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0D98276-97D2-4F74-80BB-3CFF55AC7A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X13" i="1" s="1"/>
  <c r="AB81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W6" i="1"/>
  <c r="T12" i="1"/>
  <c r="Q12" i="1"/>
  <c r="C13" i="1" s="1"/>
  <c r="AB83" i="1"/>
  <c r="AA83" i="1" s="1"/>
  <c r="AC83" i="1" s="1"/>
  <c r="W14" i="1" s="1"/>
  <c r="AG14" i="1" s="1"/>
  <c r="AA81" i="1"/>
  <c r="AC81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W12" i="1"/>
  <c r="AG12" i="1" s="1"/>
  <c r="U12" i="1" s="1"/>
  <c r="M12" i="1"/>
  <c r="J12" i="1"/>
  <c r="J13" i="1" s="1"/>
  <c r="G12" i="1"/>
  <c r="H12" i="1" s="1"/>
  <c r="A12" i="1"/>
  <c r="A13" i="1" s="1"/>
  <c r="Z11" i="1"/>
  <c r="V3" i="1"/>
  <c r="V2" i="1"/>
  <c r="AA82" i="1"/>
  <c r="AC82" i="1" s="1"/>
  <c r="W13" i="1" s="1"/>
  <c r="R13" i="1"/>
  <c r="AB84" i="1" l="1"/>
  <c r="AA84" i="1" s="1"/>
  <c r="AC84" i="1" s="1"/>
  <c r="W15" i="1" s="1"/>
  <c r="Y15" i="1" s="1"/>
  <c r="Z15" i="1" s="1"/>
  <c r="AC15" i="1" s="1"/>
  <c r="Y13" i="1"/>
  <c r="Z13" i="1" s="1"/>
  <c r="AC13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AF13" i="1"/>
  <c r="G13" i="1"/>
  <c r="D12" i="1"/>
  <c r="E12" i="1" s="1"/>
  <c r="F13" i="1" s="1"/>
  <c r="H13" i="1" s="1"/>
  <c r="K13" i="1"/>
  <c r="L13" i="1" s="1"/>
  <c r="M13" i="1" s="1"/>
  <c r="A14" i="1"/>
  <c r="D14" i="1" s="1"/>
  <c r="N12" i="1"/>
  <c r="P12" i="1" s="1"/>
  <c r="B12" i="1" s="1"/>
  <c r="I27" i="1"/>
  <c r="V31" i="1"/>
  <c r="V32" i="1" s="1"/>
  <c r="V33" i="1" s="1"/>
  <c r="V34" i="1" s="1"/>
  <c r="V35" i="1" s="1"/>
  <c r="V36" i="1" s="1"/>
  <c r="AG13" i="1"/>
  <c r="AF12" i="1"/>
  <c r="S12" i="1" s="1"/>
  <c r="S13" i="1" s="1"/>
  <c r="Y14" i="1"/>
  <c r="Z14" i="1" s="1"/>
  <c r="AC14" i="1" s="1"/>
  <c r="D13" i="1"/>
  <c r="E13" i="1" s="1"/>
  <c r="AF14" i="1" l="1"/>
  <c r="AB85" i="1"/>
  <c r="AA85" i="1" s="1"/>
  <c r="AC85" i="1" s="1"/>
  <c r="W16" i="1" s="1"/>
  <c r="AG16" i="1" s="1"/>
  <c r="AG15" i="1"/>
  <c r="E14" i="1"/>
  <c r="A15" i="1"/>
  <c r="D15" i="1" s="1"/>
  <c r="F14" i="1"/>
  <c r="I28" i="1"/>
  <c r="V37" i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N13" i="1"/>
  <c r="AB86" i="1" l="1"/>
  <c r="AA86" i="1" s="1"/>
  <c r="AC86" i="1" s="1"/>
  <c r="W17" i="1" s="1"/>
  <c r="AG17" i="1" s="1"/>
  <c r="AF15" i="1"/>
  <c r="Y16" i="1"/>
  <c r="Z16" i="1" s="1"/>
  <c r="AC16" i="1" s="1"/>
  <c r="F15" i="1"/>
  <c r="E15" i="1"/>
  <c r="F16" i="1" s="1"/>
  <c r="A16" i="1"/>
  <c r="D16" i="1" s="1"/>
  <c r="I29" i="1"/>
  <c r="P13" i="1"/>
  <c r="AF16" i="1" l="1"/>
  <c r="AB87" i="1"/>
  <c r="AB88" i="1" s="1"/>
  <c r="AA88" i="1" s="1"/>
  <c r="AC88" i="1" s="1"/>
  <c r="W19" i="1" s="1"/>
  <c r="Y17" i="1"/>
  <c r="Z17" i="1" s="1"/>
  <c r="AC17" i="1" s="1"/>
  <c r="E16" i="1"/>
  <c r="A17" i="1"/>
  <c r="D17" i="1" s="1"/>
  <c r="I30" i="1"/>
  <c r="B13" i="1"/>
  <c r="AB89" i="1" l="1"/>
  <c r="AB90" i="1" s="1"/>
  <c r="AA87" i="1"/>
  <c r="AC87" i="1" s="1"/>
  <c r="W18" i="1" s="1"/>
  <c r="AG18" i="1" s="1"/>
  <c r="F17" i="1"/>
  <c r="AG19" i="1"/>
  <c r="AF18" i="1"/>
  <c r="E17" i="1"/>
  <c r="F18" i="1" s="1"/>
  <c r="A18" i="1"/>
  <c r="D18" i="1" s="1"/>
  <c r="I31" i="1"/>
  <c r="AA89" i="1" l="1"/>
  <c r="AC89" i="1" s="1"/>
  <c r="W20" i="1" s="1"/>
  <c r="Y19" i="1"/>
  <c r="Z19" i="1" s="1"/>
  <c r="AC19" i="1" s="1"/>
  <c r="Y18" i="1"/>
  <c r="Z18" i="1" s="1"/>
  <c r="AC18" i="1" s="1"/>
  <c r="AF17" i="1"/>
  <c r="AA90" i="1"/>
  <c r="AC90" i="1" s="1"/>
  <c r="W21" i="1" s="1"/>
  <c r="AB91" i="1"/>
  <c r="A19" i="1"/>
  <c r="D19" i="1" s="1"/>
  <c r="E18" i="1"/>
  <c r="I32" i="1"/>
  <c r="AG20" i="1" l="1"/>
  <c r="Y20" i="1"/>
  <c r="Z20" i="1" s="1"/>
  <c r="AC20" i="1" s="1"/>
  <c r="AF19" i="1"/>
  <c r="F19" i="1"/>
  <c r="E19" i="1"/>
  <c r="F20" i="1" s="1"/>
  <c r="A20" i="1"/>
  <c r="D20" i="1" s="1"/>
  <c r="AA91" i="1"/>
  <c r="AC91" i="1" s="1"/>
  <c r="W22" i="1" s="1"/>
  <c r="AB92" i="1"/>
  <c r="Y21" i="1"/>
  <c r="Z21" i="1" s="1"/>
  <c r="AC21" i="1" s="1"/>
  <c r="AF20" i="1"/>
  <c r="AG21" i="1"/>
  <c r="I33" i="1"/>
  <c r="Y22" i="1" l="1"/>
  <c r="Z22" i="1" s="1"/>
  <c r="AC22" i="1" s="1"/>
  <c r="AF21" i="1"/>
  <c r="AG22" i="1"/>
  <c r="E20" i="1"/>
  <c r="F21" i="1" s="1"/>
  <c r="A21" i="1"/>
  <c r="D21" i="1" s="1"/>
  <c r="AB93" i="1"/>
  <c r="AA92" i="1"/>
  <c r="AC92" i="1" s="1"/>
  <c r="W23" i="1" s="1"/>
  <c r="Y23" i="1" s="1"/>
  <c r="Z23" i="1" s="1"/>
  <c r="AC23" i="1" s="1"/>
  <c r="I34" i="1"/>
  <c r="AB94" i="1" l="1"/>
  <c r="AA93" i="1"/>
  <c r="AC93" i="1" s="1"/>
  <c r="W24" i="1" s="1"/>
  <c r="Y24" i="1" s="1"/>
  <c r="Z24" i="1" s="1"/>
  <c r="AC24" i="1" s="1"/>
  <c r="AF22" i="1"/>
  <c r="AG23" i="1"/>
  <c r="A22" i="1"/>
  <c r="D22" i="1" s="1"/>
  <c r="E21" i="1"/>
  <c r="F22" i="1" s="1"/>
  <c r="I35" i="1"/>
  <c r="A23" i="1" l="1"/>
  <c r="D23" i="1" s="1"/>
  <c r="E22" i="1"/>
  <c r="F23" i="1" s="1"/>
  <c r="AA94" i="1"/>
  <c r="AC94" i="1" s="1"/>
  <c r="W25" i="1" s="1"/>
  <c r="AB95" i="1"/>
  <c r="AF23" i="1"/>
  <c r="AG24" i="1"/>
  <c r="I36" i="1"/>
  <c r="AF24" i="1" l="1"/>
  <c r="AG25" i="1"/>
  <c r="Y25" i="1"/>
  <c r="Z25" i="1" s="1"/>
  <c r="AC25" i="1" s="1"/>
  <c r="AA95" i="1"/>
  <c r="AC95" i="1" s="1"/>
  <c r="W26" i="1" s="1"/>
  <c r="AB96" i="1"/>
  <c r="A24" i="1"/>
  <c r="D24" i="1" s="1"/>
  <c r="E23" i="1"/>
  <c r="F24" i="1" s="1"/>
  <c r="I37" i="1"/>
  <c r="AG26" i="1" l="1"/>
  <c r="AF25" i="1"/>
  <c r="E24" i="1"/>
  <c r="F25" i="1" s="1"/>
  <c r="A25" i="1"/>
  <c r="D25" i="1" s="1"/>
  <c r="Y26" i="1"/>
  <c r="Z26" i="1" s="1"/>
  <c r="AC26" i="1" s="1"/>
  <c r="AA96" i="1"/>
  <c r="AC96" i="1" s="1"/>
  <c r="W27" i="1" s="1"/>
  <c r="AB97" i="1"/>
  <c r="I38" i="1"/>
  <c r="AF26" i="1" l="1"/>
  <c r="AG27" i="1"/>
  <c r="A26" i="1"/>
  <c r="D26" i="1" s="1"/>
  <c r="E25" i="1"/>
  <c r="F26" i="1" s="1"/>
  <c r="AB98" i="1"/>
  <c r="AA97" i="1"/>
  <c r="AC97" i="1" s="1"/>
  <c r="W28" i="1" s="1"/>
  <c r="Y27" i="1"/>
  <c r="Z27" i="1" s="1"/>
  <c r="AC27" i="1" s="1"/>
  <c r="I39" i="1"/>
  <c r="A27" i="1" l="1"/>
  <c r="D27" i="1" s="1"/>
  <c r="E26" i="1"/>
  <c r="F27" i="1" s="1"/>
  <c r="Y28" i="1"/>
  <c r="Z28" i="1" s="1"/>
  <c r="AC28" i="1" s="1"/>
  <c r="AF27" i="1"/>
  <c r="AG28" i="1"/>
  <c r="AB99" i="1"/>
  <c r="AA98" i="1"/>
  <c r="AC98" i="1" s="1"/>
  <c r="W29" i="1" s="1"/>
  <c r="I40" i="1"/>
  <c r="AB100" i="1" l="1"/>
  <c r="AA99" i="1"/>
  <c r="AC99" i="1" s="1"/>
  <c r="W30" i="1" s="1"/>
  <c r="A28" i="1"/>
  <c r="D28" i="1" s="1"/>
  <c r="E27" i="1"/>
  <c r="F28" i="1" s="1"/>
  <c r="Y29" i="1"/>
  <c r="Z29" i="1" s="1"/>
  <c r="AC29" i="1" s="1"/>
  <c r="AF28" i="1"/>
  <c r="AG29" i="1"/>
  <c r="I41" i="1"/>
  <c r="E28" i="1" l="1"/>
  <c r="F29" i="1" s="1"/>
  <c r="A29" i="1"/>
  <c r="D29" i="1" s="1"/>
  <c r="AG30" i="1"/>
  <c r="AF29" i="1"/>
  <c r="AB101" i="1"/>
  <c r="AA100" i="1"/>
  <c r="AC100" i="1" s="1"/>
  <c r="W31" i="1" s="1"/>
  <c r="Y30" i="1"/>
  <c r="Z30" i="1" s="1"/>
  <c r="AC30" i="1" s="1"/>
  <c r="I42" i="1"/>
  <c r="Y31" i="1" l="1"/>
  <c r="Z31" i="1" s="1"/>
  <c r="AC31" i="1" s="1"/>
  <c r="AG31" i="1"/>
  <c r="AF30" i="1"/>
  <c r="AA101" i="1"/>
  <c r="AC101" i="1" s="1"/>
  <c r="W32" i="1" s="1"/>
  <c r="AB102" i="1"/>
  <c r="A30" i="1"/>
  <c r="D30" i="1" s="1"/>
  <c r="E29" i="1"/>
  <c r="F30" i="1" s="1"/>
  <c r="I43" i="1"/>
  <c r="AG32" i="1" l="1"/>
  <c r="AF31" i="1"/>
  <c r="E30" i="1"/>
  <c r="F31" i="1" s="1"/>
  <c r="A31" i="1"/>
  <c r="D31" i="1" s="1"/>
  <c r="AA102" i="1"/>
  <c r="AC102" i="1" s="1"/>
  <c r="W33" i="1" s="1"/>
  <c r="Y33" i="1" s="1"/>
  <c r="Z33" i="1" s="1"/>
  <c r="AC33" i="1" s="1"/>
  <c r="AB103" i="1"/>
  <c r="Y32" i="1"/>
  <c r="Z32" i="1" s="1"/>
  <c r="AC32" i="1" s="1"/>
  <c r="I44" i="1"/>
  <c r="A32" i="1" l="1"/>
  <c r="D32" i="1" s="1"/>
  <c r="E31" i="1"/>
  <c r="F32" i="1" s="1"/>
  <c r="AA103" i="1"/>
  <c r="AC103" i="1" s="1"/>
  <c r="W34" i="1" s="1"/>
  <c r="AB104" i="1"/>
  <c r="AG33" i="1"/>
  <c r="AF32" i="1"/>
  <c r="I45" i="1"/>
  <c r="AF33" i="1" l="1"/>
  <c r="AG34" i="1"/>
  <c r="A33" i="1"/>
  <c r="D33" i="1" s="1"/>
  <c r="E32" i="1"/>
  <c r="F33" i="1" s="1"/>
  <c r="AB105" i="1"/>
  <c r="AA104" i="1"/>
  <c r="AC104" i="1" s="1"/>
  <c r="W35" i="1" s="1"/>
  <c r="Y34" i="1"/>
  <c r="Z34" i="1" s="1"/>
  <c r="AC34" i="1" s="1"/>
  <c r="I46" i="1"/>
  <c r="A34" i="1" l="1"/>
  <c r="D34" i="1" s="1"/>
  <c r="E33" i="1"/>
  <c r="F34" i="1" s="1"/>
  <c r="AF34" i="1"/>
  <c r="AG35" i="1"/>
  <c r="Y35" i="1"/>
  <c r="Z35" i="1" s="1"/>
  <c r="AC35" i="1" s="1"/>
  <c r="AB106" i="1"/>
  <c r="AA105" i="1"/>
  <c r="AC105" i="1" s="1"/>
  <c r="W36" i="1" s="1"/>
  <c r="I47" i="1"/>
  <c r="Y36" i="1" l="1"/>
  <c r="Z36" i="1" s="1"/>
  <c r="AC36" i="1" s="1"/>
  <c r="AF35" i="1"/>
  <c r="AG36" i="1"/>
  <c r="A35" i="1"/>
  <c r="D35" i="1" s="1"/>
  <c r="E34" i="1"/>
  <c r="F35" i="1" s="1"/>
  <c r="AA106" i="1"/>
  <c r="AC106" i="1" s="1"/>
  <c r="W37" i="1" s="1"/>
  <c r="AB107" i="1"/>
  <c r="I48" i="1"/>
  <c r="AG37" i="1" l="1"/>
  <c r="AF36" i="1"/>
  <c r="Y37" i="1"/>
  <c r="Z37" i="1" s="1"/>
  <c r="AC37" i="1" s="1"/>
  <c r="AA107" i="1"/>
  <c r="AC107" i="1" s="1"/>
  <c r="W38" i="1" s="1"/>
  <c r="AB108" i="1"/>
  <c r="A36" i="1"/>
  <c r="D36" i="1" s="1"/>
  <c r="E35" i="1"/>
  <c r="F36" i="1" s="1"/>
  <c r="I49" i="1"/>
  <c r="AG38" i="1" l="1"/>
  <c r="AF37" i="1"/>
  <c r="A37" i="1"/>
  <c r="D37" i="1" s="1"/>
  <c r="E36" i="1"/>
  <c r="F37" i="1" s="1"/>
  <c r="Y38" i="1"/>
  <c r="Z38" i="1" s="1"/>
  <c r="AC38" i="1" s="1"/>
  <c r="AB109" i="1"/>
  <c r="AA108" i="1"/>
  <c r="AC108" i="1" s="1"/>
  <c r="W39" i="1" s="1"/>
  <c r="I50" i="1"/>
  <c r="Y39" i="1" l="1"/>
  <c r="Z39" i="1" s="1"/>
  <c r="AC39" i="1" s="1"/>
  <c r="AB110" i="1"/>
  <c r="AA109" i="1"/>
  <c r="AC109" i="1" s="1"/>
  <c r="W40" i="1" s="1"/>
  <c r="A38" i="1"/>
  <c r="D38" i="1" s="1"/>
  <c r="E37" i="1"/>
  <c r="F38" i="1" s="1"/>
  <c r="AF38" i="1"/>
  <c r="AG39" i="1"/>
  <c r="I51" i="1"/>
  <c r="AF39" i="1" l="1"/>
  <c r="AG40" i="1"/>
  <c r="AA110" i="1"/>
  <c r="AC110" i="1" s="1"/>
  <c r="W41" i="1" s="1"/>
  <c r="AB111" i="1"/>
  <c r="E38" i="1"/>
  <c r="F39" i="1" s="1"/>
  <c r="A39" i="1"/>
  <c r="D39" i="1" s="1"/>
  <c r="Y40" i="1"/>
  <c r="Z40" i="1" s="1"/>
  <c r="AC40" i="1" s="1"/>
  <c r="I52" i="1"/>
  <c r="Y41" i="1" l="1"/>
  <c r="Z41" i="1" s="1"/>
  <c r="AC41" i="1" s="1"/>
  <c r="AG41" i="1"/>
  <c r="AF40" i="1"/>
  <c r="E39" i="1"/>
  <c r="F40" i="1" s="1"/>
  <c r="A40" i="1"/>
  <c r="D40" i="1" s="1"/>
  <c r="AA111" i="1"/>
  <c r="AC111" i="1" s="1"/>
  <c r="W42" i="1" s="1"/>
  <c r="O39" i="1" s="1"/>
  <c r="AB112" i="1"/>
  <c r="I53" i="1"/>
  <c r="Q39" i="1" l="1"/>
  <c r="T39" i="1"/>
  <c r="AB113" i="1"/>
  <c r="AA112" i="1"/>
  <c r="AC112" i="1" s="1"/>
  <c r="W43" i="1" s="1"/>
  <c r="Y42" i="1"/>
  <c r="Z42" i="1" s="1"/>
  <c r="AC42" i="1" s="1"/>
  <c r="O14" i="1"/>
  <c r="O16" i="1"/>
  <c r="O20" i="1"/>
  <c r="O24" i="1"/>
  <c r="O28" i="1"/>
  <c r="O32" i="1"/>
  <c r="O36" i="1"/>
  <c r="AF41" i="1"/>
  <c r="O17" i="1"/>
  <c r="O21" i="1"/>
  <c r="O25" i="1"/>
  <c r="O29" i="1"/>
  <c r="O33" i="1"/>
  <c r="O37" i="1"/>
  <c r="O15" i="1"/>
  <c r="O18" i="1"/>
  <c r="O22" i="1"/>
  <c r="O26" i="1"/>
  <c r="O30" i="1"/>
  <c r="O34" i="1"/>
  <c r="O38" i="1"/>
  <c r="AG42" i="1"/>
  <c r="O13" i="1"/>
  <c r="O19" i="1"/>
  <c r="O23" i="1"/>
  <c r="O27" i="1"/>
  <c r="O31" i="1"/>
  <c r="O35" i="1"/>
  <c r="A41" i="1"/>
  <c r="D41" i="1" s="1"/>
  <c r="E40" i="1"/>
  <c r="F41" i="1" s="1"/>
  <c r="O40" i="1"/>
  <c r="I54" i="1"/>
  <c r="Y43" i="1" l="1"/>
  <c r="Z43" i="1" s="1"/>
  <c r="AC43" i="1" s="1"/>
  <c r="AF42" i="1"/>
  <c r="AG43" i="1"/>
  <c r="T19" i="1"/>
  <c r="Q19" i="1"/>
  <c r="T31" i="1"/>
  <c r="Q31" i="1"/>
  <c r="T30" i="1"/>
  <c r="Q30" i="1"/>
  <c r="Q25" i="1"/>
  <c r="T25" i="1"/>
  <c r="Q36" i="1"/>
  <c r="T36" i="1"/>
  <c r="Q27" i="1"/>
  <c r="T27" i="1"/>
  <c r="J27" i="1"/>
  <c r="R27" i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S27" i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G27" i="1"/>
  <c r="Q26" i="1"/>
  <c r="T37" i="1"/>
  <c r="Q37" i="1"/>
  <c r="Q21" i="1"/>
  <c r="T21" i="1"/>
  <c r="T32" i="1"/>
  <c r="Q32" i="1"/>
  <c r="Q16" i="1"/>
  <c r="T16" i="1"/>
  <c r="AA113" i="1"/>
  <c r="AC113" i="1" s="1"/>
  <c r="W44" i="1" s="1"/>
  <c r="Y44" i="1" s="1"/>
  <c r="Z44" i="1" s="1"/>
  <c r="AC44" i="1" s="1"/>
  <c r="AB114" i="1"/>
  <c r="Q35" i="1"/>
  <c r="T35" i="1"/>
  <c r="T40" i="1"/>
  <c r="Q40" i="1"/>
  <c r="T13" i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J14" i="1"/>
  <c r="G14" i="1"/>
  <c r="Q15" i="1"/>
  <c r="T15" i="1"/>
  <c r="Q20" i="1"/>
  <c r="T20" i="1"/>
  <c r="Q23" i="1"/>
  <c r="T23" i="1"/>
  <c r="Q38" i="1"/>
  <c r="T38" i="1"/>
  <c r="Q22" i="1"/>
  <c r="T22" i="1"/>
  <c r="Q33" i="1"/>
  <c r="T33" i="1"/>
  <c r="T17" i="1"/>
  <c r="Q17" i="1"/>
  <c r="T28" i="1"/>
  <c r="Q28" i="1"/>
  <c r="T14" i="1"/>
  <c r="Q14" i="1"/>
  <c r="A42" i="1"/>
  <c r="D42" i="1" s="1"/>
  <c r="E41" i="1"/>
  <c r="F42" i="1" s="1"/>
  <c r="O41" i="1"/>
  <c r="Q34" i="1"/>
  <c r="T34" i="1"/>
  <c r="Q18" i="1"/>
  <c r="T18" i="1"/>
  <c r="T29" i="1"/>
  <c r="Q29" i="1"/>
  <c r="Q24" i="1"/>
  <c r="T24" i="1"/>
  <c r="I55" i="1"/>
  <c r="H14" i="1" l="1"/>
  <c r="G15" i="1"/>
  <c r="T41" i="1"/>
  <c r="S42" i="1"/>
  <c r="Q41" i="1"/>
  <c r="R42" i="1"/>
  <c r="K14" i="1"/>
  <c r="L14" i="1" s="1"/>
  <c r="M14" i="1" s="1"/>
  <c r="J15" i="1"/>
  <c r="AB115" i="1"/>
  <c r="AA114" i="1"/>
  <c r="AC114" i="1" s="1"/>
  <c r="W45" i="1" s="1"/>
  <c r="K27" i="1"/>
  <c r="J28" i="1"/>
  <c r="AF43" i="1"/>
  <c r="AG44" i="1"/>
  <c r="H27" i="1"/>
  <c r="G28" i="1"/>
  <c r="A43" i="1"/>
  <c r="D43" i="1" s="1"/>
  <c r="E42" i="1"/>
  <c r="F43" i="1" s="1"/>
  <c r="O42" i="1"/>
  <c r="C15" i="1"/>
  <c r="C16" i="1" s="1"/>
  <c r="C17" i="1" s="1"/>
  <c r="I56" i="1"/>
  <c r="A44" i="1" l="1"/>
  <c r="D44" i="1" s="1"/>
  <c r="E43" i="1"/>
  <c r="F44" i="1" s="1"/>
  <c r="O43" i="1"/>
  <c r="AA115" i="1"/>
  <c r="AC115" i="1" s="1"/>
  <c r="W46" i="1" s="1"/>
  <c r="AB116" i="1"/>
  <c r="Q42" i="1"/>
  <c r="T42" i="1"/>
  <c r="S43" i="1"/>
  <c r="R43" i="1"/>
  <c r="G29" i="1"/>
  <c r="H28" i="1"/>
  <c r="K28" i="1"/>
  <c r="L28" i="1" s="1"/>
  <c r="M28" i="1" s="1"/>
  <c r="J29" i="1"/>
  <c r="K15" i="1"/>
  <c r="L15" i="1" s="1"/>
  <c r="M15" i="1" s="1"/>
  <c r="J16" i="1"/>
  <c r="H15" i="1"/>
  <c r="G16" i="1"/>
  <c r="Y45" i="1"/>
  <c r="Z45" i="1" s="1"/>
  <c r="AC45" i="1" s="1"/>
  <c r="AG45" i="1"/>
  <c r="AF44" i="1"/>
  <c r="N14" i="1"/>
  <c r="P14" i="1" s="1"/>
  <c r="B14" i="1" s="1"/>
  <c r="C18" i="1"/>
  <c r="I57" i="1"/>
  <c r="G17" i="1" l="1"/>
  <c r="H16" i="1"/>
  <c r="K29" i="1"/>
  <c r="L29" i="1" s="1"/>
  <c r="M29" i="1" s="1"/>
  <c r="J30" i="1"/>
  <c r="N15" i="1"/>
  <c r="P15" i="1" s="1"/>
  <c r="B15" i="1" s="1"/>
  <c r="S44" i="1"/>
  <c r="T43" i="1"/>
  <c r="Q43" i="1"/>
  <c r="R44" i="1"/>
  <c r="K16" i="1"/>
  <c r="L16" i="1" s="1"/>
  <c r="M16" i="1" s="1"/>
  <c r="J17" i="1"/>
  <c r="N28" i="1"/>
  <c r="H29" i="1"/>
  <c r="G30" i="1"/>
  <c r="AB117" i="1"/>
  <c r="AA116" i="1"/>
  <c r="AC116" i="1" s="1"/>
  <c r="W47" i="1" s="1"/>
  <c r="O44" i="1"/>
  <c r="A45" i="1"/>
  <c r="D45" i="1" s="1"/>
  <c r="E44" i="1"/>
  <c r="F45" i="1" s="1"/>
  <c r="Y46" i="1"/>
  <c r="Z46" i="1" s="1"/>
  <c r="AC46" i="1" s="1"/>
  <c r="AF45" i="1"/>
  <c r="AG46" i="1"/>
  <c r="I58" i="1"/>
  <c r="C19" i="1"/>
  <c r="N29" i="1" l="1"/>
  <c r="AG47" i="1"/>
  <c r="AF46" i="1"/>
  <c r="Y47" i="1"/>
  <c r="Z47" i="1" s="1"/>
  <c r="AC47" i="1" s="1"/>
  <c r="AA117" i="1"/>
  <c r="AC117" i="1" s="1"/>
  <c r="W48" i="1" s="1"/>
  <c r="AB118" i="1"/>
  <c r="J18" i="1"/>
  <c r="K17" i="1"/>
  <c r="L17" i="1" s="1"/>
  <c r="M17" i="1" s="1"/>
  <c r="N16" i="1"/>
  <c r="P16" i="1" s="1"/>
  <c r="B16" i="1" s="1"/>
  <c r="S45" i="1"/>
  <c r="R45" i="1"/>
  <c r="Q44" i="1"/>
  <c r="T44" i="1"/>
  <c r="K30" i="1"/>
  <c r="L30" i="1" s="1"/>
  <c r="M30" i="1" s="1"/>
  <c r="J31" i="1"/>
  <c r="E45" i="1"/>
  <c r="F46" i="1" s="1"/>
  <c r="A46" i="1"/>
  <c r="D46" i="1" s="1"/>
  <c r="O45" i="1"/>
  <c r="H30" i="1"/>
  <c r="G31" i="1"/>
  <c r="H17" i="1"/>
  <c r="G18" i="1"/>
  <c r="I59" i="1"/>
  <c r="C20" i="1"/>
  <c r="N30" i="1" l="1"/>
  <c r="AF47" i="1"/>
  <c r="AG48" i="1"/>
  <c r="S46" i="1"/>
  <c r="T45" i="1"/>
  <c r="Q45" i="1"/>
  <c r="R46" i="1"/>
  <c r="Y48" i="1"/>
  <c r="Z48" i="1" s="1"/>
  <c r="AC48" i="1" s="1"/>
  <c r="H18" i="1"/>
  <c r="G19" i="1"/>
  <c r="J32" i="1"/>
  <c r="K31" i="1"/>
  <c r="L31" i="1" s="1"/>
  <c r="M31" i="1" s="1"/>
  <c r="K18" i="1"/>
  <c r="L18" i="1" s="1"/>
  <c r="M18" i="1" s="1"/>
  <c r="J19" i="1"/>
  <c r="N17" i="1"/>
  <c r="P17" i="1" s="1"/>
  <c r="B17" i="1" s="1"/>
  <c r="H31" i="1"/>
  <c r="G32" i="1"/>
  <c r="O46" i="1"/>
  <c r="E46" i="1"/>
  <c r="F47" i="1" s="1"/>
  <c r="A47" i="1"/>
  <c r="D47" i="1" s="1"/>
  <c r="AB119" i="1"/>
  <c r="AA118" i="1"/>
  <c r="AC118" i="1" s="1"/>
  <c r="C21" i="1"/>
  <c r="I60" i="1"/>
  <c r="N31" i="1" l="1"/>
  <c r="R47" i="1"/>
  <c r="S47" i="1"/>
  <c r="Q46" i="1"/>
  <c r="T46" i="1"/>
  <c r="N18" i="1"/>
  <c r="P18" i="1" s="1"/>
  <c r="B18" i="1" s="1"/>
  <c r="H32" i="1"/>
  <c r="G33" i="1"/>
  <c r="O47" i="1"/>
  <c r="E47" i="1"/>
  <c r="F48" i="1" s="1"/>
  <c r="A48" i="1"/>
  <c r="D48" i="1" s="1"/>
  <c r="AA119" i="1"/>
  <c r="AC119" i="1" s="1"/>
  <c r="W50" i="1" s="1"/>
  <c r="AB120" i="1"/>
  <c r="J20" i="1"/>
  <c r="K19" i="1"/>
  <c r="L19" i="1" s="1"/>
  <c r="M19" i="1" s="1"/>
  <c r="Y49" i="1"/>
  <c r="Z49" i="1" s="1"/>
  <c r="AC49" i="1" s="1"/>
  <c r="AF48" i="1"/>
  <c r="AG49" i="1"/>
  <c r="K32" i="1"/>
  <c r="L32" i="1" s="1"/>
  <c r="M32" i="1" s="1"/>
  <c r="J33" i="1"/>
  <c r="G20" i="1"/>
  <c r="H19" i="1"/>
  <c r="I61" i="1"/>
  <c r="C22" i="1"/>
  <c r="AG50" i="1" l="1"/>
  <c r="AF49" i="1"/>
  <c r="Y50" i="1"/>
  <c r="Z50" i="1" s="1"/>
  <c r="AC50" i="1" s="1"/>
  <c r="H33" i="1"/>
  <c r="G34" i="1"/>
  <c r="A49" i="1"/>
  <c r="D49" i="1" s="1"/>
  <c r="E48" i="1"/>
  <c r="F49" i="1" s="1"/>
  <c r="O48" i="1"/>
  <c r="N32" i="1"/>
  <c r="H20" i="1"/>
  <c r="G21" i="1"/>
  <c r="AB121" i="1"/>
  <c r="AA120" i="1"/>
  <c r="AC120" i="1" s="1"/>
  <c r="W51" i="1" s="1"/>
  <c r="R48" i="1"/>
  <c r="S48" i="1"/>
  <c r="Q47" i="1"/>
  <c r="T47" i="1"/>
  <c r="K33" i="1"/>
  <c r="L33" i="1" s="1"/>
  <c r="M33" i="1" s="1"/>
  <c r="J34" i="1"/>
  <c r="N19" i="1"/>
  <c r="P19" i="1" s="1"/>
  <c r="B19" i="1" s="1"/>
  <c r="J21" i="1"/>
  <c r="K20" i="1"/>
  <c r="L20" i="1" s="1"/>
  <c r="M20" i="1" s="1"/>
  <c r="I62" i="1"/>
  <c r="C23" i="1"/>
  <c r="N33" i="1" l="1"/>
  <c r="T48" i="1"/>
  <c r="R49" i="1"/>
  <c r="S49" i="1"/>
  <c r="Q48" i="1"/>
  <c r="N20" i="1"/>
  <c r="P20" i="1" s="1"/>
  <c r="B20" i="1" s="1"/>
  <c r="E49" i="1"/>
  <c r="F50" i="1" s="1"/>
  <c r="O49" i="1"/>
  <c r="A50" i="1"/>
  <c r="D50" i="1" s="1"/>
  <c r="AA121" i="1"/>
  <c r="AC121" i="1" s="1"/>
  <c r="W52" i="1" s="1"/>
  <c r="AB122" i="1"/>
  <c r="J35" i="1"/>
  <c r="K34" i="1"/>
  <c r="L34" i="1" s="1"/>
  <c r="M34" i="1" s="1"/>
  <c r="G22" i="1"/>
  <c r="H21" i="1"/>
  <c r="J22" i="1"/>
  <c r="K21" i="1"/>
  <c r="L21" i="1" s="1"/>
  <c r="M21" i="1" s="1"/>
  <c r="Y51" i="1"/>
  <c r="Z51" i="1" s="1"/>
  <c r="AC51" i="1" s="1"/>
  <c r="AG51" i="1"/>
  <c r="AF50" i="1"/>
  <c r="G35" i="1"/>
  <c r="H34" i="1"/>
  <c r="C24" i="1"/>
  <c r="I63" i="1"/>
  <c r="N34" i="1" l="1"/>
  <c r="E50" i="1"/>
  <c r="F51" i="1" s="1"/>
  <c r="A51" i="1"/>
  <c r="D51" i="1" s="1"/>
  <c r="O50" i="1"/>
  <c r="J23" i="1"/>
  <c r="K22" i="1"/>
  <c r="L22" i="1" s="1"/>
  <c r="M22" i="1" s="1"/>
  <c r="K35" i="1"/>
  <c r="L35" i="1" s="1"/>
  <c r="M35" i="1" s="1"/>
  <c r="J36" i="1"/>
  <c r="N21" i="1"/>
  <c r="P21" i="1" s="1"/>
  <c r="B21" i="1" s="1"/>
  <c r="AB123" i="1"/>
  <c r="AA122" i="1"/>
  <c r="AC122" i="1" s="1"/>
  <c r="W53" i="1" s="1"/>
  <c r="R50" i="1"/>
  <c r="Q49" i="1"/>
  <c r="S50" i="1"/>
  <c r="T49" i="1"/>
  <c r="H35" i="1"/>
  <c r="G36" i="1"/>
  <c r="H22" i="1"/>
  <c r="G23" i="1"/>
  <c r="Y52" i="1"/>
  <c r="Z52" i="1" s="1"/>
  <c r="AC52" i="1" s="1"/>
  <c r="AG52" i="1"/>
  <c r="AF51" i="1"/>
  <c r="I64" i="1"/>
  <c r="C25" i="1"/>
  <c r="N35" i="1" l="1"/>
  <c r="H36" i="1"/>
  <c r="G37" i="1"/>
  <c r="K36" i="1"/>
  <c r="L36" i="1" s="1"/>
  <c r="M36" i="1" s="1"/>
  <c r="J37" i="1"/>
  <c r="R51" i="1"/>
  <c r="T50" i="1"/>
  <c r="S51" i="1"/>
  <c r="Q50" i="1"/>
  <c r="O51" i="1"/>
  <c r="E51" i="1"/>
  <c r="F52" i="1" s="1"/>
  <c r="A52" i="1"/>
  <c r="D52" i="1" s="1"/>
  <c r="AG53" i="1"/>
  <c r="Y53" i="1"/>
  <c r="Z53" i="1" s="1"/>
  <c r="AC53" i="1" s="1"/>
  <c r="AF52" i="1"/>
  <c r="G24" i="1"/>
  <c r="H23" i="1"/>
  <c r="AB124" i="1"/>
  <c r="AA123" i="1"/>
  <c r="AC123" i="1" s="1"/>
  <c r="W54" i="1" s="1"/>
  <c r="N22" i="1"/>
  <c r="P22" i="1" s="1"/>
  <c r="B22" i="1" s="1"/>
  <c r="J24" i="1"/>
  <c r="K23" i="1"/>
  <c r="L23" i="1" s="1"/>
  <c r="M23" i="1" s="1"/>
  <c r="C26" i="1"/>
  <c r="I65" i="1"/>
  <c r="AB125" i="1" l="1"/>
  <c r="AA124" i="1"/>
  <c r="AC124" i="1" s="1"/>
  <c r="W55" i="1" s="1"/>
  <c r="J25" i="1"/>
  <c r="K24" i="1"/>
  <c r="L24" i="1" s="1"/>
  <c r="M24" i="1" s="1"/>
  <c r="N23" i="1"/>
  <c r="P23" i="1" s="1"/>
  <c r="B23" i="1" s="1"/>
  <c r="Q51" i="1"/>
  <c r="R52" i="1"/>
  <c r="S52" i="1"/>
  <c r="T51" i="1"/>
  <c r="G25" i="1"/>
  <c r="H24" i="1"/>
  <c r="A53" i="1"/>
  <c r="D53" i="1" s="1"/>
  <c r="O52" i="1"/>
  <c r="E52" i="1"/>
  <c r="F53" i="1" s="1"/>
  <c r="K37" i="1"/>
  <c r="L37" i="1" s="1"/>
  <c r="M37" i="1" s="1"/>
  <c r="J38" i="1"/>
  <c r="H37" i="1"/>
  <c r="G38" i="1"/>
  <c r="AG54" i="1"/>
  <c r="AF53" i="1"/>
  <c r="Y54" i="1"/>
  <c r="Z54" i="1" s="1"/>
  <c r="AC54" i="1" s="1"/>
  <c r="N36" i="1"/>
  <c r="I66" i="1"/>
  <c r="C27" i="1"/>
  <c r="A54" i="1" l="1"/>
  <c r="D54" i="1" s="1"/>
  <c r="O53" i="1"/>
  <c r="E53" i="1"/>
  <c r="F54" i="1" s="1"/>
  <c r="K25" i="1"/>
  <c r="L25" i="1" s="1"/>
  <c r="M25" i="1" s="1"/>
  <c r="J26" i="1"/>
  <c r="K26" i="1" s="1"/>
  <c r="K38" i="1"/>
  <c r="L38" i="1" s="1"/>
  <c r="M38" i="1" s="1"/>
  <c r="J39" i="1"/>
  <c r="Y55" i="1"/>
  <c r="Z55" i="1" s="1"/>
  <c r="AC55" i="1" s="1"/>
  <c r="AG55" i="1"/>
  <c r="AF54" i="1"/>
  <c r="R53" i="1"/>
  <c r="Q52" i="1"/>
  <c r="S53" i="1"/>
  <c r="T52" i="1"/>
  <c r="H38" i="1"/>
  <c r="G39" i="1"/>
  <c r="N24" i="1"/>
  <c r="P24" i="1" s="1"/>
  <c r="B24" i="1" s="1"/>
  <c r="N37" i="1"/>
  <c r="H25" i="1"/>
  <c r="G26" i="1"/>
  <c r="H26" i="1" s="1"/>
  <c r="AA125" i="1"/>
  <c r="AC125" i="1" s="1"/>
  <c r="W56" i="1" s="1"/>
  <c r="AB126" i="1"/>
  <c r="I67" i="1"/>
  <c r="C28" i="1"/>
  <c r="N25" i="1" l="1"/>
  <c r="P25" i="1" s="1"/>
  <c r="B25" i="1" s="1"/>
  <c r="AF55" i="1"/>
  <c r="AG56" i="1"/>
  <c r="Y56" i="1"/>
  <c r="Z56" i="1" s="1"/>
  <c r="AC56" i="1" s="1"/>
  <c r="H39" i="1"/>
  <c r="G40" i="1"/>
  <c r="N38" i="1"/>
  <c r="K39" i="1"/>
  <c r="L39" i="1" s="1"/>
  <c r="M39" i="1" s="1"/>
  <c r="J40" i="1"/>
  <c r="S54" i="1"/>
  <c r="R54" i="1"/>
  <c r="Q53" i="1"/>
  <c r="T53" i="1"/>
  <c r="L26" i="1"/>
  <c r="M26" i="1" s="1"/>
  <c r="N26" i="1" s="1"/>
  <c r="P26" i="1" s="1"/>
  <c r="L27" i="1"/>
  <c r="M27" i="1" s="1"/>
  <c r="N27" i="1" s="1"/>
  <c r="P27" i="1" s="1"/>
  <c r="B27" i="1" s="1"/>
  <c r="E54" i="1"/>
  <c r="F55" i="1" s="1"/>
  <c r="A55" i="1"/>
  <c r="D55" i="1" s="1"/>
  <c r="O54" i="1"/>
  <c r="AA126" i="1"/>
  <c r="AC126" i="1" s="1"/>
  <c r="W57" i="1" s="1"/>
  <c r="Y57" i="1" s="1"/>
  <c r="Z57" i="1" s="1"/>
  <c r="AC57" i="1" s="1"/>
  <c r="AB127" i="1"/>
  <c r="C29" i="1"/>
  <c r="P28" i="1"/>
  <c r="B28" i="1" s="1"/>
  <c r="I68" i="1"/>
  <c r="Q54" i="1" l="1"/>
  <c r="T54" i="1"/>
  <c r="R55" i="1"/>
  <c r="S55" i="1"/>
  <c r="E55" i="1"/>
  <c r="F56" i="1" s="1"/>
  <c r="O55" i="1"/>
  <c r="A56" i="1"/>
  <c r="D56" i="1" s="1"/>
  <c r="T26" i="1"/>
  <c r="B26" i="1"/>
  <c r="K40" i="1"/>
  <c r="L40" i="1" s="1"/>
  <c r="M40" i="1" s="1"/>
  <c r="J41" i="1"/>
  <c r="N39" i="1"/>
  <c r="AG57" i="1"/>
  <c r="AF56" i="1"/>
  <c r="AB128" i="1"/>
  <c r="AA127" i="1"/>
  <c r="AC127" i="1" s="1"/>
  <c r="W58" i="1" s="1"/>
  <c r="H40" i="1"/>
  <c r="G41" i="1"/>
  <c r="I69" i="1"/>
  <c r="C30" i="1"/>
  <c r="P29" i="1"/>
  <c r="G42" i="1" l="1"/>
  <c r="H41" i="1"/>
  <c r="T55" i="1"/>
  <c r="R56" i="1"/>
  <c r="Q55" i="1"/>
  <c r="S56" i="1"/>
  <c r="Y58" i="1"/>
  <c r="Z58" i="1" s="1"/>
  <c r="AC58" i="1" s="1"/>
  <c r="K41" i="1"/>
  <c r="L41" i="1" s="1"/>
  <c r="M41" i="1" s="1"/>
  <c r="J42" i="1"/>
  <c r="E56" i="1"/>
  <c r="F57" i="1" s="1"/>
  <c r="A57" i="1"/>
  <c r="D57" i="1" s="1"/>
  <c r="O56" i="1"/>
  <c r="AF57" i="1"/>
  <c r="AG58" i="1"/>
  <c r="N40" i="1"/>
  <c r="AB129" i="1"/>
  <c r="AA129" i="1" s="1"/>
  <c r="AC129" i="1" s="1"/>
  <c r="W60" i="1" s="1"/>
  <c r="AA128" i="1"/>
  <c r="AC128" i="1" s="1"/>
  <c r="W59" i="1" s="1"/>
  <c r="I70" i="1"/>
  <c r="C31" i="1"/>
  <c r="P30" i="1"/>
  <c r="B30" i="1" s="1"/>
  <c r="B29" i="1"/>
  <c r="AF59" i="1" l="1"/>
  <c r="AG60" i="1"/>
  <c r="S57" i="1"/>
  <c r="T56" i="1"/>
  <c r="R57" i="1"/>
  <c r="Q56" i="1"/>
  <c r="E57" i="1"/>
  <c r="F58" i="1" s="1"/>
  <c r="A58" i="1"/>
  <c r="D58" i="1" s="1"/>
  <c r="O57" i="1"/>
  <c r="N41" i="1"/>
  <c r="AG59" i="1"/>
  <c r="Y60" i="1"/>
  <c r="Z60" i="1" s="1"/>
  <c r="AC60" i="1" s="1"/>
  <c r="AF58" i="1"/>
  <c r="K42" i="1"/>
  <c r="L42" i="1" s="1"/>
  <c r="M42" i="1" s="1"/>
  <c r="J43" i="1"/>
  <c r="G43" i="1"/>
  <c r="H42" i="1"/>
  <c r="Y59" i="1"/>
  <c r="Z59" i="1" s="1"/>
  <c r="AC59" i="1" s="1"/>
  <c r="I71" i="1"/>
  <c r="C32" i="1"/>
  <c r="P31" i="1"/>
  <c r="B31" i="1" s="1"/>
  <c r="E58" i="1" l="1"/>
  <c r="F59" i="1" s="1"/>
  <c r="A59" i="1"/>
  <c r="D59" i="1" s="1"/>
  <c r="O58" i="1"/>
  <c r="H43" i="1"/>
  <c r="G44" i="1"/>
  <c r="K43" i="1"/>
  <c r="L43" i="1" s="1"/>
  <c r="M43" i="1" s="1"/>
  <c r="J44" i="1"/>
  <c r="R58" i="1"/>
  <c r="S58" i="1"/>
  <c r="Q57" i="1"/>
  <c r="J58" i="1"/>
  <c r="K58" i="1" s="1"/>
  <c r="G58" i="1"/>
  <c r="N42" i="1"/>
  <c r="C33" i="1"/>
  <c r="P32" i="1"/>
  <c r="B32" i="1" s="1"/>
  <c r="I72" i="1"/>
  <c r="J45" i="1" l="1"/>
  <c r="K44" i="1"/>
  <c r="L44" i="1" s="1"/>
  <c r="M44" i="1" s="1"/>
  <c r="T58" i="1"/>
  <c r="J59" i="1"/>
  <c r="K59" i="1" s="1"/>
  <c r="L59" i="1" s="1"/>
  <c r="M59" i="1" s="1"/>
  <c r="Q58" i="1"/>
  <c r="S59" i="1"/>
  <c r="R59" i="1"/>
  <c r="E59" i="1"/>
  <c r="F60" i="1" s="1"/>
  <c r="A60" i="1"/>
  <c r="D60" i="1" s="1"/>
  <c r="O59" i="1"/>
  <c r="H44" i="1"/>
  <c r="G45" i="1"/>
  <c r="G59" i="1"/>
  <c r="H59" i="1" s="1"/>
  <c r="H58" i="1"/>
  <c r="N43" i="1"/>
  <c r="I73" i="1"/>
  <c r="C34" i="1"/>
  <c r="P33" i="1"/>
  <c r="B33" i="1" s="1"/>
  <c r="N59" i="1" l="1"/>
  <c r="H45" i="1"/>
  <c r="G46" i="1"/>
  <c r="N44" i="1"/>
  <c r="G60" i="1"/>
  <c r="H60" i="1" s="1"/>
  <c r="T59" i="1"/>
  <c r="S60" i="1"/>
  <c r="R60" i="1"/>
  <c r="Q59" i="1"/>
  <c r="J60" i="1"/>
  <c r="K60" i="1" s="1"/>
  <c r="L60" i="1" s="1"/>
  <c r="M60" i="1" s="1"/>
  <c r="A61" i="1"/>
  <c r="D61" i="1" s="1"/>
  <c r="O60" i="1"/>
  <c r="E60" i="1"/>
  <c r="F61" i="1" s="1"/>
  <c r="K45" i="1"/>
  <c r="L45" i="1" s="1"/>
  <c r="M45" i="1" s="1"/>
  <c r="J46" i="1"/>
  <c r="C35" i="1"/>
  <c r="P34" i="1"/>
  <c r="B34" i="1" s="1"/>
  <c r="I74" i="1"/>
  <c r="K46" i="1" l="1"/>
  <c r="L46" i="1" s="1"/>
  <c r="M46" i="1" s="1"/>
  <c r="J47" i="1"/>
  <c r="O61" i="1"/>
  <c r="A62" i="1"/>
  <c r="D62" i="1" s="1"/>
  <c r="E61" i="1"/>
  <c r="F62" i="1" s="1"/>
  <c r="N60" i="1"/>
  <c r="H46" i="1"/>
  <c r="G47" i="1"/>
  <c r="N45" i="1"/>
  <c r="S61" i="1"/>
  <c r="Q60" i="1"/>
  <c r="T60" i="1"/>
  <c r="G61" i="1"/>
  <c r="J61" i="1"/>
  <c r="K61" i="1" s="1"/>
  <c r="L61" i="1" s="1"/>
  <c r="M61" i="1" s="1"/>
  <c r="R61" i="1"/>
  <c r="I75" i="1"/>
  <c r="C36" i="1"/>
  <c r="P35" i="1"/>
  <c r="B35" i="1" s="1"/>
  <c r="H47" i="1" l="1"/>
  <c r="G48" i="1"/>
  <c r="N46" i="1"/>
  <c r="E62" i="1"/>
  <c r="F63" i="1" s="1"/>
  <c r="O62" i="1"/>
  <c r="A63" i="1"/>
  <c r="D63" i="1" s="1"/>
  <c r="J62" i="1"/>
  <c r="K62" i="1" s="1"/>
  <c r="L62" i="1" s="1"/>
  <c r="M62" i="1" s="1"/>
  <c r="T61" i="1"/>
  <c r="R62" i="1"/>
  <c r="Q61" i="1"/>
  <c r="S62" i="1"/>
  <c r="G62" i="1"/>
  <c r="H62" i="1" s="1"/>
  <c r="H61" i="1"/>
  <c r="N61" i="1" s="1"/>
  <c r="J48" i="1"/>
  <c r="K47" i="1"/>
  <c r="L47" i="1" s="1"/>
  <c r="M47" i="1" s="1"/>
  <c r="C37" i="1"/>
  <c r="P36" i="1"/>
  <c r="B36" i="1" s="1"/>
  <c r="I76" i="1"/>
  <c r="N62" i="1" l="1"/>
  <c r="E63" i="1"/>
  <c r="F64" i="1" s="1"/>
  <c r="O63" i="1"/>
  <c r="A64" i="1"/>
  <c r="D64" i="1" s="1"/>
  <c r="J49" i="1"/>
  <c r="K48" i="1"/>
  <c r="L48" i="1" s="1"/>
  <c r="M48" i="1" s="1"/>
  <c r="G63" i="1"/>
  <c r="H63" i="1" s="1"/>
  <c r="R63" i="1"/>
  <c r="Q62" i="1"/>
  <c r="S63" i="1"/>
  <c r="J63" i="1"/>
  <c r="K63" i="1" s="1"/>
  <c r="L63" i="1" s="1"/>
  <c r="M63" i="1" s="1"/>
  <c r="T62" i="1"/>
  <c r="H48" i="1"/>
  <c r="G49" i="1"/>
  <c r="N47" i="1"/>
  <c r="C38" i="1"/>
  <c r="P37" i="1"/>
  <c r="B37" i="1" s="1"/>
  <c r="I77" i="1"/>
  <c r="E64" i="1" l="1"/>
  <c r="F65" i="1" s="1"/>
  <c r="O64" i="1"/>
  <c r="A65" i="1"/>
  <c r="D65" i="1" s="1"/>
  <c r="H49" i="1"/>
  <c r="G50" i="1"/>
  <c r="N63" i="1"/>
  <c r="G64" i="1"/>
  <c r="H64" i="1" s="1"/>
  <c r="T63" i="1"/>
  <c r="Q63" i="1"/>
  <c r="J64" i="1"/>
  <c r="K64" i="1" s="1"/>
  <c r="L64" i="1" s="1"/>
  <c r="M64" i="1" s="1"/>
  <c r="S64" i="1"/>
  <c r="R64" i="1"/>
  <c r="N48" i="1"/>
  <c r="J50" i="1"/>
  <c r="K49" i="1"/>
  <c r="L49" i="1" s="1"/>
  <c r="M49" i="1" s="1"/>
  <c r="I78" i="1"/>
  <c r="C39" i="1"/>
  <c r="P38" i="1"/>
  <c r="B38" i="1" s="1"/>
  <c r="N64" i="1" l="1"/>
  <c r="K50" i="1"/>
  <c r="L50" i="1" s="1"/>
  <c r="M50" i="1" s="1"/>
  <c r="J51" i="1"/>
  <c r="A66" i="1"/>
  <c r="D66" i="1" s="1"/>
  <c r="E65" i="1"/>
  <c r="F66" i="1" s="1"/>
  <c r="O65" i="1"/>
  <c r="H50" i="1"/>
  <c r="G51" i="1"/>
  <c r="S65" i="1"/>
  <c r="G65" i="1"/>
  <c r="T64" i="1"/>
  <c r="Q64" i="1"/>
  <c r="R65" i="1"/>
  <c r="J65" i="1"/>
  <c r="K65" i="1" s="1"/>
  <c r="L65" i="1" s="1"/>
  <c r="M65" i="1" s="1"/>
  <c r="N49" i="1"/>
  <c r="I79" i="1"/>
  <c r="C40" i="1"/>
  <c r="P39" i="1"/>
  <c r="B39" i="1" s="1"/>
  <c r="E66" i="1" l="1"/>
  <c r="F67" i="1" s="1"/>
  <c r="O66" i="1"/>
  <c r="A67" i="1"/>
  <c r="D67" i="1" s="1"/>
  <c r="G66" i="1"/>
  <c r="H66" i="1" s="1"/>
  <c r="H65" i="1"/>
  <c r="N65" i="1" s="1"/>
  <c r="H51" i="1"/>
  <c r="G52" i="1"/>
  <c r="N50" i="1"/>
  <c r="Q65" i="1"/>
  <c r="S66" i="1"/>
  <c r="T65" i="1"/>
  <c r="J66" i="1"/>
  <c r="K66" i="1" s="1"/>
  <c r="L66" i="1" s="1"/>
  <c r="M66" i="1" s="1"/>
  <c r="R66" i="1"/>
  <c r="J52" i="1"/>
  <c r="K51" i="1"/>
  <c r="L51" i="1" s="1"/>
  <c r="M51" i="1" s="1"/>
  <c r="C41" i="1"/>
  <c r="P40" i="1"/>
  <c r="B40" i="1" s="1"/>
  <c r="I80" i="1"/>
  <c r="N51" i="1" l="1"/>
  <c r="G67" i="1"/>
  <c r="H67" i="1" s="1"/>
  <c r="Q66" i="1"/>
  <c r="S67" i="1"/>
  <c r="J67" i="1"/>
  <c r="K67" i="1" s="1"/>
  <c r="L67" i="1" s="1"/>
  <c r="M67" i="1" s="1"/>
  <c r="T66" i="1"/>
  <c r="R67" i="1"/>
  <c r="G53" i="1"/>
  <c r="H52" i="1"/>
  <c r="E67" i="1"/>
  <c r="F68" i="1" s="1"/>
  <c r="O67" i="1"/>
  <c r="A68" i="1"/>
  <c r="D68" i="1" s="1"/>
  <c r="J53" i="1"/>
  <c r="K52" i="1"/>
  <c r="L52" i="1" s="1"/>
  <c r="M52" i="1" s="1"/>
  <c r="N66" i="1"/>
  <c r="I81" i="1"/>
  <c r="C42" i="1"/>
  <c r="P41" i="1"/>
  <c r="B41" i="1" s="1"/>
  <c r="H53" i="1" l="1"/>
  <c r="G54" i="1"/>
  <c r="J54" i="1"/>
  <c r="K53" i="1"/>
  <c r="L53" i="1" s="1"/>
  <c r="M53" i="1" s="1"/>
  <c r="O68" i="1"/>
  <c r="A69" i="1"/>
  <c r="D69" i="1" s="1"/>
  <c r="E68" i="1"/>
  <c r="F69" i="1" s="1"/>
  <c r="N67" i="1"/>
  <c r="G68" i="1"/>
  <c r="H68" i="1" s="1"/>
  <c r="Q67" i="1"/>
  <c r="R68" i="1"/>
  <c r="J68" i="1"/>
  <c r="K68" i="1" s="1"/>
  <c r="L68" i="1" s="1"/>
  <c r="M68" i="1" s="1"/>
  <c r="T67" i="1"/>
  <c r="S68" i="1"/>
  <c r="N52" i="1"/>
  <c r="I82" i="1"/>
  <c r="C43" i="1"/>
  <c r="P42" i="1"/>
  <c r="B42" i="1" s="1"/>
  <c r="N68" i="1" l="1"/>
  <c r="E69" i="1"/>
  <c r="F70" i="1" s="1"/>
  <c r="O69" i="1"/>
  <c r="A70" i="1"/>
  <c r="D70" i="1" s="1"/>
  <c r="K54" i="1"/>
  <c r="L54" i="1" s="1"/>
  <c r="M54" i="1" s="1"/>
  <c r="J55" i="1"/>
  <c r="H54" i="1"/>
  <c r="G55" i="1"/>
  <c r="G69" i="1"/>
  <c r="H69" i="1" s="1"/>
  <c r="S69" i="1"/>
  <c r="Q68" i="1"/>
  <c r="R69" i="1"/>
  <c r="T68" i="1"/>
  <c r="J69" i="1"/>
  <c r="K69" i="1" s="1"/>
  <c r="L69" i="1" s="1"/>
  <c r="M69" i="1" s="1"/>
  <c r="N53" i="1"/>
  <c r="C44" i="1"/>
  <c r="P43" i="1"/>
  <c r="B43" i="1" s="1"/>
  <c r="I83" i="1"/>
  <c r="N69" i="1" l="1"/>
  <c r="G56" i="1"/>
  <c r="H55" i="1"/>
  <c r="N54" i="1"/>
  <c r="E70" i="1"/>
  <c r="F71" i="1" s="1"/>
  <c r="O70" i="1"/>
  <c r="A71" i="1"/>
  <c r="D71" i="1" s="1"/>
  <c r="K55" i="1"/>
  <c r="L55" i="1" s="1"/>
  <c r="M55" i="1" s="1"/>
  <c r="J56" i="1"/>
  <c r="R70" i="1"/>
  <c r="J70" i="1"/>
  <c r="K70" i="1" s="1"/>
  <c r="L70" i="1" s="1"/>
  <c r="M70" i="1" s="1"/>
  <c r="G70" i="1"/>
  <c r="Q69" i="1"/>
  <c r="T69" i="1"/>
  <c r="S70" i="1"/>
  <c r="I84" i="1"/>
  <c r="C45" i="1"/>
  <c r="P44" i="1"/>
  <c r="B44" i="1" s="1"/>
  <c r="K56" i="1" l="1"/>
  <c r="L56" i="1" s="1"/>
  <c r="M56" i="1" s="1"/>
  <c r="J57" i="1"/>
  <c r="K57" i="1" s="1"/>
  <c r="H56" i="1"/>
  <c r="G57" i="1"/>
  <c r="H57" i="1" s="1"/>
  <c r="E71" i="1"/>
  <c r="F72" i="1" s="1"/>
  <c r="O71" i="1"/>
  <c r="A72" i="1"/>
  <c r="D72" i="1" s="1"/>
  <c r="G71" i="1"/>
  <c r="H71" i="1" s="1"/>
  <c r="H70" i="1"/>
  <c r="N70" i="1" s="1"/>
  <c r="S71" i="1"/>
  <c r="R71" i="1"/>
  <c r="Q70" i="1"/>
  <c r="J71" i="1"/>
  <c r="K71" i="1" s="1"/>
  <c r="L71" i="1" s="1"/>
  <c r="M71" i="1" s="1"/>
  <c r="T70" i="1"/>
  <c r="N55" i="1"/>
  <c r="I85" i="1"/>
  <c r="C46" i="1"/>
  <c r="P45" i="1"/>
  <c r="B45" i="1" s="1"/>
  <c r="N71" i="1" l="1"/>
  <c r="O72" i="1"/>
  <c r="A73" i="1"/>
  <c r="D73" i="1" s="1"/>
  <c r="E72" i="1"/>
  <c r="F73" i="1" s="1"/>
  <c r="S72" i="1"/>
  <c r="Q71" i="1"/>
  <c r="R72" i="1"/>
  <c r="T71" i="1"/>
  <c r="G72" i="1"/>
  <c r="J72" i="1"/>
  <c r="K72" i="1" s="1"/>
  <c r="L72" i="1" s="1"/>
  <c r="M72" i="1" s="1"/>
  <c r="N56" i="1"/>
  <c r="L57" i="1"/>
  <c r="M57" i="1" s="1"/>
  <c r="N57" i="1" s="1"/>
  <c r="L58" i="1"/>
  <c r="M58" i="1" s="1"/>
  <c r="N58" i="1" s="1"/>
  <c r="C47" i="1"/>
  <c r="P46" i="1"/>
  <c r="B46" i="1" s="1"/>
  <c r="I86" i="1"/>
  <c r="G73" i="1" l="1"/>
  <c r="H73" i="1" s="1"/>
  <c r="H72" i="1"/>
  <c r="N72" i="1" s="1"/>
  <c r="A74" i="1"/>
  <c r="D74" i="1" s="1"/>
  <c r="E73" i="1"/>
  <c r="F74" i="1" s="1"/>
  <c r="O73" i="1"/>
  <c r="J73" i="1"/>
  <c r="K73" i="1" s="1"/>
  <c r="L73" i="1" s="1"/>
  <c r="M73" i="1" s="1"/>
  <c r="Q72" i="1"/>
  <c r="T72" i="1"/>
  <c r="R73" i="1"/>
  <c r="S73" i="1"/>
  <c r="C48" i="1"/>
  <c r="P47" i="1"/>
  <c r="B47" i="1" s="1"/>
  <c r="I87" i="1"/>
  <c r="N73" i="1" l="1"/>
  <c r="E74" i="1"/>
  <c r="F75" i="1" s="1"/>
  <c r="O74" i="1"/>
  <c r="A75" i="1"/>
  <c r="D75" i="1" s="1"/>
  <c r="S74" i="1"/>
  <c r="T73" i="1"/>
  <c r="Q73" i="1"/>
  <c r="J74" i="1"/>
  <c r="K74" i="1" s="1"/>
  <c r="L74" i="1" s="1"/>
  <c r="M74" i="1" s="1"/>
  <c r="G74" i="1"/>
  <c r="H74" i="1" s="1"/>
  <c r="R74" i="1"/>
  <c r="C49" i="1"/>
  <c r="P48" i="1"/>
  <c r="B48" i="1" s="1"/>
  <c r="I88" i="1"/>
  <c r="G75" i="1" l="1"/>
  <c r="H75" i="1" s="1"/>
  <c r="R75" i="1"/>
  <c r="S75" i="1"/>
  <c r="Q74" i="1"/>
  <c r="J75" i="1"/>
  <c r="K75" i="1" s="1"/>
  <c r="L75" i="1" s="1"/>
  <c r="M75" i="1" s="1"/>
  <c r="T74" i="1"/>
  <c r="N74" i="1"/>
  <c r="A76" i="1"/>
  <c r="D76" i="1" s="1"/>
  <c r="E75" i="1"/>
  <c r="F76" i="1" s="1"/>
  <c r="O75" i="1"/>
  <c r="I89" i="1"/>
  <c r="C50" i="1"/>
  <c r="P49" i="1"/>
  <c r="B49" i="1" s="1"/>
  <c r="N75" i="1" l="1"/>
  <c r="E76" i="1"/>
  <c r="F77" i="1" s="1"/>
  <c r="A77" i="1"/>
  <c r="D77" i="1" s="1"/>
  <c r="O76" i="1"/>
  <c r="S76" i="1"/>
  <c r="T75" i="1"/>
  <c r="R76" i="1"/>
  <c r="G76" i="1"/>
  <c r="Q75" i="1"/>
  <c r="J76" i="1"/>
  <c r="K76" i="1" s="1"/>
  <c r="L76" i="1" s="1"/>
  <c r="M76" i="1" s="1"/>
  <c r="C51" i="1"/>
  <c r="P50" i="1"/>
  <c r="B50" i="1" s="1"/>
  <c r="I90" i="1"/>
  <c r="G77" i="1" l="1"/>
  <c r="H77" i="1" s="1"/>
  <c r="A78" i="1"/>
  <c r="D78" i="1" s="1"/>
  <c r="E77" i="1"/>
  <c r="F78" i="1" s="1"/>
  <c r="O77" i="1"/>
  <c r="Q76" i="1"/>
  <c r="T76" i="1"/>
  <c r="R77" i="1"/>
  <c r="J77" i="1"/>
  <c r="K77" i="1" s="1"/>
  <c r="L77" i="1" s="1"/>
  <c r="M77" i="1" s="1"/>
  <c r="S77" i="1"/>
  <c r="H76" i="1"/>
  <c r="N76" i="1" s="1"/>
  <c r="C52" i="1"/>
  <c r="P51" i="1"/>
  <c r="B51" i="1" s="1"/>
  <c r="I91" i="1"/>
  <c r="N77" i="1" l="1"/>
  <c r="G78" i="1"/>
  <c r="H78" i="1" s="1"/>
  <c r="J78" i="1"/>
  <c r="K78" i="1" s="1"/>
  <c r="L78" i="1" s="1"/>
  <c r="M78" i="1" s="1"/>
  <c r="R78" i="1"/>
  <c r="Q77" i="1"/>
  <c r="T77" i="1"/>
  <c r="S78" i="1"/>
  <c r="O78" i="1"/>
  <c r="E78" i="1"/>
  <c r="F79" i="1" s="1"/>
  <c r="A79" i="1"/>
  <c r="D79" i="1" s="1"/>
  <c r="I92" i="1"/>
  <c r="C53" i="1"/>
  <c r="P52" i="1"/>
  <c r="B52" i="1" s="1"/>
  <c r="N78" i="1" l="1"/>
  <c r="G79" i="1"/>
  <c r="H79" i="1" s="1"/>
  <c r="S79" i="1"/>
  <c r="R79" i="1"/>
  <c r="T78" i="1"/>
  <c r="Q78" i="1"/>
  <c r="J79" i="1"/>
  <c r="K79" i="1" s="1"/>
  <c r="L79" i="1" s="1"/>
  <c r="M79" i="1" s="1"/>
  <c r="O79" i="1"/>
  <c r="A80" i="1"/>
  <c r="D80" i="1" s="1"/>
  <c r="E79" i="1"/>
  <c r="F80" i="1" s="1"/>
  <c r="I93" i="1"/>
  <c r="C54" i="1"/>
  <c r="P53" i="1"/>
  <c r="B53" i="1" s="1"/>
  <c r="N79" i="1" l="1"/>
  <c r="Q79" i="1"/>
  <c r="J80" i="1"/>
  <c r="K80" i="1" s="1"/>
  <c r="L80" i="1" s="1"/>
  <c r="M80" i="1" s="1"/>
  <c r="S80" i="1"/>
  <c r="R80" i="1"/>
  <c r="G80" i="1"/>
  <c r="T79" i="1"/>
  <c r="O80" i="1"/>
  <c r="E80" i="1"/>
  <c r="F81" i="1" s="1"/>
  <c r="A81" i="1"/>
  <c r="D81" i="1" s="1"/>
  <c r="C55" i="1"/>
  <c r="P54" i="1"/>
  <c r="B54" i="1" s="1"/>
  <c r="I94" i="1"/>
  <c r="J81" i="1" l="1"/>
  <c r="K81" i="1" s="1"/>
  <c r="L81" i="1" s="1"/>
  <c r="M81" i="1" s="1"/>
  <c r="T80" i="1"/>
  <c r="Q80" i="1"/>
  <c r="R81" i="1"/>
  <c r="S81" i="1"/>
  <c r="O81" i="1"/>
  <c r="E81" i="1"/>
  <c r="F82" i="1" s="1"/>
  <c r="A82" i="1"/>
  <c r="D82" i="1" s="1"/>
  <c r="G81" i="1"/>
  <c r="H81" i="1" s="1"/>
  <c r="H80" i="1"/>
  <c r="N80" i="1" s="1"/>
  <c r="I95" i="1"/>
  <c r="C56" i="1"/>
  <c r="P55" i="1"/>
  <c r="B55" i="1" s="1"/>
  <c r="N81" i="1" l="1"/>
  <c r="G82" i="1"/>
  <c r="H82" i="1" s="1"/>
  <c r="Q81" i="1"/>
  <c r="J82" i="1"/>
  <c r="K82" i="1" s="1"/>
  <c r="L82" i="1" s="1"/>
  <c r="M82" i="1" s="1"/>
  <c r="R82" i="1"/>
  <c r="T81" i="1"/>
  <c r="S82" i="1"/>
  <c r="A83" i="1"/>
  <c r="D83" i="1" s="1"/>
  <c r="O82" i="1"/>
  <c r="E82" i="1"/>
  <c r="F83" i="1" s="1"/>
  <c r="C57" i="1"/>
  <c r="P56" i="1"/>
  <c r="B56" i="1" s="1"/>
  <c r="I96" i="1"/>
  <c r="N82" i="1" l="1"/>
  <c r="E83" i="1"/>
  <c r="F84" i="1" s="1"/>
  <c r="O83" i="1"/>
  <c r="A84" i="1"/>
  <c r="D84" i="1" s="1"/>
  <c r="G83" i="1"/>
  <c r="H83" i="1" s="1"/>
  <c r="R83" i="1"/>
  <c r="T82" i="1"/>
  <c r="J83" i="1"/>
  <c r="K83" i="1" s="1"/>
  <c r="L83" i="1" s="1"/>
  <c r="M83" i="1" s="1"/>
  <c r="Q82" i="1"/>
  <c r="S83" i="1"/>
  <c r="I97" i="1"/>
  <c r="C58" i="1"/>
  <c r="P57" i="1"/>
  <c r="T57" i="1" s="1"/>
  <c r="B57" i="1" l="1"/>
  <c r="N83" i="1"/>
  <c r="A85" i="1"/>
  <c r="D85" i="1" s="1"/>
  <c r="O84" i="1"/>
  <c r="E84" i="1"/>
  <c r="F85" i="1" s="1"/>
  <c r="G84" i="1"/>
  <c r="H84" i="1" s="1"/>
  <c r="J84" i="1"/>
  <c r="K84" i="1" s="1"/>
  <c r="L84" i="1" s="1"/>
  <c r="M84" i="1" s="1"/>
  <c r="S84" i="1"/>
  <c r="R84" i="1"/>
  <c r="T83" i="1"/>
  <c r="Q83" i="1"/>
  <c r="C59" i="1"/>
  <c r="P58" i="1"/>
  <c r="B58" i="1" s="1"/>
  <c r="I98" i="1"/>
  <c r="N84" i="1" l="1"/>
  <c r="G85" i="1"/>
  <c r="H85" i="1" s="1"/>
  <c r="Q84" i="1"/>
  <c r="T84" i="1"/>
  <c r="S85" i="1"/>
  <c r="J85" i="1"/>
  <c r="K85" i="1" s="1"/>
  <c r="L85" i="1" s="1"/>
  <c r="M85" i="1" s="1"/>
  <c r="R85" i="1"/>
  <c r="E85" i="1"/>
  <c r="F86" i="1" s="1"/>
  <c r="A86" i="1"/>
  <c r="D86" i="1" s="1"/>
  <c r="O85" i="1"/>
  <c r="I99" i="1"/>
  <c r="C60" i="1"/>
  <c r="P59" i="1"/>
  <c r="B59" i="1" s="1"/>
  <c r="N85" i="1" l="1"/>
  <c r="A87" i="1"/>
  <c r="D87" i="1" s="1"/>
  <c r="O86" i="1"/>
  <c r="E86" i="1"/>
  <c r="F87" i="1" s="1"/>
  <c r="Q85" i="1"/>
  <c r="G86" i="1"/>
  <c r="H86" i="1" s="1"/>
  <c r="S86" i="1"/>
  <c r="J86" i="1"/>
  <c r="K86" i="1" s="1"/>
  <c r="L86" i="1" s="1"/>
  <c r="M86" i="1" s="1"/>
  <c r="R86" i="1"/>
  <c r="I100" i="1"/>
  <c r="C61" i="1"/>
  <c r="P60" i="1"/>
  <c r="B60" i="1" s="1"/>
  <c r="N86" i="1" l="1"/>
  <c r="T86" i="1"/>
  <c r="Q86" i="1"/>
  <c r="S87" i="1"/>
  <c r="G87" i="1"/>
  <c r="H87" i="1" s="1"/>
  <c r="R87" i="1"/>
  <c r="J87" i="1"/>
  <c r="K87" i="1" s="1"/>
  <c r="L87" i="1" s="1"/>
  <c r="M87" i="1" s="1"/>
  <c r="A88" i="1"/>
  <c r="D88" i="1" s="1"/>
  <c r="E87" i="1"/>
  <c r="F88" i="1" s="1"/>
  <c r="O87" i="1"/>
  <c r="C62" i="1"/>
  <c r="P61" i="1"/>
  <c r="B61" i="1" s="1"/>
  <c r="I101" i="1"/>
  <c r="O88" i="1" l="1"/>
  <c r="E88" i="1"/>
  <c r="F89" i="1" s="1"/>
  <c r="A89" i="1"/>
  <c r="D89" i="1" s="1"/>
  <c r="S88" i="1"/>
  <c r="G88" i="1"/>
  <c r="H88" i="1" s="1"/>
  <c r="R88" i="1"/>
  <c r="Q87" i="1"/>
  <c r="T87" i="1"/>
  <c r="J88" i="1"/>
  <c r="K88" i="1" s="1"/>
  <c r="L88" i="1" s="1"/>
  <c r="M88" i="1" s="1"/>
  <c r="N87" i="1"/>
  <c r="C63" i="1"/>
  <c r="P62" i="1"/>
  <c r="B62" i="1" s="1"/>
  <c r="I102" i="1"/>
  <c r="N88" i="1" l="1"/>
  <c r="T88" i="1"/>
  <c r="G89" i="1"/>
  <c r="H89" i="1" s="1"/>
  <c r="Q88" i="1"/>
  <c r="R89" i="1"/>
  <c r="S89" i="1"/>
  <c r="J89" i="1"/>
  <c r="K89" i="1" s="1"/>
  <c r="L89" i="1" s="1"/>
  <c r="M89" i="1" s="1"/>
  <c r="A90" i="1"/>
  <c r="D90" i="1" s="1"/>
  <c r="E89" i="1"/>
  <c r="F90" i="1" s="1"/>
  <c r="O89" i="1"/>
  <c r="I103" i="1"/>
  <c r="C64" i="1"/>
  <c r="P63" i="1"/>
  <c r="B63" i="1" s="1"/>
  <c r="N89" i="1" l="1"/>
  <c r="Q89" i="1"/>
  <c r="R90" i="1"/>
  <c r="J90" i="1"/>
  <c r="K90" i="1" s="1"/>
  <c r="L90" i="1" s="1"/>
  <c r="M90" i="1" s="1"/>
  <c r="S90" i="1"/>
  <c r="G90" i="1"/>
  <c r="H90" i="1" s="1"/>
  <c r="T89" i="1"/>
  <c r="A91" i="1"/>
  <c r="D91" i="1" s="1"/>
  <c r="O90" i="1"/>
  <c r="E90" i="1"/>
  <c r="F91" i="1" s="1"/>
  <c r="C65" i="1"/>
  <c r="P64" i="1"/>
  <c r="B64" i="1" s="1"/>
  <c r="I104" i="1"/>
  <c r="A92" i="1" l="1"/>
  <c r="D92" i="1" s="1"/>
  <c r="E91" i="1"/>
  <c r="F92" i="1" s="1"/>
  <c r="O91" i="1"/>
  <c r="J91" i="1"/>
  <c r="K91" i="1" s="1"/>
  <c r="L91" i="1" s="1"/>
  <c r="M91" i="1" s="1"/>
  <c r="R91" i="1"/>
  <c r="T90" i="1"/>
  <c r="S91" i="1"/>
  <c r="G91" i="1"/>
  <c r="H91" i="1" s="1"/>
  <c r="Q90" i="1"/>
  <c r="N90" i="1"/>
  <c r="I105" i="1"/>
  <c r="C66" i="1"/>
  <c r="P65" i="1"/>
  <c r="B65" i="1" s="1"/>
  <c r="T91" i="1" l="1"/>
  <c r="G92" i="1"/>
  <c r="H92" i="1" s="1"/>
  <c r="Q91" i="1"/>
  <c r="S92" i="1"/>
  <c r="R92" i="1"/>
  <c r="J92" i="1"/>
  <c r="K92" i="1" s="1"/>
  <c r="L92" i="1" s="1"/>
  <c r="M92" i="1" s="1"/>
  <c r="N91" i="1"/>
  <c r="O92" i="1"/>
  <c r="E92" i="1"/>
  <c r="F93" i="1" s="1"/>
  <c r="A93" i="1"/>
  <c r="D93" i="1" s="1"/>
  <c r="I106" i="1"/>
  <c r="C67" i="1"/>
  <c r="P66" i="1"/>
  <c r="B66" i="1" s="1"/>
  <c r="A94" i="1" l="1"/>
  <c r="D94" i="1" s="1"/>
  <c r="E93" i="1"/>
  <c r="F94" i="1" s="1"/>
  <c r="O93" i="1"/>
  <c r="J93" i="1"/>
  <c r="K93" i="1" s="1"/>
  <c r="L93" i="1" s="1"/>
  <c r="M93" i="1" s="1"/>
  <c r="S93" i="1"/>
  <c r="R93" i="1"/>
  <c r="T92" i="1"/>
  <c r="Q92" i="1"/>
  <c r="G93" i="1"/>
  <c r="H93" i="1" s="1"/>
  <c r="N92" i="1"/>
  <c r="I107" i="1"/>
  <c r="C68" i="1"/>
  <c r="P67" i="1"/>
  <c r="B67" i="1" s="1"/>
  <c r="Q93" i="1" l="1"/>
  <c r="G94" i="1"/>
  <c r="H94" i="1" s="1"/>
  <c r="R94" i="1"/>
  <c r="S94" i="1"/>
  <c r="J94" i="1"/>
  <c r="K94" i="1" s="1"/>
  <c r="L94" i="1" s="1"/>
  <c r="M94" i="1" s="1"/>
  <c r="T93" i="1"/>
  <c r="N93" i="1"/>
  <c r="E94" i="1"/>
  <c r="F95" i="1" s="1"/>
  <c r="A95" i="1"/>
  <c r="D95" i="1" s="1"/>
  <c r="O94" i="1"/>
  <c r="C69" i="1"/>
  <c r="P68" i="1"/>
  <c r="B68" i="1" s="1"/>
  <c r="I108" i="1"/>
  <c r="O95" i="1" l="1"/>
  <c r="E95" i="1"/>
  <c r="F96" i="1" s="1"/>
  <c r="A96" i="1"/>
  <c r="D96" i="1" s="1"/>
  <c r="R95" i="1"/>
  <c r="S95" i="1"/>
  <c r="Q94" i="1"/>
  <c r="J95" i="1"/>
  <c r="K95" i="1" s="1"/>
  <c r="L95" i="1" s="1"/>
  <c r="M95" i="1" s="1"/>
  <c r="T94" i="1"/>
  <c r="G95" i="1"/>
  <c r="H95" i="1" s="1"/>
  <c r="N94" i="1"/>
  <c r="C70" i="1"/>
  <c r="P69" i="1"/>
  <c r="B69" i="1" s="1"/>
  <c r="I109" i="1"/>
  <c r="Q95" i="1" l="1"/>
  <c r="J96" i="1"/>
  <c r="K96" i="1" s="1"/>
  <c r="L96" i="1" s="1"/>
  <c r="M96" i="1" s="1"/>
  <c r="R96" i="1"/>
  <c r="T95" i="1"/>
  <c r="S96" i="1"/>
  <c r="G96" i="1"/>
  <c r="H96" i="1" s="1"/>
  <c r="A97" i="1"/>
  <c r="D97" i="1" s="1"/>
  <c r="E96" i="1"/>
  <c r="F97" i="1" s="1"/>
  <c r="O96" i="1"/>
  <c r="N95" i="1"/>
  <c r="I110" i="1"/>
  <c r="C71" i="1"/>
  <c r="P70" i="1"/>
  <c r="B70" i="1" s="1"/>
  <c r="Q96" i="1" l="1"/>
  <c r="J97" i="1"/>
  <c r="K97" i="1" s="1"/>
  <c r="L97" i="1" s="1"/>
  <c r="M97" i="1" s="1"/>
  <c r="G97" i="1"/>
  <c r="H97" i="1" s="1"/>
  <c r="T96" i="1"/>
  <c r="R97" i="1"/>
  <c r="S97" i="1"/>
  <c r="O97" i="1"/>
  <c r="A98" i="1"/>
  <c r="D98" i="1" s="1"/>
  <c r="E97" i="1"/>
  <c r="F98" i="1" s="1"/>
  <c r="N96" i="1"/>
  <c r="C72" i="1"/>
  <c r="P71" i="1"/>
  <c r="B71" i="1" s="1"/>
  <c r="I111" i="1"/>
  <c r="A99" i="1" l="1"/>
  <c r="D99" i="1" s="1"/>
  <c r="O98" i="1"/>
  <c r="E98" i="1"/>
  <c r="F99" i="1" s="1"/>
  <c r="S98" i="1"/>
  <c r="J98" i="1"/>
  <c r="K98" i="1" s="1"/>
  <c r="L98" i="1" s="1"/>
  <c r="M98" i="1" s="1"/>
  <c r="R98" i="1"/>
  <c r="Q97" i="1"/>
  <c r="T97" i="1"/>
  <c r="G98" i="1"/>
  <c r="H98" i="1" s="1"/>
  <c r="N97" i="1"/>
  <c r="C73" i="1"/>
  <c r="P72" i="1"/>
  <c r="B72" i="1" s="1"/>
  <c r="I112" i="1"/>
  <c r="Q98" i="1" l="1"/>
  <c r="R99" i="1"/>
  <c r="J99" i="1"/>
  <c r="K99" i="1" s="1"/>
  <c r="L99" i="1" s="1"/>
  <c r="M99" i="1" s="1"/>
  <c r="S99" i="1"/>
  <c r="T98" i="1"/>
  <c r="G99" i="1"/>
  <c r="H99" i="1" s="1"/>
  <c r="N98" i="1"/>
  <c r="E99" i="1"/>
  <c r="F100" i="1" s="1"/>
  <c r="A100" i="1"/>
  <c r="D100" i="1" s="1"/>
  <c r="O99" i="1"/>
  <c r="C74" i="1"/>
  <c r="P73" i="1"/>
  <c r="B73" i="1" s="1"/>
  <c r="I113" i="1"/>
  <c r="A101" i="1" l="1"/>
  <c r="D101" i="1" s="1"/>
  <c r="E100" i="1"/>
  <c r="F101" i="1" s="1"/>
  <c r="O100" i="1"/>
  <c r="R100" i="1"/>
  <c r="Q99" i="1"/>
  <c r="G100" i="1"/>
  <c r="H100" i="1" s="1"/>
  <c r="J100" i="1"/>
  <c r="K100" i="1" s="1"/>
  <c r="L100" i="1" s="1"/>
  <c r="M100" i="1" s="1"/>
  <c r="S100" i="1"/>
  <c r="T99" i="1"/>
  <c r="N99" i="1"/>
  <c r="C75" i="1"/>
  <c r="P74" i="1"/>
  <c r="B74" i="1" s="1"/>
  <c r="I114" i="1"/>
  <c r="N100" i="1" l="1"/>
  <c r="J101" i="1"/>
  <c r="K101" i="1" s="1"/>
  <c r="L101" i="1" s="1"/>
  <c r="M101" i="1" s="1"/>
  <c r="T100" i="1"/>
  <c r="Q100" i="1"/>
  <c r="S101" i="1"/>
  <c r="G101" i="1"/>
  <c r="H101" i="1" s="1"/>
  <c r="R101" i="1"/>
  <c r="E101" i="1"/>
  <c r="F102" i="1" s="1"/>
  <c r="A102" i="1"/>
  <c r="D102" i="1" s="1"/>
  <c r="O101" i="1"/>
  <c r="C76" i="1"/>
  <c r="P75" i="1"/>
  <c r="B75" i="1" s="1"/>
  <c r="I115" i="1"/>
  <c r="S102" i="1" l="1"/>
  <c r="Q101" i="1"/>
  <c r="T101" i="1"/>
  <c r="J102" i="1"/>
  <c r="K102" i="1" s="1"/>
  <c r="L102" i="1" s="1"/>
  <c r="M102" i="1" s="1"/>
  <c r="G102" i="1"/>
  <c r="H102" i="1" s="1"/>
  <c r="R102" i="1"/>
  <c r="E102" i="1"/>
  <c r="F103" i="1" s="1"/>
  <c r="O102" i="1"/>
  <c r="A103" i="1"/>
  <c r="D103" i="1" s="1"/>
  <c r="N101" i="1"/>
  <c r="C77" i="1"/>
  <c r="P76" i="1"/>
  <c r="B76" i="1" s="1"/>
  <c r="I116" i="1"/>
  <c r="J103" i="1" l="1"/>
  <c r="K103" i="1" s="1"/>
  <c r="L103" i="1" s="1"/>
  <c r="M103" i="1" s="1"/>
  <c r="S103" i="1"/>
  <c r="Q102" i="1"/>
  <c r="R103" i="1"/>
  <c r="T102" i="1"/>
  <c r="G103" i="1"/>
  <c r="H103" i="1" s="1"/>
  <c r="O103" i="1"/>
  <c r="A104" i="1"/>
  <c r="D104" i="1" s="1"/>
  <c r="E103" i="1"/>
  <c r="F104" i="1" s="1"/>
  <c r="N102" i="1"/>
  <c r="I117" i="1"/>
  <c r="C78" i="1"/>
  <c r="P77" i="1"/>
  <c r="B77" i="1" s="1"/>
  <c r="O104" i="1" l="1"/>
  <c r="E104" i="1"/>
  <c r="F105" i="1" s="1"/>
  <c r="A105" i="1"/>
  <c r="D105" i="1" s="1"/>
  <c r="J104" i="1"/>
  <c r="K104" i="1" s="1"/>
  <c r="L104" i="1" s="1"/>
  <c r="M104" i="1" s="1"/>
  <c r="T103" i="1"/>
  <c r="R104" i="1"/>
  <c r="S104" i="1"/>
  <c r="Q103" i="1"/>
  <c r="G104" i="1"/>
  <c r="H104" i="1" s="1"/>
  <c r="N103" i="1"/>
  <c r="I118" i="1"/>
  <c r="C79" i="1"/>
  <c r="P78" i="1"/>
  <c r="B78" i="1" s="1"/>
  <c r="E105" i="1" l="1"/>
  <c r="F106" i="1" s="1"/>
  <c r="O105" i="1"/>
  <c r="A106" i="1"/>
  <c r="D106" i="1" s="1"/>
  <c r="N104" i="1"/>
  <c r="R105" i="1"/>
  <c r="J105" i="1"/>
  <c r="K105" i="1" s="1"/>
  <c r="L105" i="1" s="1"/>
  <c r="M105" i="1" s="1"/>
  <c r="S105" i="1"/>
  <c r="T104" i="1"/>
  <c r="Q104" i="1"/>
  <c r="G105" i="1"/>
  <c r="H105" i="1" s="1"/>
  <c r="C80" i="1"/>
  <c r="P79" i="1"/>
  <c r="B79" i="1" s="1"/>
  <c r="I119" i="1"/>
  <c r="E106" i="1" l="1"/>
  <c r="F107" i="1" s="1"/>
  <c r="O106" i="1"/>
  <c r="A107" i="1"/>
  <c r="D107" i="1" s="1"/>
  <c r="N105" i="1"/>
  <c r="R106" i="1"/>
  <c r="J106" i="1"/>
  <c r="K106" i="1" s="1"/>
  <c r="L106" i="1" s="1"/>
  <c r="M106" i="1" s="1"/>
  <c r="S106" i="1"/>
  <c r="T105" i="1"/>
  <c r="Q105" i="1"/>
  <c r="G106" i="1"/>
  <c r="H106" i="1" s="1"/>
  <c r="C81" i="1"/>
  <c r="P80" i="1"/>
  <c r="B80" i="1" s="1"/>
  <c r="I120" i="1"/>
  <c r="N106" i="1" l="1"/>
  <c r="A108" i="1"/>
  <c r="D108" i="1" s="1"/>
  <c r="O107" i="1"/>
  <c r="E107" i="1"/>
  <c r="F108" i="1" s="1"/>
  <c r="T106" i="1"/>
  <c r="J107" i="1"/>
  <c r="K107" i="1" s="1"/>
  <c r="L107" i="1" s="1"/>
  <c r="M107" i="1" s="1"/>
  <c r="Q106" i="1"/>
  <c r="G107" i="1"/>
  <c r="H107" i="1" s="1"/>
  <c r="R107" i="1"/>
  <c r="S107" i="1"/>
  <c r="I121" i="1"/>
  <c r="C82" i="1"/>
  <c r="P81" i="1"/>
  <c r="B81" i="1" s="1"/>
  <c r="Q107" i="1" l="1"/>
  <c r="J108" i="1"/>
  <c r="K108" i="1" s="1"/>
  <c r="L108" i="1" s="1"/>
  <c r="M108" i="1" s="1"/>
  <c r="S108" i="1"/>
  <c r="T107" i="1"/>
  <c r="G108" i="1"/>
  <c r="H108" i="1" s="1"/>
  <c r="R108" i="1"/>
  <c r="O108" i="1"/>
  <c r="A109" i="1"/>
  <c r="D109" i="1" s="1"/>
  <c r="E108" i="1"/>
  <c r="F109" i="1" s="1"/>
  <c r="N107" i="1"/>
  <c r="I122" i="1"/>
  <c r="C83" i="1"/>
  <c r="P82" i="1"/>
  <c r="B82" i="1" s="1"/>
  <c r="A110" i="1" l="1"/>
  <c r="D110" i="1" s="1"/>
  <c r="O109" i="1"/>
  <c r="E109" i="1"/>
  <c r="F110" i="1" s="1"/>
  <c r="R109" i="1"/>
  <c r="J109" i="1"/>
  <c r="K109" i="1" s="1"/>
  <c r="L109" i="1" s="1"/>
  <c r="M109" i="1" s="1"/>
  <c r="Q108" i="1"/>
  <c r="T108" i="1"/>
  <c r="G109" i="1"/>
  <c r="H109" i="1" s="1"/>
  <c r="S109" i="1"/>
  <c r="N108" i="1"/>
  <c r="I123" i="1"/>
  <c r="C84" i="1"/>
  <c r="P83" i="1"/>
  <c r="B83" i="1" s="1"/>
  <c r="N109" i="1" l="1"/>
  <c r="O110" i="1"/>
  <c r="E110" i="1"/>
  <c r="F111" i="1" s="1"/>
  <c r="A111" i="1"/>
  <c r="D111" i="1" s="1"/>
  <c r="R110" i="1"/>
  <c r="T109" i="1"/>
  <c r="Q109" i="1"/>
  <c r="S110" i="1"/>
  <c r="G110" i="1"/>
  <c r="H110" i="1" s="1"/>
  <c r="J110" i="1"/>
  <c r="K110" i="1" s="1"/>
  <c r="L110" i="1" s="1"/>
  <c r="M110" i="1" s="1"/>
  <c r="C85" i="1"/>
  <c r="P84" i="1"/>
  <c r="B84" i="1" s="1"/>
  <c r="I124" i="1"/>
  <c r="E111" i="1" l="1"/>
  <c r="F112" i="1" s="1"/>
  <c r="O111" i="1"/>
  <c r="A112" i="1"/>
  <c r="D112" i="1" s="1"/>
  <c r="Q110" i="1"/>
  <c r="S111" i="1"/>
  <c r="J111" i="1"/>
  <c r="K111" i="1" s="1"/>
  <c r="L111" i="1" s="1"/>
  <c r="M111" i="1" s="1"/>
  <c r="R111" i="1"/>
  <c r="G111" i="1"/>
  <c r="H111" i="1" s="1"/>
  <c r="T110" i="1"/>
  <c r="N110" i="1"/>
  <c r="I125" i="1"/>
  <c r="C86" i="1"/>
  <c r="P85" i="1"/>
  <c r="T85" i="1" l="1"/>
  <c r="B85" i="1"/>
  <c r="R112" i="1"/>
  <c r="S112" i="1"/>
  <c r="G112" i="1"/>
  <c r="H112" i="1" s="1"/>
  <c r="T111" i="1"/>
  <c r="J112" i="1"/>
  <c r="K112" i="1" s="1"/>
  <c r="L112" i="1" s="1"/>
  <c r="M112" i="1" s="1"/>
  <c r="Q111" i="1"/>
  <c r="N111" i="1"/>
  <c r="E112" i="1"/>
  <c r="F113" i="1" s="1"/>
  <c r="A113" i="1"/>
  <c r="D113" i="1" s="1"/>
  <c r="O112" i="1"/>
  <c r="I126" i="1"/>
  <c r="C87" i="1"/>
  <c r="P86" i="1"/>
  <c r="B86" i="1" s="1"/>
  <c r="E113" i="1" l="1"/>
  <c r="F114" i="1" s="1"/>
  <c r="A114" i="1"/>
  <c r="D114" i="1" s="1"/>
  <c r="O113" i="1"/>
  <c r="N112" i="1"/>
  <c r="Q112" i="1"/>
  <c r="R113" i="1"/>
  <c r="S113" i="1"/>
  <c r="G113" i="1"/>
  <c r="H113" i="1" s="1"/>
  <c r="T112" i="1"/>
  <c r="J113" i="1"/>
  <c r="K113" i="1" s="1"/>
  <c r="L113" i="1" s="1"/>
  <c r="M113" i="1" s="1"/>
  <c r="C88" i="1"/>
  <c r="P87" i="1"/>
  <c r="B87" i="1" s="1"/>
  <c r="I127" i="1"/>
  <c r="E114" i="1" l="1"/>
  <c r="F115" i="1" s="1"/>
  <c r="A115" i="1"/>
  <c r="D115" i="1" s="1"/>
  <c r="O114" i="1"/>
  <c r="N113" i="1"/>
  <c r="T113" i="1"/>
  <c r="J114" i="1"/>
  <c r="K114" i="1" s="1"/>
  <c r="L114" i="1" s="1"/>
  <c r="M114" i="1" s="1"/>
  <c r="S114" i="1"/>
  <c r="R114" i="1"/>
  <c r="Q113" i="1"/>
  <c r="G114" i="1"/>
  <c r="H114" i="1" s="1"/>
  <c r="C89" i="1"/>
  <c r="P88" i="1"/>
  <c r="B88" i="1" s="1"/>
  <c r="I128" i="1"/>
  <c r="N114" i="1" l="1"/>
  <c r="Q114" i="1"/>
  <c r="S115" i="1"/>
  <c r="R115" i="1"/>
  <c r="G115" i="1"/>
  <c r="H115" i="1" s="1"/>
  <c r="T114" i="1"/>
  <c r="J115" i="1"/>
  <c r="K115" i="1" s="1"/>
  <c r="L115" i="1" s="1"/>
  <c r="M115" i="1" s="1"/>
  <c r="A116" i="1"/>
  <c r="D116" i="1" s="1"/>
  <c r="O115" i="1"/>
  <c r="E115" i="1"/>
  <c r="F116" i="1" s="1"/>
  <c r="I129" i="1"/>
  <c r="C90" i="1"/>
  <c r="P89" i="1"/>
  <c r="B89" i="1" s="1"/>
  <c r="S116" i="1" l="1"/>
  <c r="G116" i="1"/>
  <c r="H116" i="1" s="1"/>
  <c r="J116" i="1"/>
  <c r="K116" i="1" s="1"/>
  <c r="L116" i="1" s="1"/>
  <c r="M116" i="1" s="1"/>
  <c r="T115" i="1"/>
  <c r="Q115" i="1"/>
  <c r="R116" i="1"/>
  <c r="O116" i="1"/>
  <c r="E116" i="1"/>
  <c r="F117" i="1" s="1"/>
  <c r="A117" i="1"/>
  <c r="D117" i="1" s="1"/>
  <c r="N115" i="1"/>
  <c r="I130" i="1"/>
  <c r="C91" i="1"/>
  <c r="P90" i="1"/>
  <c r="B90" i="1" s="1"/>
  <c r="Q116" i="1" l="1"/>
  <c r="G117" i="1"/>
  <c r="R117" i="1"/>
  <c r="S117" i="1"/>
  <c r="J117" i="1"/>
  <c r="K117" i="1" s="1"/>
  <c r="L117" i="1" s="1"/>
  <c r="M117" i="1" s="1"/>
  <c r="N116" i="1"/>
  <c r="O117" i="1"/>
  <c r="E117" i="1"/>
  <c r="F118" i="1" s="1"/>
  <c r="A118" i="1"/>
  <c r="D118" i="1" s="1"/>
  <c r="I131" i="1"/>
  <c r="C92" i="1"/>
  <c r="P91" i="1"/>
  <c r="B91" i="1" s="1"/>
  <c r="J118" i="1" l="1"/>
  <c r="K118" i="1" s="1"/>
  <c r="L118" i="1" s="1"/>
  <c r="M118" i="1" s="1"/>
  <c r="T117" i="1"/>
  <c r="S118" i="1"/>
  <c r="Q117" i="1"/>
  <c r="R118" i="1"/>
  <c r="O118" i="1"/>
  <c r="A119" i="1"/>
  <c r="D119" i="1" s="1"/>
  <c r="E118" i="1"/>
  <c r="F119" i="1" s="1"/>
  <c r="G118" i="1"/>
  <c r="H118" i="1" s="1"/>
  <c r="H117" i="1"/>
  <c r="N117" i="1" s="1"/>
  <c r="C93" i="1"/>
  <c r="P92" i="1"/>
  <c r="B92" i="1" s="1"/>
  <c r="I132" i="1"/>
  <c r="N118" i="1" l="1"/>
  <c r="O119" i="1"/>
  <c r="A120" i="1"/>
  <c r="D120" i="1" s="1"/>
  <c r="E119" i="1"/>
  <c r="F120" i="1" s="1"/>
  <c r="T118" i="1"/>
  <c r="J119" i="1"/>
  <c r="K119" i="1" s="1"/>
  <c r="L119" i="1" s="1"/>
  <c r="M119" i="1" s="1"/>
  <c r="R119" i="1"/>
  <c r="S119" i="1"/>
  <c r="Q118" i="1"/>
  <c r="G119" i="1"/>
  <c r="H119" i="1" s="1"/>
  <c r="I133" i="1"/>
  <c r="C94" i="1"/>
  <c r="P93" i="1"/>
  <c r="B93" i="1" s="1"/>
  <c r="N119" i="1" l="1"/>
  <c r="O120" i="1"/>
  <c r="E120" i="1"/>
  <c r="F121" i="1" s="1"/>
  <c r="A121" i="1"/>
  <c r="D121" i="1" s="1"/>
  <c r="R120" i="1"/>
  <c r="S120" i="1"/>
  <c r="J120" i="1"/>
  <c r="K120" i="1" s="1"/>
  <c r="L120" i="1" s="1"/>
  <c r="M120" i="1" s="1"/>
  <c r="T119" i="1"/>
  <c r="G120" i="1"/>
  <c r="H120" i="1" s="1"/>
  <c r="Q119" i="1"/>
  <c r="C95" i="1"/>
  <c r="P94" i="1"/>
  <c r="B94" i="1" s="1"/>
  <c r="I134" i="1"/>
  <c r="E121" i="1" l="1"/>
  <c r="F122" i="1" s="1"/>
  <c r="A122" i="1"/>
  <c r="D122" i="1" s="1"/>
  <c r="O121" i="1"/>
  <c r="N120" i="1"/>
  <c r="S121" i="1"/>
  <c r="G121" i="1"/>
  <c r="H121" i="1" s="1"/>
  <c r="R121" i="1"/>
  <c r="T120" i="1"/>
  <c r="Q120" i="1"/>
  <c r="J121" i="1"/>
  <c r="K121" i="1" s="1"/>
  <c r="L121" i="1" s="1"/>
  <c r="M121" i="1" s="1"/>
  <c r="I135" i="1"/>
  <c r="C96" i="1"/>
  <c r="P95" i="1"/>
  <c r="B95" i="1" s="1"/>
  <c r="Q121" i="1" l="1"/>
  <c r="T121" i="1"/>
  <c r="S122" i="1"/>
  <c r="J122" i="1"/>
  <c r="K122" i="1" s="1"/>
  <c r="L122" i="1" s="1"/>
  <c r="M122" i="1" s="1"/>
  <c r="R122" i="1"/>
  <c r="G122" i="1"/>
  <c r="H122" i="1" s="1"/>
  <c r="N121" i="1"/>
  <c r="A123" i="1"/>
  <c r="D123" i="1" s="1"/>
  <c r="E122" i="1"/>
  <c r="F123" i="1" s="1"/>
  <c r="O122" i="1"/>
  <c r="I136" i="1"/>
  <c r="C97" i="1"/>
  <c r="P96" i="1"/>
  <c r="B96" i="1" s="1"/>
  <c r="T122" i="1" l="1"/>
  <c r="G123" i="1"/>
  <c r="H123" i="1" s="1"/>
  <c r="S123" i="1"/>
  <c r="R123" i="1"/>
  <c r="J123" i="1"/>
  <c r="K123" i="1" s="1"/>
  <c r="L123" i="1" s="1"/>
  <c r="M123" i="1" s="1"/>
  <c r="Q122" i="1"/>
  <c r="A124" i="1"/>
  <c r="D124" i="1" s="1"/>
  <c r="E123" i="1"/>
  <c r="F124" i="1" s="1"/>
  <c r="O123" i="1"/>
  <c r="N122" i="1"/>
  <c r="C98" i="1"/>
  <c r="P97" i="1"/>
  <c r="B97" i="1" s="1"/>
  <c r="I137" i="1"/>
  <c r="N123" i="1" l="1"/>
  <c r="Q123" i="1"/>
  <c r="R124" i="1"/>
  <c r="G124" i="1"/>
  <c r="H124" i="1" s="1"/>
  <c r="J124" i="1"/>
  <c r="K124" i="1" s="1"/>
  <c r="L124" i="1" s="1"/>
  <c r="M124" i="1" s="1"/>
  <c r="S124" i="1"/>
  <c r="T123" i="1"/>
  <c r="E124" i="1"/>
  <c r="F125" i="1" s="1"/>
  <c r="O124" i="1"/>
  <c r="A125" i="1"/>
  <c r="D125" i="1" s="1"/>
  <c r="C99" i="1"/>
  <c r="P98" i="1"/>
  <c r="B98" i="1" s="1"/>
  <c r="I138" i="1"/>
  <c r="S125" i="1" l="1"/>
  <c r="R125" i="1"/>
  <c r="J125" i="1"/>
  <c r="K125" i="1" s="1"/>
  <c r="L125" i="1" s="1"/>
  <c r="M125" i="1" s="1"/>
  <c r="G125" i="1"/>
  <c r="H125" i="1" s="1"/>
  <c r="Q124" i="1"/>
  <c r="T124" i="1"/>
  <c r="E125" i="1"/>
  <c r="F126" i="1" s="1"/>
  <c r="O125" i="1"/>
  <c r="A126" i="1"/>
  <c r="D126" i="1" s="1"/>
  <c r="N124" i="1"/>
  <c r="C100" i="1"/>
  <c r="P99" i="1"/>
  <c r="B99" i="1" s="1"/>
  <c r="I139" i="1"/>
  <c r="N125" i="1" l="1"/>
  <c r="S126" i="1"/>
  <c r="R126" i="1"/>
  <c r="Q125" i="1"/>
  <c r="J126" i="1"/>
  <c r="K126" i="1" s="1"/>
  <c r="L126" i="1" s="1"/>
  <c r="M126" i="1" s="1"/>
  <c r="G126" i="1"/>
  <c r="H126" i="1" s="1"/>
  <c r="T125" i="1"/>
  <c r="A127" i="1"/>
  <c r="D127" i="1" s="1"/>
  <c r="O126" i="1"/>
  <c r="E126" i="1"/>
  <c r="F127" i="1" s="1"/>
  <c r="I140" i="1"/>
  <c r="C101" i="1"/>
  <c r="P100" i="1"/>
  <c r="B100" i="1" s="1"/>
  <c r="T126" i="1" l="1"/>
  <c r="Q126" i="1"/>
  <c r="S127" i="1"/>
  <c r="G127" i="1"/>
  <c r="H127" i="1" s="1"/>
  <c r="J127" i="1"/>
  <c r="K127" i="1" s="1"/>
  <c r="L127" i="1" s="1"/>
  <c r="M127" i="1" s="1"/>
  <c r="R127" i="1"/>
  <c r="O127" i="1"/>
  <c r="A128" i="1"/>
  <c r="D128" i="1" s="1"/>
  <c r="E127" i="1"/>
  <c r="F128" i="1" s="1"/>
  <c r="N126" i="1"/>
  <c r="C102" i="1"/>
  <c r="P101" i="1"/>
  <c r="B101" i="1" s="1"/>
  <c r="I141" i="1"/>
  <c r="A129" i="1" l="1"/>
  <c r="D129" i="1" s="1"/>
  <c r="E128" i="1"/>
  <c r="F129" i="1" s="1"/>
  <c r="O128" i="1"/>
  <c r="T127" i="1"/>
  <c r="G128" i="1"/>
  <c r="H128" i="1" s="1"/>
  <c r="R128" i="1"/>
  <c r="S128" i="1"/>
  <c r="Q127" i="1"/>
  <c r="J128" i="1"/>
  <c r="K128" i="1" s="1"/>
  <c r="L128" i="1" s="1"/>
  <c r="M128" i="1" s="1"/>
  <c r="N127" i="1"/>
  <c r="I142" i="1"/>
  <c r="C103" i="1"/>
  <c r="P102" i="1"/>
  <c r="B102" i="1" s="1"/>
  <c r="N128" i="1" l="1"/>
  <c r="A130" i="1"/>
  <c r="D130" i="1" s="1"/>
  <c r="E129" i="1"/>
  <c r="F130" i="1" s="1"/>
  <c r="O129" i="1"/>
  <c r="S129" i="1"/>
  <c r="G129" i="1"/>
  <c r="H129" i="1" s="1"/>
  <c r="Q128" i="1"/>
  <c r="T128" i="1"/>
  <c r="J129" i="1"/>
  <c r="K129" i="1" s="1"/>
  <c r="L129" i="1" s="1"/>
  <c r="M129" i="1" s="1"/>
  <c r="R129" i="1"/>
  <c r="C104" i="1"/>
  <c r="P103" i="1"/>
  <c r="B103" i="1" s="1"/>
  <c r="I143" i="1"/>
  <c r="N129" i="1" l="1"/>
  <c r="E130" i="1"/>
  <c r="F131" i="1" s="1"/>
  <c r="O130" i="1"/>
  <c r="A131" i="1"/>
  <c r="D131" i="1" s="1"/>
  <c r="J130" i="1"/>
  <c r="K130" i="1" s="1"/>
  <c r="L130" i="1" s="1"/>
  <c r="M130" i="1" s="1"/>
  <c r="S130" i="1"/>
  <c r="T129" i="1"/>
  <c r="R130" i="1"/>
  <c r="G130" i="1"/>
  <c r="H130" i="1" s="1"/>
  <c r="Q129" i="1"/>
  <c r="I144" i="1"/>
  <c r="C105" i="1"/>
  <c r="P104" i="1"/>
  <c r="B104" i="1" s="1"/>
  <c r="N130" i="1" l="1"/>
  <c r="S131" i="1"/>
  <c r="J131" i="1"/>
  <c r="K131" i="1" s="1"/>
  <c r="L131" i="1" s="1"/>
  <c r="M131" i="1" s="1"/>
  <c r="T130" i="1"/>
  <c r="Q130" i="1"/>
  <c r="R131" i="1"/>
  <c r="G131" i="1"/>
  <c r="H131" i="1" s="1"/>
  <c r="O131" i="1"/>
  <c r="E131" i="1"/>
  <c r="F132" i="1" s="1"/>
  <c r="A132" i="1"/>
  <c r="D132" i="1" s="1"/>
  <c r="C106" i="1"/>
  <c r="P105" i="1"/>
  <c r="B105" i="1" s="1"/>
  <c r="I145" i="1"/>
  <c r="T131" i="1" l="1"/>
  <c r="S132" i="1"/>
  <c r="J132" i="1"/>
  <c r="K132" i="1" s="1"/>
  <c r="L132" i="1" s="1"/>
  <c r="M132" i="1" s="1"/>
  <c r="Q131" i="1"/>
  <c r="G132" i="1"/>
  <c r="H132" i="1" s="1"/>
  <c r="R132" i="1"/>
  <c r="A133" i="1"/>
  <c r="D133" i="1" s="1"/>
  <c r="O132" i="1"/>
  <c r="E132" i="1"/>
  <c r="F133" i="1" s="1"/>
  <c r="N131" i="1"/>
  <c r="I146" i="1"/>
  <c r="C107" i="1"/>
  <c r="P106" i="1"/>
  <c r="B106" i="1" s="1"/>
  <c r="O133" i="1" l="1"/>
  <c r="A134" i="1"/>
  <c r="D134" i="1" s="1"/>
  <c r="E133" i="1"/>
  <c r="F134" i="1" s="1"/>
  <c r="J133" i="1"/>
  <c r="K133" i="1" s="1"/>
  <c r="L133" i="1" s="1"/>
  <c r="M133" i="1" s="1"/>
  <c r="G133" i="1"/>
  <c r="H133" i="1" s="1"/>
  <c r="Q132" i="1"/>
  <c r="R133" i="1"/>
  <c r="S133" i="1"/>
  <c r="T132" i="1"/>
  <c r="N132" i="1"/>
  <c r="C108" i="1"/>
  <c r="P107" i="1"/>
  <c r="B107" i="1" s="1"/>
  <c r="I147" i="1"/>
  <c r="N133" i="1" l="1"/>
  <c r="A135" i="1"/>
  <c r="D135" i="1" s="1"/>
  <c r="O134" i="1"/>
  <c r="E134" i="1"/>
  <c r="F135" i="1" s="1"/>
  <c r="R134" i="1"/>
  <c r="Q133" i="1"/>
  <c r="S134" i="1"/>
  <c r="T133" i="1"/>
  <c r="G134" i="1"/>
  <c r="H134" i="1" s="1"/>
  <c r="J134" i="1"/>
  <c r="K134" i="1" s="1"/>
  <c r="L134" i="1" s="1"/>
  <c r="M134" i="1" s="1"/>
  <c r="C109" i="1"/>
  <c r="P108" i="1"/>
  <c r="B108" i="1" s="1"/>
  <c r="I148" i="1"/>
  <c r="N134" i="1" l="1"/>
  <c r="S135" i="1"/>
  <c r="R135" i="1"/>
  <c r="G135" i="1"/>
  <c r="H135" i="1" s="1"/>
  <c r="Q134" i="1"/>
  <c r="J135" i="1"/>
  <c r="K135" i="1" s="1"/>
  <c r="L135" i="1" s="1"/>
  <c r="M135" i="1" s="1"/>
  <c r="T134" i="1"/>
  <c r="O135" i="1"/>
  <c r="E135" i="1"/>
  <c r="F136" i="1" s="1"/>
  <c r="A136" i="1"/>
  <c r="D136" i="1" s="1"/>
  <c r="I149" i="1"/>
  <c r="C110" i="1"/>
  <c r="P109" i="1"/>
  <c r="B109" i="1" s="1"/>
  <c r="A137" i="1" l="1"/>
  <c r="D137" i="1" s="1"/>
  <c r="O136" i="1"/>
  <c r="E136" i="1"/>
  <c r="F137" i="1" s="1"/>
  <c r="R136" i="1"/>
  <c r="G136" i="1"/>
  <c r="H136" i="1" s="1"/>
  <c r="T135" i="1"/>
  <c r="J136" i="1"/>
  <c r="K136" i="1" s="1"/>
  <c r="L136" i="1" s="1"/>
  <c r="M136" i="1" s="1"/>
  <c r="Q135" i="1"/>
  <c r="S136" i="1"/>
  <c r="N135" i="1"/>
  <c r="C111" i="1"/>
  <c r="P110" i="1"/>
  <c r="B110" i="1" s="1"/>
  <c r="I150" i="1"/>
  <c r="G137" i="1" l="1"/>
  <c r="H137" i="1" s="1"/>
  <c r="S137" i="1"/>
  <c r="Q136" i="1"/>
  <c r="R137" i="1"/>
  <c r="J137" i="1"/>
  <c r="K137" i="1" s="1"/>
  <c r="L137" i="1" s="1"/>
  <c r="M137" i="1" s="1"/>
  <c r="T136" i="1"/>
  <c r="N136" i="1"/>
  <c r="E137" i="1"/>
  <c r="F138" i="1" s="1"/>
  <c r="O137" i="1"/>
  <c r="A138" i="1"/>
  <c r="D138" i="1" s="1"/>
  <c r="I151" i="1"/>
  <c r="C112" i="1"/>
  <c r="P111" i="1"/>
  <c r="B111" i="1" s="1"/>
  <c r="A139" i="1" l="1"/>
  <c r="D139" i="1" s="1"/>
  <c r="E138" i="1"/>
  <c r="F139" i="1" s="1"/>
  <c r="O138" i="1"/>
  <c r="R138" i="1"/>
  <c r="T137" i="1"/>
  <c r="J138" i="1"/>
  <c r="K138" i="1" s="1"/>
  <c r="L138" i="1" s="1"/>
  <c r="M138" i="1" s="1"/>
  <c r="Q137" i="1"/>
  <c r="S138" i="1"/>
  <c r="G138" i="1"/>
  <c r="H138" i="1" s="1"/>
  <c r="N137" i="1"/>
  <c r="I152" i="1"/>
  <c r="C113" i="1"/>
  <c r="P112" i="1"/>
  <c r="B112" i="1" s="1"/>
  <c r="O139" i="1" l="1"/>
  <c r="A140" i="1"/>
  <c r="D140" i="1" s="1"/>
  <c r="E139" i="1"/>
  <c r="F140" i="1" s="1"/>
  <c r="Q138" i="1"/>
  <c r="G139" i="1"/>
  <c r="H139" i="1" s="1"/>
  <c r="T138" i="1"/>
  <c r="S139" i="1"/>
  <c r="R139" i="1"/>
  <c r="J139" i="1"/>
  <c r="K139" i="1" s="1"/>
  <c r="L139" i="1" s="1"/>
  <c r="M139" i="1" s="1"/>
  <c r="N138" i="1"/>
  <c r="I153" i="1"/>
  <c r="C114" i="1"/>
  <c r="P113" i="1"/>
  <c r="B113" i="1" s="1"/>
  <c r="E140" i="1" l="1"/>
  <c r="F141" i="1" s="1"/>
  <c r="A141" i="1"/>
  <c r="D141" i="1" s="1"/>
  <c r="O140" i="1"/>
  <c r="N139" i="1"/>
  <c r="Q139" i="1"/>
  <c r="R140" i="1"/>
  <c r="J140" i="1"/>
  <c r="K140" i="1" s="1"/>
  <c r="L140" i="1" s="1"/>
  <c r="M140" i="1" s="1"/>
  <c r="S140" i="1"/>
  <c r="G140" i="1"/>
  <c r="H140" i="1" s="1"/>
  <c r="T139" i="1"/>
  <c r="C115" i="1"/>
  <c r="P114" i="1"/>
  <c r="B114" i="1" s="1"/>
  <c r="I154" i="1"/>
  <c r="N140" i="1" l="1"/>
  <c r="T140" i="1"/>
  <c r="R141" i="1"/>
  <c r="S141" i="1"/>
  <c r="J141" i="1"/>
  <c r="K141" i="1" s="1"/>
  <c r="L141" i="1" s="1"/>
  <c r="M141" i="1" s="1"/>
  <c r="G141" i="1"/>
  <c r="H141" i="1" s="1"/>
  <c r="Q140" i="1"/>
  <c r="A142" i="1"/>
  <c r="D142" i="1" s="1"/>
  <c r="O141" i="1"/>
  <c r="E141" i="1"/>
  <c r="F142" i="1" s="1"/>
  <c r="I155" i="1"/>
  <c r="C116" i="1"/>
  <c r="P115" i="1"/>
  <c r="B115" i="1" s="1"/>
  <c r="A143" i="1" l="1"/>
  <c r="D143" i="1" s="1"/>
  <c r="E142" i="1"/>
  <c r="F143" i="1" s="1"/>
  <c r="O142" i="1"/>
  <c r="R142" i="1"/>
  <c r="J142" i="1"/>
  <c r="K142" i="1" s="1"/>
  <c r="L142" i="1" s="1"/>
  <c r="M142" i="1" s="1"/>
  <c r="G142" i="1"/>
  <c r="H142" i="1" s="1"/>
  <c r="T141" i="1"/>
  <c r="Q141" i="1"/>
  <c r="S142" i="1"/>
  <c r="N141" i="1"/>
  <c r="I156" i="1"/>
  <c r="C117" i="1"/>
  <c r="P116" i="1"/>
  <c r="T116" i="1" l="1"/>
  <c r="B116" i="1"/>
  <c r="N142" i="1"/>
  <c r="R143" i="1"/>
  <c r="T142" i="1"/>
  <c r="S143" i="1"/>
  <c r="J143" i="1"/>
  <c r="K143" i="1" s="1"/>
  <c r="L143" i="1" s="1"/>
  <c r="M143" i="1" s="1"/>
  <c r="Q142" i="1"/>
  <c r="G143" i="1"/>
  <c r="H143" i="1" s="1"/>
  <c r="O143" i="1"/>
  <c r="A144" i="1"/>
  <c r="D144" i="1" s="1"/>
  <c r="E143" i="1"/>
  <c r="F144" i="1" s="1"/>
  <c r="C118" i="1"/>
  <c r="P117" i="1"/>
  <c r="B117" i="1" s="1"/>
  <c r="I157" i="1"/>
  <c r="Q143" i="1" l="1"/>
  <c r="G144" i="1"/>
  <c r="H144" i="1" s="1"/>
  <c r="R144" i="1"/>
  <c r="T143" i="1"/>
  <c r="S144" i="1"/>
  <c r="J144" i="1"/>
  <c r="K144" i="1" s="1"/>
  <c r="L144" i="1" s="1"/>
  <c r="M144" i="1" s="1"/>
  <c r="N143" i="1"/>
  <c r="E144" i="1"/>
  <c r="F145" i="1" s="1"/>
  <c r="A145" i="1"/>
  <c r="D145" i="1" s="1"/>
  <c r="O144" i="1"/>
  <c r="I158" i="1"/>
  <c r="C119" i="1"/>
  <c r="P118" i="1"/>
  <c r="B118" i="1" s="1"/>
  <c r="A146" i="1" l="1"/>
  <c r="D146" i="1" s="1"/>
  <c r="E145" i="1"/>
  <c r="F146" i="1" s="1"/>
  <c r="O145" i="1"/>
  <c r="N144" i="1"/>
  <c r="S145" i="1"/>
  <c r="Q144" i="1"/>
  <c r="T144" i="1"/>
  <c r="G145" i="1"/>
  <c r="H145" i="1" s="1"/>
  <c r="R145" i="1"/>
  <c r="J145" i="1"/>
  <c r="K145" i="1" s="1"/>
  <c r="L145" i="1" s="1"/>
  <c r="M145" i="1" s="1"/>
  <c r="C120" i="1"/>
  <c r="P119" i="1"/>
  <c r="B119" i="1" s="1"/>
  <c r="I159" i="1"/>
  <c r="T145" i="1" l="1"/>
  <c r="G146" i="1"/>
  <c r="H146" i="1" s="1"/>
  <c r="S146" i="1"/>
  <c r="Q145" i="1"/>
  <c r="R146" i="1"/>
  <c r="J146" i="1"/>
  <c r="K146" i="1" s="1"/>
  <c r="L146" i="1" s="1"/>
  <c r="M146" i="1" s="1"/>
  <c r="E146" i="1"/>
  <c r="F147" i="1" s="1"/>
  <c r="O146" i="1"/>
  <c r="A147" i="1"/>
  <c r="D147" i="1" s="1"/>
  <c r="N145" i="1"/>
  <c r="I160" i="1"/>
  <c r="C121" i="1"/>
  <c r="P120" i="1"/>
  <c r="B120" i="1" s="1"/>
  <c r="O147" i="1" l="1"/>
  <c r="E147" i="1"/>
  <c r="F148" i="1" s="1"/>
  <c r="A148" i="1"/>
  <c r="D148" i="1" s="1"/>
  <c r="R147" i="1"/>
  <c r="G147" i="1"/>
  <c r="H147" i="1" s="1"/>
  <c r="Q146" i="1"/>
  <c r="S147" i="1"/>
  <c r="T146" i="1"/>
  <c r="J147" i="1"/>
  <c r="K147" i="1" s="1"/>
  <c r="L147" i="1" s="1"/>
  <c r="M147" i="1" s="1"/>
  <c r="N146" i="1"/>
  <c r="I161" i="1"/>
  <c r="C122" i="1"/>
  <c r="P121" i="1"/>
  <c r="B121" i="1" s="1"/>
  <c r="N147" i="1" l="1"/>
  <c r="A149" i="1"/>
  <c r="D149" i="1" s="1"/>
  <c r="O148" i="1"/>
  <c r="E148" i="1"/>
  <c r="F149" i="1" s="1"/>
  <c r="J148" i="1"/>
  <c r="K148" i="1" s="1"/>
  <c r="L148" i="1" s="1"/>
  <c r="M148" i="1" s="1"/>
  <c r="T147" i="1"/>
  <c r="Q147" i="1"/>
  <c r="G148" i="1"/>
  <c r="H148" i="1" s="1"/>
  <c r="R148" i="1"/>
  <c r="S148" i="1"/>
  <c r="C123" i="1"/>
  <c r="P122" i="1"/>
  <c r="B122" i="1" s="1"/>
  <c r="I162" i="1"/>
  <c r="N148" i="1" l="1"/>
  <c r="G149" i="1"/>
  <c r="H149" i="1" s="1"/>
  <c r="S149" i="1"/>
  <c r="J149" i="1"/>
  <c r="K149" i="1" s="1"/>
  <c r="L149" i="1" s="1"/>
  <c r="M149" i="1" s="1"/>
  <c r="Q148" i="1"/>
  <c r="R149" i="1"/>
  <c r="E149" i="1"/>
  <c r="F150" i="1" s="1"/>
  <c r="O149" i="1"/>
  <c r="A150" i="1"/>
  <c r="D150" i="1" s="1"/>
  <c r="I163" i="1"/>
  <c r="C124" i="1"/>
  <c r="P123" i="1"/>
  <c r="B123" i="1" s="1"/>
  <c r="N149" i="1" l="1"/>
  <c r="Q149" i="1"/>
  <c r="G150" i="1"/>
  <c r="J150" i="1"/>
  <c r="K150" i="1" s="1"/>
  <c r="L150" i="1" s="1"/>
  <c r="M150" i="1" s="1"/>
  <c r="S150" i="1"/>
  <c r="T149" i="1"/>
  <c r="R150" i="1"/>
  <c r="A151" i="1"/>
  <c r="D151" i="1" s="1"/>
  <c r="O150" i="1"/>
  <c r="E150" i="1"/>
  <c r="F151" i="1" s="1"/>
  <c r="C125" i="1"/>
  <c r="P124" i="1"/>
  <c r="B124" i="1" s="1"/>
  <c r="I164" i="1"/>
  <c r="T150" i="1" l="1"/>
  <c r="J151" i="1"/>
  <c r="K151" i="1" s="1"/>
  <c r="L151" i="1" s="1"/>
  <c r="M151" i="1" s="1"/>
  <c r="S151" i="1"/>
  <c r="Q150" i="1"/>
  <c r="R151" i="1"/>
  <c r="O151" i="1"/>
  <c r="E151" i="1"/>
  <c r="F152" i="1" s="1"/>
  <c r="A152" i="1"/>
  <c r="D152" i="1" s="1"/>
  <c r="G151" i="1"/>
  <c r="H151" i="1" s="1"/>
  <c r="H150" i="1"/>
  <c r="N150" i="1" s="1"/>
  <c r="I165" i="1"/>
  <c r="C126" i="1"/>
  <c r="P125" i="1"/>
  <c r="B125" i="1" s="1"/>
  <c r="E152" i="1" l="1"/>
  <c r="F153" i="1" s="1"/>
  <c r="A153" i="1"/>
  <c r="D153" i="1" s="1"/>
  <c r="O152" i="1"/>
  <c r="N151" i="1"/>
  <c r="S152" i="1"/>
  <c r="Q151" i="1"/>
  <c r="G152" i="1"/>
  <c r="R152" i="1"/>
  <c r="T151" i="1"/>
  <c r="J152" i="1"/>
  <c r="K152" i="1" s="1"/>
  <c r="L152" i="1" s="1"/>
  <c r="M152" i="1" s="1"/>
  <c r="C127" i="1"/>
  <c r="P126" i="1"/>
  <c r="B126" i="1" s="1"/>
  <c r="I166" i="1"/>
  <c r="G153" i="1" l="1"/>
  <c r="H153" i="1" s="1"/>
  <c r="A154" i="1"/>
  <c r="D154" i="1" s="1"/>
  <c r="E153" i="1"/>
  <c r="F154" i="1" s="1"/>
  <c r="O153" i="1"/>
  <c r="R153" i="1"/>
  <c r="Q152" i="1"/>
  <c r="J153" i="1"/>
  <c r="K153" i="1" s="1"/>
  <c r="L153" i="1" s="1"/>
  <c r="M153" i="1" s="1"/>
  <c r="T152" i="1"/>
  <c r="S153" i="1"/>
  <c r="H152" i="1"/>
  <c r="N152" i="1" s="1"/>
  <c r="I167" i="1"/>
  <c r="C128" i="1"/>
  <c r="P127" i="1"/>
  <c r="B127" i="1" s="1"/>
  <c r="N153" i="1" l="1"/>
  <c r="O154" i="1"/>
  <c r="E154" i="1"/>
  <c r="F155" i="1" s="1"/>
  <c r="A155" i="1"/>
  <c r="D155" i="1" s="1"/>
  <c r="J154" i="1"/>
  <c r="K154" i="1" s="1"/>
  <c r="L154" i="1" s="1"/>
  <c r="M154" i="1" s="1"/>
  <c r="T153" i="1"/>
  <c r="G154" i="1"/>
  <c r="H154" i="1" s="1"/>
  <c r="Q153" i="1"/>
  <c r="R154" i="1"/>
  <c r="S154" i="1"/>
  <c r="I168" i="1"/>
  <c r="C129" i="1"/>
  <c r="P128" i="1"/>
  <c r="B128" i="1" s="1"/>
  <c r="N154" i="1" l="1"/>
  <c r="J155" i="1"/>
  <c r="K155" i="1" s="1"/>
  <c r="L155" i="1" s="1"/>
  <c r="M155" i="1" s="1"/>
  <c r="R155" i="1"/>
  <c r="Q154" i="1"/>
  <c r="S155" i="1"/>
  <c r="T154" i="1"/>
  <c r="G155" i="1"/>
  <c r="A156" i="1"/>
  <c r="D156" i="1" s="1"/>
  <c r="O155" i="1"/>
  <c r="E155" i="1"/>
  <c r="F156" i="1" s="1"/>
  <c r="C130" i="1"/>
  <c r="P129" i="1"/>
  <c r="B129" i="1" s="1"/>
  <c r="I169" i="1"/>
  <c r="G156" i="1" l="1"/>
  <c r="H156" i="1" s="1"/>
  <c r="T155" i="1"/>
  <c r="S156" i="1"/>
  <c r="R156" i="1"/>
  <c r="J156" i="1"/>
  <c r="K156" i="1" s="1"/>
  <c r="L156" i="1" s="1"/>
  <c r="M156" i="1" s="1"/>
  <c r="Q155" i="1"/>
  <c r="O156" i="1"/>
  <c r="A157" i="1"/>
  <c r="D157" i="1" s="1"/>
  <c r="E156" i="1"/>
  <c r="F157" i="1" s="1"/>
  <c r="H155" i="1"/>
  <c r="N155" i="1" s="1"/>
  <c r="C131" i="1"/>
  <c r="P130" i="1"/>
  <c r="B130" i="1" s="1"/>
  <c r="I170" i="1"/>
  <c r="N156" i="1" l="1"/>
  <c r="O157" i="1"/>
  <c r="E157" i="1"/>
  <c r="F158" i="1" s="1"/>
  <c r="A158" i="1"/>
  <c r="D158" i="1" s="1"/>
  <c r="R157" i="1"/>
  <c r="Q156" i="1"/>
  <c r="T156" i="1"/>
  <c r="J157" i="1"/>
  <c r="K157" i="1" s="1"/>
  <c r="L157" i="1" s="1"/>
  <c r="M157" i="1" s="1"/>
  <c r="S157" i="1"/>
  <c r="G157" i="1"/>
  <c r="I171" i="1"/>
  <c r="C132" i="1"/>
  <c r="P131" i="1"/>
  <c r="B131" i="1" s="1"/>
  <c r="G158" i="1" l="1"/>
  <c r="H158" i="1" s="1"/>
  <c r="R158" i="1"/>
  <c r="S158" i="1"/>
  <c r="J158" i="1"/>
  <c r="K158" i="1" s="1"/>
  <c r="L158" i="1" s="1"/>
  <c r="M158" i="1" s="1"/>
  <c r="Q157" i="1"/>
  <c r="T157" i="1"/>
  <c r="A159" i="1"/>
  <c r="D159" i="1" s="1"/>
  <c r="O158" i="1"/>
  <c r="E158" i="1"/>
  <c r="F159" i="1" s="1"/>
  <c r="H157" i="1"/>
  <c r="N157" i="1" s="1"/>
  <c r="C133" i="1"/>
  <c r="P132" i="1"/>
  <c r="B132" i="1" s="1"/>
  <c r="I172" i="1"/>
  <c r="N158" i="1" l="1"/>
  <c r="G159" i="1"/>
  <c r="H159" i="1" s="1"/>
  <c r="S159" i="1"/>
  <c r="J159" i="1"/>
  <c r="K159" i="1" s="1"/>
  <c r="L159" i="1" s="1"/>
  <c r="M159" i="1" s="1"/>
  <c r="T158" i="1"/>
  <c r="Q158" i="1"/>
  <c r="R159" i="1"/>
  <c r="E159" i="1"/>
  <c r="F160" i="1" s="1"/>
  <c r="O159" i="1"/>
  <c r="A160" i="1"/>
  <c r="D160" i="1" s="1"/>
  <c r="C134" i="1"/>
  <c r="P133" i="1"/>
  <c r="B133" i="1" s="1"/>
  <c r="I173" i="1"/>
  <c r="N159" i="1" l="1"/>
  <c r="G160" i="1"/>
  <c r="H160" i="1" s="1"/>
  <c r="T159" i="1"/>
  <c r="J160" i="1"/>
  <c r="K160" i="1" s="1"/>
  <c r="L160" i="1" s="1"/>
  <c r="M160" i="1" s="1"/>
  <c r="R160" i="1"/>
  <c r="Q159" i="1"/>
  <c r="S160" i="1"/>
  <c r="E160" i="1"/>
  <c r="F161" i="1" s="1"/>
  <c r="O160" i="1"/>
  <c r="A161" i="1"/>
  <c r="D161" i="1" s="1"/>
  <c r="I174" i="1"/>
  <c r="C135" i="1"/>
  <c r="P134" i="1"/>
  <c r="B134" i="1" s="1"/>
  <c r="N160" i="1" l="1"/>
  <c r="O161" i="1"/>
  <c r="A162" i="1"/>
  <c r="D162" i="1" s="1"/>
  <c r="E161" i="1"/>
  <c r="F162" i="1" s="1"/>
  <c r="J161" i="1"/>
  <c r="K161" i="1" s="1"/>
  <c r="L161" i="1" s="1"/>
  <c r="M161" i="1" s="1"/>
  <c r="T160" i="1"/>
  <c r="Q160" i="1"/>
  <c r="R161" i="1"/>
  <c r="S161" i="1"/>
  <c r="G161" i="1"/>
  <c r="I175" i="1"/>
  <c r="C136" i="1"/>
  <c r="P135" i="1"/>
  <c r="B135" i="1" s="1"/>
  <c r="G162" i="1" l="1"/>
  <c r="H162" i="1" s="1"/>
  <c r="O162" i="1"/>
  <c r="A163" i="1"/>
  <c r="D163" i="1" s="1"/>
  <c r="E162" i="1"/>
  <c r="F163" i="1" s="1"/>
  <c r="T161" i="1"/>
  <c r="J162" i="1"/>
  <c r="K162" i="1" s="1"/>
  <c r="L162" i="1" s="1"/>
  <c r="M162" i="1" s="1"/>
  <c r="S162" i="1"/>
  <c r="R162" i="1"/>
  <c r="Q161" i="1"/>
  <c r="H161" i="1"/>
  <c r="N161" i="1" s="1"/>
  <c r="I176" i="1"/>
  <c r="C137" i="1"/>
  <c r="P136" i="1"/>
  <c r="B136" i="1" s="1"/>
  <c r="N162" i="1" l="1"/>
  <c r="G163" i="1"/>
  <c r="H163" i="1" s="1"/>
  <c r="Q162" i="1"/>
  <c r="J163" i="1"/>
  <c r="K163" i="1" s="1"/>
  <c r="L163" i="1" s="1"/>
  <c r="M163" i="1" s="1"/>
  <c r="R163" i="1"/>
  <c r="T162" i="1"/>
  <c r="S163" i="1"/>
  <c r="E163" i="1"/>
  <c r="F164" i="1" s="1"/>
  <c r="O163" i="1"/>
  <c r="A164" i="1"/>
  <c r="D164" i="1" s="1"/>
  <c r="C138" i="1"/>
  <c r="P137" i="1"/>
  <c r="B137" i="1" s="1"/>
  <c r="I177" i="1"/>
  <c r="N163" i="1" l="1"/>
  <c r="O164" i="1"/>
  <c r="E164" i="1"/>
  <c r="F165" i="1" s="1"/>
  <c r="A165" i="1"/>
  <c r="D165" i="1" s="1"/>
  <c r="G164" i="1"/>
  <c r="H164" i="1" s="1"/>
  <c r="T163" i="1"/>
  <c r="J164" i="1"/>
  <c r="K164" i="1" s="1"/>
  <c r="L164" i="1" s="1"/>
  <c r="M164" i="1" s="1"/>
  <c r="R164" i="1"/>
  <c r="Q163" i="1"/>
  <c r="S164" i="1"/>
  <c r="I178" i="1"/>
  <c r="C139" i="1"/>
  <c r="P138" i="1"/>
  <c r="B138" i="1" s="1"/>
  <c r="N164" i="1" l="1"/>
  <c r="O165" i="1"/>
  <c r="E165" i="1"/>
  <c r="F166" i="1" s="1"/>
  <c r="A166" i="1"/>
  <c r="D166" i="1" s="1"/>
  <c r="J165" i="1"/>
  <c r="K165" i="1" s="1"/>
  <c r="L165" i="1" s="1"/>
  <c r="M165" i="1" s="1"/>
  <c r="Q164" i="1"/>
  <c r="T164" i="1"/>
  <c r="R165" i="1"/>
  <c r="S165" i="1"/>
  <c r="G165" i="1"/>
  <c r="I179" i="1"/>
  <c r="C140" i="1"/>
  <c r="P139" i="1"/>
  <c r="B139" i="1" s="1"/>
  <c r="G166" i="1" l="1"/>
  <c r="H166" i="1" s="1"/>
  <c r="O166" i="1"/>
  <c r="E166" i="1"/>
  <c r="F167" i="1" s="1"/>
  <c r="A167" i="1"/>
  <c r="D167" i="1" s="1"/>
  <c r="T165" i="1"/>
  <c r="J166" i="1"/>
  <c r="K166" i="1" s="1"/>
  <c r="L166" i="1" s="1"/>
  <c r="M166" i="1" s="1"/>
  <c r="Q165" i="1"/>
  <c r="R166" i="1"/>
  <c r="S166" i="1"/>
  <c r="H165" i="1"/>
  <c r="N165" i="1" s="1"/>
  <c r="I180" i="1"/>
  <c r="C141" i="1"/>
  <c r="P140" i="1"/>
  <c r="B140" i="1" s="1"/>
  <c r="N166" i="1" l="1"/>
  <c r="Q166" i="1"/>
  <c r="G167" i="1"/>
  <c r="S167" i="1"/>
  <c r="R167" i="1"/>
  <c r="T166" i="1"/>
  <c r="J167" i="1"/>
  <c r="K167" i="1" s="1"/>
  <c r="L167" i="1" s="1"/>
  <c r="M167" i="1" s="1"/>
  <c r="A168" i="1"/>
  <c r="D168" i="1" s="1"/>
  <c r="E167" i="1"/>
  <c r="F168" i="1" s="1"/>
  <c r="O167" i="1"/>
  <c r="I181" i="1"/>
  <c r="C142" i="1"/>
  <c r="P141" i="1"/>
  <c r="B141" i="1" s="1"/>
  <c r="O168" i="1" l="1"/>
  <c r="E168" i="1"/>
  <c r="F169" i="1" s="1"/>
  <c r="A169" i="1"/>
  <c r="D169" i="1" s="1"/>
  <c r="G168" i="1"/>
  <c r="H168" i="1" s="1"/>
  <c r="H167" i="1"/>
  <c r="N167" i="1" s="1"/>
  <c r="J168" i="1"/>
  <c r="K168" i="1" s="1"/>
  <c r="L168" i="1" s="1"/>
  <c r="M168" i="1" s="1"/>
  <c r="T167" i="1"/>
  <c r="S168" i="1"/>
  <c r="R168" i="1"/>
  <c r="Q167" i="1"/>
  <c r="I182" i="1"/>
  <c r="C143" i="1"/>
  <c r="P142" i="1"/>
  <c r="B142" i="1" s="1"/>
  <c r="N168" i="1" l="1"/>
  <c r="A170" i="1"/>
  <c r="D170" i="1" s="1"/>
  <c r="O169" i="1"/>
  <c r="E169" i="1"/>
  <c r="F170" i="1" s="1"/>
  <c r="S169" i="1"/>
  <c r="G169" i="1"/>
  <c r="H169" i="1" s="1"/>
  <c r="J169" i="1"/>
  <c r="K169" i="1" s="1"/>
  <c r="L169" i="1" s="1"/>
  <c r="M169" i="1" s="1"/>
  <c r="R169" i="1"/>
  <c r="Q168" i="1"/>
  <c r="T168" i="1"/>
  <c r="I183" i="1"/>
  <c r="C144" i="1"/>
  <c r="P143" i="1"/>
  <c r="B143" i="1" s="1"/>
  <c r="N169" i="1" l="1"/>
  <c r="R170" i="1"/>
  <c r="G170" i="1"/>
  <c r="H170" i="1" s="1"/>
  <c r="Q169" i="1"/>
  <c r="S170" i="1"/>
  <c r="J170" i="1"/>
  <c r="K170" i="1" s="1"/>
  <c r="L170" i="1" s="1"/>
  <c r="M170" i="1" s="1"/>
  <c r="T169" i="1"/>
  <c r="A171" i="1"/>
  <c r="D171" i="1" s="1"/>
  <c r="O170" i="1"/>
  <c r="E170" i="1"/>
  <c r="F171" i="1" s="1"/>
  <c r="I184" i="1"/>
  <c r="C145" i="1"/>
  <c r="P144" i="1"/>
  <c r="B144" i="1" s="1"/>
  <c r="N170" i="1" l="1"/>
  <c r="J171" i="1"/>
  <c r="K171" i="1" s="1"/>
  <c r="L171" i="1" s="1"/>
  <c r="M171" i="1" s="1"/>
  <c r="S171" i="1"/>
  <c r="Q170" i="1"/>
  <c r="R171" i="1"/>
  <c r="G171" i="1"/>
  <c r="H171" i="1" s="1"/>
  <c r="T170" i="1"/>
  <c r="A172" i="1"/>
  <c r="D172" i="1" s="1"/>
  <c r="E171" i="1"/>
  <c r="F172" i="1" s="1"/>
  <c r="O171" i="1"/>
  <c r="C146" i="1"/>
  <c r="P145" i="1"/>
  <c r="B145" i="1" s="1"/>
  <c r="I185" i="1"/>
  <c r="N171" i="1" l="1"/>
  <c r="J172" i="1"/>
  <c r="K172" i="1" s="1"/>
  <c r="L172" i="1" s="1"/>
  <c r="M172" i="1" s="1"/>
  <c r="T171" i="1"/>
  <c r="Q171" i="1"/>
  <c r="G172" i="1"/>
  <c r="R172" i="1"/>
  <c r="S172" i="1"/>
  <c r="A173" i="1"/>
  <c r="D173" i="1" s="1"/>
  <c r="O172" i="1"/>
  <c r="E172" i="1"/>
  <c r="F173" i="1" s="1"/>
  <c r="I186" i="1"/>
  <c r="C147" i="1"/>
  <c r="P146" i="1"/>
  <c r="B146" i="1" s="1"/>
  <c r="J173" i="1" l="1"/>
  <c r="K173" i="1" s="1"/>
  <c r="L173" i="1" s="1"/>
  <c r="M173" i="1" s="1"/>
  <c r="Q172" i="1"/>
  <c r="S173" i="1"/>
  <c r="T172" i="1"/>
  <c r="R173" i="1"/>
  <c r="G173" i="1"/>
  <c r="H173" i="1" s="1"/>
  <c r="H172" i="1"/>
  <c r="N172" i="1" s="1"/>
  <c r="E173" i="1"/>
  <c r="F174" i="1" s="1"/>
  <c r="A174" i="1"/>
  <c r="D174" i="1" s="1"/>
  <c r="O173" i="1"/>
  <c r="I187" i="1"/>
  <c r="C148" i="1"/>
  <c r="P147" i="1"/>
  <c r="B147" i="1" s="1"/>
  <c r="G174" i="1" l="1"/>
  <c r="H174" i="1" s="1"/>
  <c r="J174" i="1"/>
  <c r="K174" i="1" s="1"/>
  <c r="L174" i="1" s="1"/>
  <c r="M174" i="1" s="1"/>
  <c r="T173" i="1"/>
  <c r="R174" i="1"/>
  <c r="Q173" i="1"/>
  <c r="S174" i="1"/>
  <c r="N173" i="1"/>
  <c r="A175" i="1"/>
  <c r="D175" i="1" s="1"/>
  <c r="E174" i="1"/>
  <c r="F175" i="1" s="1"/>
  <c r="O174" i="1"/>
  <c r="C149" i="1"/>
  <c r="P148" i="1"/>
  <c r="I188" i="1"/>
  <c r="T148" i="1" l="1"/>
  <c r="B148" i="1"/>
  <c r="N174" i="1"/>
  <c r="S175" i="1"/>
  <c r="R175" i="1"/>
  <c r="G175" i="1"/>
  <c r="H175" i="1" s="1"/>
  <c r="J175" i="1"/>
  <c r="K175" i="1" s="1"/>
  <c r="L175" i="1" s="1"/>
  <c r="M175" i="1" s="1"/>
  <c r="Q174" i="1"/>
  <c r="T174" i="1"/>
  <c r="O175" i="1"/>
  <c r="A176" i="1"/>
  <c r="D176" i="1" s="1"/>
  <c r="E175" i="1"/>
  <c r="F176" i="1" s="1"/>
  <c r="I189" i="1"/>
  <c r="C150" i="1"/>
  <c r="P149" i="1"/>
  <c r="B149" i="1" s="1"/>
  <c r="E176" i="1" l="1"/>
  <c r="F177" i="1" s="1"/>
  <c r="A177" i="1"/>
  <c r="D177" i="1" s="1"/>
  <c r="O176" i="1"/>
  <c r="Q175" i="1"/>
  <c r="J176" i="1"/>
  <c r="K176" i="1" s="1"/>
  <c r="L176" i="1" s="1"/>
  <c r="M176" i="1" s="1"/>
  <c r="G176" i="1"/>
  <c r="H176" i="1" s="1"/>
  <c r="R176" i="1"/>
  <c r="S176" i="1"/>
  <c r="T175" i="1"/>
  <c r="N175" i="1"/>
  <c r="C151" i="1"/>
  <c r="P150" i="1"/>
  <c r="B150" i="1" s="1"/>
  <c r="I190" i="1"/>
  <c r="E177" i="1" l="1"/>
  <c r="F178" i="1" s="1"/>
  <c r="A178" i="1"/>
  <c r="D178" i="1" s="1"/>
  <c r="O177" i="1"/>
  <c r="N176" i="1"/>
  <c r="S177" i="1"/>
  <c r="Q176" i="1"/>
  <c r="J177" i="1"/>
  <c r="K177" i="1" s="1"/>
  <c r="L177" i="1" s="1"/>
  <c r="M177" i="1" s="1"/>
  <c r="T176" i="1"/>
  <c r="G177" i="1"/>
  <c r="H177" i="1" s="1"/>
  <c r="R177" i="1"/>
  <c r="I191" i="1"/>
  <c r="C152" i="1"/>
  <c r="P151" i="1"/>
  <c r="B151" i="1" s="1"/>
  <c r="Q177" i="1" l="1"/>
  <c r="R178" i="1"/>
  <c r="G178" i="1"/>
  <c r="H178" i="1" s="1"/>
  <c r="S178" i="1"/>
  <c r="J178" i="1"/>
  <c r="K178" i="1" s="1"/>
  <c r="L178" i="1" s="1"/>
  <c r="M178" i="1" s="1"/>
  <c r="A179" i="1"/>
  <c r="D179" i="1" s="1"/>
  <c r="O178" i="1"/>
  <c r="E178" i="1"/>
  <c r="F179" i="1" s="1"/>
  <c r="N177" i="1"/>
  <c r="I192" i="1"/>
  <c r="C153" i="1"/>
  <c r="P152" i="1"/>
  <c r="B152" i="1" s="1"/>
  <c r="N178" i="1" l="1"/>
  <c r="A180" i="1"/>
  <c r="D180" i="1" s="1"/>
  <c r="O179" i="1"/>
  <c r="E179" i="1"/>
  <c r="F180" i="1" s="1"/>
  <c r="R179" i="1"/>
  <c r="J179" i="1"/>
  <c r="K179" i="1" s="1"/>
  <c r="L179" i="1" s="1"/>
  <c r="M179" i="1" s="1"/>
  <c r="G179" i="1"/>
  <c r="H179" i="1" s="1"/>
  <c r="S179" i="1"/>
  <c r="Q178" i="1"/>
  <c r="T178" i="1"/>
  <c r="I193" i="1"/>
  <c r="C154" i="1"/>
  <c r="P153" i="1"/>
  <c r="B153" i="1" s="1"/>
  <c r="N179" i="1" l="1"/>
  <c r="Q179" i="1"/>
  <c r="R180" i="1"/>
  <c r="T179" i="1"/>
  <c r="S180" i="1"/>
  <c r="G180" i="1"/>
  <c r="H180" i="1" s="1"/>
  <c r="J180" i="1"/>
  <c r="K180" i="1" s="1"/>
  <c r="L180" i="1" s="1"/>
  <c r="M180" i="1" s="1"/>
  <c r="A181" i="1"/>
  <c r="D181" i="1" s="1"/>
  <c r="O180" i="1"/>
  <c r="E180" i="1"/>
  <c r="F181" i="1" s="1"/>
  <c r="I194" i="1"/>
  <c r="C155" i="1"/>
  <c r="P154" i="1"/>
  <c r="B154" i="1" s="1"/>
  <c r="O181" i="1" l="1"/>
  <c r="E181" i="1"/>
  <c r="F182" i="1" s="1"/>
  <c r="A182" i="1"/>
  <c r="D182" i="1" s="1"/>
  <c r="J181" i="1"/>
  <c r="K181" i="1" s="1"/>
  <c r="L181" i="1" s="1"/>
  <c r="M181" i="1" s="1"/>
  <c r="R181" i="1"/>
  <c r="S181" i="1"/>
  <c r="T180" i="1"/>
  <c r="G181" i="1"/>
  <c r="H181" i="1" s="1"/>
  <c r="Q180" i="1"/>
  <c r="N180" i="1"/>
  <c r="C156" i="1"/>
  <c r="P155" i="1"/>
  <c r="B155" i="1" s="1"/>
  <c r="I195" i="1"/>
  <c r="N181" i="1" l="1"/>
  <c r="E182" i="1"/>
  <c r="F183" i="1" s="1"/>
  <c r="A183" i="1"/>
  <c r="D183" i="1" s="1"/>
  <c r="O182" i="1"/>
  <c r="Q181" i="1"/>
  <c r="R182" i="1"/>
  <c r="G182" i="1"/>
  <c r="H182" i="1" s="1"/>
  <c r="J182" i="1"/>
  <c r="K182" i="1" s="1"/>
  <c r="L182" i="1" s="1"/>
  <c r="M182" i="1" s="1"/>
  <c r="S182" i="1"/>
  <c r="T181" i="1"/>
  <c r="I196" i="1"/>
  <c r="C157" i="1"/>
  <c r="P156" i="1"/>
  <c r="B156" i="1" s="1"/>
  <c r="N182" i="1" l="1"/>
  <c r="E183" i="1"/>
  <c r="F184" i="1" s="1"/>
  <c r="O183" i="1"/>
  <c r="A184" i="1"/>
  <c r="D184" i="1" s="1"/>
  <c r="Q182" i="1"/>
  <c r="J183" i="1"/>
  <c r="K183" i="1" s="1"/>
  <c r="L183" i="1" s="1"/>
  <c r="M183" i="1" s="1"/>
  <c r="S183" i="1"/>
  <c r="R183" i="1"/>
  <c r="G183" i="1"/>
  <c r="H183" i="1" s="1"/>
  <c r="T182" i="1"/>
  <c r="C158" i="1"/>
  <c r="P157" i="1"/>
  <c r="B157" i="1" s="1"/>
  <c r="I197" i="1"/>
  <c r="N183" i="1" l="1"/>
  <c r="Q183" i="1"/>
  <c r="J184" i="1"/>
  <c r="K184" i="1" s="1"/>
  <c r="L184" i="1" s="1"/>
  <c r="M184" i="1" s="1"/>
  <c r="R184" i="1"/>
  <c r="S184" i="1"/>
  <c r="G184" i="1"/>
  <c r="H184" i="1" s="1"/>
  <c r="T183" i="1"/>
  <c r="A185" i="1"/>
  <c r="D185" i="1" s="1"/>
  <c r="E184" i="1"/>
  <c r="F185" i="1" s="1"/>
  <c r="O184" i="1"/>
  <c r="C159" i="1"/>
  <c r="P158" i="1"/>
  <c r="B158" i="1" s="1"/>
  <c r="I198" i="1"/>
  <c r="T184" i="1" l="1"/>
  <c r="G185" i="1"/>
  <c r="H185" i="1" s="1"/>
  <c r="S185" i="1"/>
  <c r="Q184" i="1"/>
  <c r="J185" i="1"/>
  <c r="K185" i="1" s="1"/>
  <c r="L185" i="1" s="1"/>
  <c r="M185" i="1" s="1"/>
  <c r="R185" i="1"/>
  <c r="E185" i="1"/>
  <c r="F186" i="1" s="1"/>
  <c r="O185" i="1"/>
  <c r="A186" i="1"/>
  <c r="D186" i="1" s="1"/>
  <c r="N184" i="1"/>
  <c r="C160" i="1"/>
  <c r="P159" i="1"/>
  <c r="B159" i="1" s="1"/>
  <c r="I199" i="1"/>
  <c r="N185" i="1" l="1"/>
  <c r="A187" i="1"/>
  <c r="D187" i="1" s="1"/>
  <c r="E186" i="1"/>
  <c r="F187" i="1" s="1"/>
  <c r="O186" i="1"/>
  <c r="S186" i="1"/>
  <c r="R186" i="1"/>
  <c r="T185" i="1"/>
  <c r="G186" i="1"/>
  <c r="H186" i="1" s="1"/>
  <c r="Q185" i="1"/>
  <c r="J186" i="1"/>
  <c r="K186" i="1" s="1"/>
  <c r="L186" i="1" s="1"/>
  <c r="M186" i="1" s="1"/>
  <c r="I200" i="1"/>
  <c r="C161" i="1"/>
  <c r="P160" i="1"/>
  <c r="B160" i="1" s="1"/>
  <c r="N186" i="1" l="1"/>
  <c r="T186" i="1"/>
  <c r="S187" i="1"/>
  <c r="R187" i="1"/>
  <c r="G187" i="1"/>
  <c r="H187" i="1" s="1"/>
  <c r="J187" i="1"/>
  <c r="K187" i="1" s="1"/>
  <c r="L187" i="1" s="1"/>
  <c r="M187" i="1" s="1"/>
  <c r="Q186" i="1"/>
  <c r="A188" i="1"/>
  <c r="D188" i="1" s="1"/>
  <c r="O187" i="1"/>
  <c r="E187" i="1"/>
  <c r="F188" i="1" s="1"/>
  <c r="I201" i="1"/>
  <c r="C162" i="1"/>
  <c r="P161" i="1"/>
  <c r="B161" i="1" s="1"/>
  <c r="N187" i="1" l="1"/>
  <c r="S188" i="1"/>
  <c r="R188" i="1"/>
  <c r="J188" i="1"/>
  <c r="K188" i="1" s="1"/>
  <c r="L188" i="1" s="1"/>
  <c r="M188" i="1" s="1"/>
  <c r="G188" i="1"/>
  <c r="H188" i="1" s="1"/>
  <c r="Q187" i="1"/>
  <c r="T187" i="1"/>
  <c r="O188" i="1"/>
  <c r="E188" i="1"/>
  <c r="F189" i="1" s="1"/>
  <c r="A189" i="1"/>
  <c r="D189" i="1" s="1"/>
  <c r="C163" i="1"/>
  <c r="P162" i="1"/>
  <c r="B162" i="1" s="1"/>
  <c r="I202" i="1"/>
  <c r="N188" i="1" l="1"/>
  <c r="S189" i="1"/>
  <c r="T188" i="1"/>
  <c r="Q188" i="1"/>
  <c r="J189" i="1"/>
  <c r="K189" i="1" s="1"/>
  <c r="L189" i="1" s="1"/>
  <c r="M189" i="1" s="1"/>
  <c r="R189" i="1"/>
  <c r="G189" i="1"/>
  <c r="H189" i="1" s="1"/>
  <c r="O189" i="1"/>
  <c r="A190" i="1"/>
  <c r="D190" i="1" s="1"/>
  <c r="E189" i="1"/>
  <c r="F190" i="1" s="1"/>
  <c r="C164" i="1"/>
  <c r="P163" i="1"/>
  <c r="B163" i="1" s="1"/>
  <c r="I203" i="1"/>
  <c r="A191" i="1" l="1"/>
  <c r="D191" i="1" s="1"/>
  <c r="E190" i="1"/>
  <c r="F191" i="1" s="1"/>
  <c r="O190" i="1"/>
  <c r="N189" i="1"/>
  <c r="J190" i="1"/>
  <c r="K190" i="1" s="1"/>
  <c r="L190" i="1" s="1"/>
  <c r="M190" i="1" s="1"/>
  <c r="S190" i="1"/>
  <c r="R190" i="1"/>
  <c r="G190" i="1"/>
  <c r="H190" i="1" s="1"/>
  <c r="Q189" i="1"/>
  <c r="T189" i="1"/>
  <c r="C165" i="1"/>
  <c r="P164" i="1"/>
  <c r="B164" i="1" s="1"/>
  <c r="I204" i="1"/>
  <c r="N190" i="1" l="1"/>
  <c r="A192" i="1"/>
  <c r="D192" i="1" s="1"/>
  <c r="E191" i="1"/>
  <c r="F192" i="1" s="1"/>
  <c r="O191" i="1"/>
  <c r="T190" i="1"/>
  <c r="S191" i="1"/>
  <c r="R191" i="1"/>
  <c r="Q190" i="1"/>
  <c r="G191" i="1"/>
  <c r="H191" i="1" s="1"/>
  <c r="J191" i="1"/>
  <c r="K191" i="1" s="1"/>
  <c r="L191" i="1" s="1"/>
  <c r="M191" i="1" s="1"/>
  <c r="I205" i="1"/>
  <c r="C166" i="1"/>
  <c r="P165" i="1"/>
  <c r="B165" i="1" s="1"/>
  <c r="N191" i="1" l="1"/>
  <c r="E192" i="1"/>
  <c r="F193" i="1" s="1"/>
  <c r="O192" i="1"/>
  <c r="A193" i="1"/>
  <c r="D193" i="1" s="1"/>
  <c r="T191" i="1"/>
  <c r="Q191" i="1"/>
  <c r="R192" i="1"/>
  <c r="G192" i="1"/>
  <c r="H192" i="1" s="1"/>
  <c r="J192" i="1"/>
  <c r="K192" i="1" s="1"/>
  <c r="L192" i="1" s="1"/>
  <c r="M192" i="1" s="1"/>
  <c r="S192" i="1"/>
  <c r="I206" i="1"/>
  <c r="C167" i="1"/>
  <c r="P166" i="1"/>
  <c r="B166" i="1" s="1"/>
  <c r="A194" i="1" l="1"/>
  <c r="D194" i="1" s="1"/>
  <c r="O193" i="1"/>
  <c r="E193" i="1"/>
  <c r="F194" i="1" s="1"/>
  <c r="Q192" i="1"/>
  <c r="T192" i="1"/>
  <c r="R193" i="1"/>
  <c r="S193" i="1"/>
  <c r="J193" i="1"/>
  <c r="K193" i="1" s="1"/>
  <c r="L193" i="1" s="1"/>
  <c r="M193" i="1" s="1"/>
  <c r="G193" i="1"/>
  <c r="H193" i="1" s="1"/>
  <c r="N192" i="1"/>
  <c r="I207" i="1"/>
  <c r="C168" i="1"/>
  <c r="P167" i="1"/>
  <c r="B167" i="1" s="1"/>
  <c r="S194" i="1" l="1"/>
  <c r="R194" i="1"/>
  <c r="G194" i="1"/>
  <c r="H194" i="1" s="1"/>
  <c r="T193" i="1"/>
  <c r="J194" i="1"/>
  <c r="K194" i="1" s="1"/>
  <c r="L194" i="1" s="1"/>
  <c r="M194" i="1" s="1"/>
  <c r="Q193" i="1"/>
  <c r="O194" i="1"/>
  <c r="A195" i="1"/>
  <c r="D195" i="1" s="1"/>
  <c r="E194" i="1"/>
  <c r="F195" i="1" s="1"/>
  <c r="N193" i="1"/>
  <c r="C169" i="1"/>
  <c r="P168" i="1"/>
  <c r="B168" i="1" s="1"/>
  <c r="I208" i="1"/>
  <c r="E195" i="1" l="1"/>
  <c r="F196" i="1" s="1"/>
  <c r="O195" i="1"/>
  <c r="A196" i="1"/>
  <c r="D196" i="1" s="1"/>
  <c r="J195" i="1"/>
  <c r="K195" i="1" s="1"/>
  <c r="L195" i="1" s="1"/>
  <c r="M195" i="1" s="1"/>
  <c r="T194" i="1"/>
  <c r="Q194" i="1"/>
  <c r="R195" i="1"/>
  <c r="S195" i="1"/>
  <c r="G195" i="1"/>
  <c r="H195" i="1" s="1"/>
  <c r="N194" i="1"/>
  <c r="C170" i="1"/>
  <c r="P169" i="1"/>
  <c r="B169" i="1" s="1"/>
  <c r="I209" i="1"/>
  <c r="N195" i="1" l="1"/>
  <c r="A197" i="1"/>
  <c r="D197" i="1" s="1"/>
  <c r="O196" i="1"/>
  <c r="E196" i="1"/>
  <c r="F197" i="1" s="1"/>
  <c r="Q195" i="1"/>
  <c r="J196" i="1"/>
  <c r="K196" i="1" s="1"/>
  <c r="L196" i="1" s="1"/>
  <c r="M196" i="1" s="1"/>
  <c r="T195" i="1"/>
  <c r="S196" i="1"/>
  <c r="G196" i="1"/>
  <c r="H196" i="1" s="1"/>
  <c r="R196" i="1"/>
  <c r="C171" i="1"/>
  <c r="P170" i="1"/>
  <c r="B170" i="1" s="1"/>
  <c r="I210" i="1"/>
  <c r="N196" i="1" l="1"/>
  <c r="O197" i="1"/>
  <c r="E197" i="1"/>
  <c r="F198" i="1" s="1"/>
  <c r="A198" i="1"/>
  <c r="D198" i="1" s="1"/>
  <c r="G197" i="1"/>
  <c r="H197" i="1" s="1"/>
  <c r="J197" i="1"/>
  <c r="K197" i="1" s="1"/>
  <c r="L197" i="1" s="1"/>
  <c r="M197" i="1" s="1"/>
  <c r="R197" i="1"/>
  <c r="S197" i="1"/>
  <c r="T196" i="1"/>
  <c r="Q196" i="1"/>
  <c r="I211" i="1"/>
  <c r="C172" i="1"/>
  <c r="P171" i="1"/>
  <c r="B171" i="1" s="1"/>
  <c r="A199" i="1" l="1"/>
  <c r="D199" i="1" s="1"/>
  <c r="E198" i="1"/>
  <c r="F199" i="1" s="1"/>
  <c r="O198" i="1"/>
  <c r="T197" i="1"/>
  <c r="R198" i="1"/>
  <c r="G198" i="1"/>
  <c r="H198" i="1" s="1"/>
  <c r="J198" i="1"/>
  <c r="K198" i="1" s="1"/>
  <c r="L198" i="1" s="1"/>
  <c r="M198" i="1" s="1"/>
  <c r="S198" i="1"/>
  <c r="Q197" i="1"/>
  <c r="N197" i="1"/>
  <c r="C173" i="1"/>
  <c r="P172" i="1"/>
  <c r="B172" i="1" s="1"/>
  <c r="I212" i="1"/>
  <c r="T198" i="1" l="1"/>
  <c r="S199" i="1"/>
  <c r="J199" i="1"/>
  <c r="K199" i="1" s="1"/>
  <c r="L199" i="1" s="1"/>
  <c r="M199" i="1" s="1"/>
  <c r="Q198" i="1"/>
  <c r="R199" i="1"/>
  <c r="G199" i="1"/>
  <c r="H199" i="1" s="1"/>
  <c r="N198" i="1"/>
  <c r="E199" i="1"/>
  <c r="F200" i="1" s="1"/>
  <c r="A200" i="1"/>
  <c r="D200" i="1" s="1"/>
  <c r="O199" i="1"/>
  <c r="I213" i="1"/>
  <c r="C174" i="1"/>
  <c r="P173" i="1"/>
  <c r="B173" i="1" s="1"/>
  <c r="Q199" i="1" l="1"/>
  <c r="T199" i="1"/>
  <c r="R200" i="1"/>
  <c r="G200" i="1"/>
  <c r="H200" i="1" s="1"/>
  <c r="S200" i="1"/>
  <c r="J200" i="1"/>
  <c r="K200" i="1" s="1"/>
  <c r="L200" i="1" s="1"/>
  <c r="M200" i="1" s="1"/>
  <c r="A201" i="1"/>
  <c r="D201" i="1" s="1"/>
  <c r="O200" i="1"/>
  <c r="E200" i="1"/>
  <c r="F201" i="1" s="1"/>
  <c r="N199" i="1"/>
  <c r="C175" i="1"/>
  <c r="P174" i="1"/>
  <c r="B174" i="1" s="1"/>
  <c r="I214" i="1"/>
  <c r="N200" i="1" l="1"/>
  <c r="Q200" i="1"/>
  <c r="T200" i="1"/>
  <c r="R201" i="1"/>
  <c r="S201" i="1"/>
  <c r="G201" i="1"/>
  <c r="H201" i="1" s="1"/>
  <c r="J201" i="1"/>
  <c r="K201" i="1" s="1"/>
  <c r="L201" i="1" s="1"/>
  <c r="M201" i="1" s="1"/>
  <c r="A202" i="1"/>
  <c r="D202" i="1" s="1"/>
  <c r="O201" i="1"/>
  <c r="E201" i="1"/>
  <c r="F202" i="1" s="1"/>
  <c r="I215" i="1"/>
  <c r="C176" i="1"/>
  <c r="P175" i="1"/>
  <c r="B175" i="1" s="1"/>
  <c r="N201" i="1" l="1"/>
  <c r="O202" i="1"/>
  <c r="E202" i="1"/>
  <c r="F203" i="1" s="1"/>
  <c r="A203" i="1"/>
  <c r="D203" i="1" s="1"/>
  <c r="S202" i="1"/>
  <c r="G202" i="1"/>
  <c r="H202" i="1" s="1"/>
  <c r="Q201" i="1"/>
  <c r="R202" i="1"/>
  <c r="T201" i="1"/>
  <c r="J202" i="1"/>
  <c r="K202" i="1" s="1"/>
  <c r="L202" i="1" s="1"/>
  <c r="M202" i="1" s="1"/>
  <c r="C177" i="1"/>
  <c r="P176" i="1"/>
  <c r="B176" i="1" s="1"/>
  <c r="I216" i="1"/>
  <c r="J203" i="1" l="1"/>
  <c r="K203" i="1" s="1"/>
  <c r="L203" i="1" s="1"/>
  <c r="M203" i="1" s="1"/>
  <c r="Q202" i="1"/>
  <c r="R203" i="1"/>
  <c r="G203" i="1"/>
  <c r="H203" i="1" s="1"/>
  <c r="T202" i="1"/>
  <c r="S203" i="1"/>
  <c r="N202" i="1"/>
  <c r="O203" i="1"/>
  <c r="A204" i="1"/>
  <c r="D204" i="1" s="1"/>
  <c r="E203" i="1"/>
  <c r="F204" i="1" s="1"/>
  <c r="I217" i="1"/>
  <c r="C178" i="1"/>
  <c r="P177" i="1"/>
  <c r="T177" i="1" s="1"/>
  <c r="B177" i="1" l="1"/>
  <c r="N203" i="1"/>
  <c r="T203" i="1"/>
  <c r="S204" i="1"/>
  <c r="J204" i="1"/>
  <c r="K204" i="1" s="1"/>
  <c r="L204" i="1" s="1"/>
  <c r="M204" i="1" s="1"/>
  <c r="G204" i="1"/>
  <c r="H204" i="1" s="1"/>
  <c r="R204" i="1"/>
  <c r="Q203" i="1"/>
  <c r="O204" i="1"/>
  <c r="A205" i="1"/>
  <c r="D205" i="1" s="1"/>
  <c r="E204" i="1"/>
  <c r="F205" i="1" s="1"/>
  <c r="I218" i="1"/>
  <c r="C179" i="1"/>
  <c r="P178" i="1"/>
  <c r="B178" i="1" s="1"/>
  <c r="J205" i="1" l="1"/>
  <c r="K205" i="1" s="1"/>
  <c r="L205" i="1" s="1"/>
  <c r="M205" i="1" s="1"/>
  <c r="Q204" i="1"/>
  <c r="S205" i="1"/>
  <c r="R205" i="1"/>
  <c r="G205" i="1"/>
  <c r="H205" i="1" s="1"/>
  <c r="T204" i="1"/>
  <c r="A206" i="1"/>
  <c r="D206" i="1" s="1"/>
  <c r="O205" i="1"/>
  <c r="E205" i="1"/>
  <c r="F206" i="1" s="1"/>
  <c r="N204" i="1"/>
  <c r="C180" i="1"/>
  <c r="P179" i="1"/>
  <c r="B179" i="1" s="1"/>
  <c r="I219" i="1"/>
  <c r="J206" i="1" l="1"/>
  <c r="K206" i="1" s="1"/>
  <c r="L206" i="1" s="1"/>
  <c r="M206" i="1" s="1"/>
  <c r="T205" i="1"/>
  <c r="G206" i="1"/>
  <c r="H206" i="1" s="1"/>
  <c r="R206" i="1"/>
  <c r="Q205" i="1"/>
  <c r="S206" i="1"/>
  <c r="N205" i="1"/>
  <c r="O206" i="1"/>
  <c r="A207" i="1"/>
  <c r="D207" i="1" s="1"/>
  <c r="E206" i="1"/>
  <c r="F207" i="1" s="1"/>
  <c r="C181" i="1"/>
  <c r="P180" i="1"/>
  <c r="B180" i="1" s="1"/>
  <c r="I220" i="1"/>
  <c r="S207" i="1" l="1"/>
  <c r="J207" i="1"/>
  <c r="K207" i="1" s="1"/>
  <c r="L207" i="1" s="1"/>
  <c r="M207" i="1" s="1"/>
  <c r="Q206" i="1"/>
  <c r="T206" i="1"/>
  <c r="G207" i="1"/>
  <c r="H207" i="1" s="1"/>
  <c r="R207" i="1"/>
  <c r="N206" i="1"/>
  <c r="A208" i="1"/>
  <c r="D208" i="1" s="1"/>
  <c r="O207" i="1"/>
  <c r="E207" i="1"/>
  <c r="F208" i="1" s="1"/>
  <c r="I221" i="1"/>
  <c r="C182" i="1"/>
  <c r="P181" i="1"/>
  <c r="B181" i="1" s="1"/>
  <c r="O208" i="1" l="1"/>
  <c r="E208" i="1"/>
  <c r="F209" i="1" s="1"/>
  <c r="A209" i="1"/>
  <c r="D209" i="1" s="1"/>
  <c r="S208" i="1"/>
  <c r="J208" i="1"/>
  <c r="K208" i="1" s="1"/>
  <c r="L208" i="1" s="1"/>
  <c r="M208" i="1" s="1"/>
  <c r="Q207" i="1"/>
  <c r="G208" i="1"/>
  <c r="G209" i="1" s="1"/>
  <c r="R208" i="1"/>
  <c r="N207" i="1"/>
  <c r="C183" i="1"/>
  <c r="P182" i="1"/>
  <c r="B182" i="1" s="1"/>
  <c r="I222" i="1"/>
  <c r="H209" i="1" l="1"/>
  <c r="S209" i="1"/>
  <c r="Q208" i="1"/>
  <c r="T208" i="1"/>
  <c r="J209" i="1"/>
  <c r="K209" i="1" s="1"/>
  <c r="L209" i="1" s="1"/>
  <c r="M209" i="1" s="1"/>
  <c r="R209" i="1"/>
  <c r="E209" i="1"/>
  <c r="F210" i="1" s="1"/>
  <c r="O209" i="1"/>
  <c r="A210" i="1"/>
  <c r="D210" i="1" s="1"/>
  <c r="H208" i="1"/>
  <c r="N208" i="1" s="1"/>
  <c r="C184" i="1"/>
  <c r="P183" i="1"/>
  <c r="B183" i="1" s="1"/>
  <c r="I223" i="1"/>
  <c r="N209" i="1" l="1"/>
  <c r="E210" i="1"/>
  <c r="F211" i="1" s="1"/>
  <c r="A211" i="1"/>
  <c r="D211" i="1" s="1"/>
  <c r="O210" i="1"/>
  <c r="G210" i="1"/>
  <c r="H210" i="1" s="1"/>
  <c r="R210" i="1"/>
  <c r="S210" i="1"/>
  <c r="T209" i="1"/>
  <c r="Q209" i="1"/>
  <c r="J210" i="1"/>
  <c r="K210" i="1" s="1"/>
  <c r="L210" i="1" s="1"/>
  <c r="M210" i="1" s="1"/>
  <c r="I224" i="1"/>
  <c r="C185" i="1"/>
  <c r="P184" i="1"/>
  <c r="B184" i="1" s="1"/>
  <c r="N210" i="1" l="1"/>
  <c r="T210" i="1"/>
  <c r="Q210" i="1"/>
  <c r="J211" i="1"/>
  <c r="K211" i="1" s="1"/>
  <c r="L211" i="1" s="1"/>
  <c r="M211" i="1" s="1"/>
  <c r="R211" i="1"/>
  <c r="S211" i="1"/>
  <c r="G211" i="1"/>
  <c r="O211" i="1"/>
  <c r="E211" i="1"/>
  <c r="F212" i="1" s="1"/>
  <c r="A212" i="1"/>
  <c r="D212" i="1" s="1"/>
  <c r="C186" i="1"/>
  <c r="P185" i="1"/>
  <c r="B185" i="1" s="1"/>
  <c r="I225" i="1"/>
  <c r="J212" i="1" l="1"/>
  <c r="K212" i="1" s="1"/>
  <c r="L212" i="1" s="1"/>
  <c r="M212" i="1" s="1"/>
  <c r="T211" i="1"/>
  <c r="Q211" i="1"/>
  <c r="R212" i="1"/>
  <c r="S212" i="1"/>
  <c r="G212" i="1"/>
  <c r="H212" i="1" s="1"/>
  <c r="A213" i="1"/>
  <c r="D213" i="1" s="1"/>
  <c r="O212" i="1"/>
  <c r="E212" i="1"/>
  <c r="F213" i="1" s="1"/>
  <c r="H211" i="1"/>
  <c r="N211" i="1" s="1"/>
  <c r="I226" i="1"/>
  <c r="C187" i="1"/>
  <c r="P186" i="1"/>
  <c r="B186" i="1" s="1"/>
  <c r="Q212" i="1" l="1"/>
  <c r="G213" i="1"/>
  <c r="H213" i="1" s="1"/>
  <c r="R213" i="1"/>
  <c r="J213" i="1"/>
  <c r="K213" i="1" s="1"/>
  <c r="L213" i="1" s="1"/>
  <c r="M213" i="1" s="1"/>
  <c r="S213" i="1"/>
  <c r="T212" i="1"/>
  <c r="O213" i="1"/>
  <c r="E213" i="1"/>
  <c r="F214" i="1" s="1"/>
  <c r="A214" i="1"/>
  <c r="D214" i="1" s="1"/>
  <c r="N212" i="1"/>
  <c r="I227" i="1"/>
  <c r="C188" i="1"/>
  <c r="P187" i="1"/>
  <c r="B187" i="1" s="1"/>
  <c r="N213" i="1" l="1"/>
  <c r="A215" i="1"/>
  <c r="D215" i="1" s="1"/>
  <c r="O214" i="1"/>
  <c r="E214" i="1"/>
  <c r="F215" i="1" s="1"/>
  <c r="T213" i="1"/>
  <c r="S214" i="1"/>
  <c r="Q213" i="1"/>
  <c r="R214" i="1"/>
  <c r="G214" i="1"/>
  <c r="H214" i="1" s="1"/>
  <c r="J214" i="1"/>
  <c r="K214" i="1" s="1"/>
  <c r="L214" i="1" s="1"/>
  <c r="M214" i="1" s="1"/>
  <c r="C189" i="1"/>
  <c r="P188" i="1"/>
  <c r="B188" i="1" s="1"/>
  <c r="I228" i="1"/>
  <c r="N214" i="1" l="1"/>
  <c r="Q214" i="1"/>
  <c r="T214" i="1"/>
  <c r="J215" i="1"/>
  <c r="K215" i="1" s="1"/>
  <c r="L215" i="1" s="1"/>
  <c r="M215" i="1" s="1"/>
  <c r="S215" i="1"/>
  <c r="G215" i="1"/>
  <c r="H215" i="1" s="1"/>
  <c r="R215" i="1"/>
  <c r="E215" i="1"/>
  <c r="F216" i="1" s="1"/>
  <c r="A216" i="1"/>
  <c r="D216" i="1" s="1"/>
  <c r="O215" i="1"/>
  <c r="C190" i="1"/>
  <c r="P189" i="1"/>
  <c r="B189" i="1" s="1"/>
  <c r="I229" i="1"/>
  <c r="N215" i="1" l="1"/>
  <c r="T215" i="1"/>
  <c r="G216" i="1"/>
  <c r="Q215" i="1"/>
  <c r="R216" i="1"/>
  <c r="S216" i="1"/>
  <c r="J216" i="1"/>
  <c r="K216" i="1" s="1"/>
  <c r="L216" i="1" s="1"/>
  <c r="M216" i="1" s="1"/>
  <c r="O216" i="1"/>
  <c r="A217" i="1"/>
  <c r="D217" i="1" s="1"/>
  <c r="E216" i="1"/>
  <c r="F217" i="1" s="1"/>
  <c r="I230" i="1"/>
  <c r="C191" i="1"/>
  <c r="P190" i="1"/>
  <c r="B190" i="1" s="1"/>
  <c r="J217" i="1" l="1"/>
  <c r="K217" i="1" s="1"/>
  <c r="L217" i="1" s="1"/>
  <c r="M217" i="1" s="1"/>
  <c r="R217" i="1"/>
  <c r="T216" i="1"/>
  <c r="Q216" i="1"/>
  <c r="S217" i="1"/>
  <c r="G217" i="1"/>
  <c r="H217" i="1" s="1"/>
  <c r="A218" i="1"/>
  <c r="D218" i="1" s="1"/>
  <c r="O217" i="1"/>
  <c r="E217" i="1"/>
  <c r="F218" i="1" s="1"/>
  <c r="H216" i="1"/>
  <c r="N216" i="1" s="1"/>
  <c r="C192" i="1"/>
  <c r="P191" i="1"/>
  <c r="B191" i="1" s="1"/>
  <c r="I231" i="1"/>
  <c r="N217" i="1" l="1"/>
  <c r="O218" i="1"/>
  <c r="E218" i="1"/>
  <c r="F219" i="1" s="1"/>
  <c r="A219" i="1"/>
  <c r="D219" i="1" s="1"/>
  <c r="S218" i="1"/>
  <c r="R218" i="1"/>
  <c r="T217" i="1"/>
  <c r="G218" i="1"/>
  <c r="J218" i="1"/>
  <c r="K218" i="1" s="1"/>
  <c r="L218" i="1" s="1"/>
  <c r="M218" i="1" s="1"/>
  <c r="Q217" i="1"/>
  <c r="I232" i="1"/>
  <c r="C193" i="1"/>
  <c r="P192" i="1"/>
  <c r="B192" i="1" s="1"/>
  <c r="G219" i="1" l="1"/>
  <c r="H219" i="1" s="1"/>
  <c r="J219" i="1"/>
  <c r="K219" i="1" s="1"/>
  <c r="L219" i="1" s="1"/>
  <c r="M219" i="1" s="1"/>
  <c r="T218" i="1"/>
  <c r="S219" i="1"/>
  <c r="R219" i="1"/>
  <c r="Q218" i="1"/>
  <c r="O219" i="1"/>
  <c r="A220" i="1"/>
  <c r="D220" i="1" s="1"/>
  <c r="E219" i="1"/>
  <c r="F220" i="1" s="1"/>
  <c r="H218" i="1"/>
  <c r="N218" i="1" s="1"/>
  <c r="I233" i="1"/>
  <c r="C194" i="1"/>
  <c r="P193" i="1"/>
  <c r="B193" i="1" s="1"/>
  <c r="N219" i="1" l="1"/>
  <c r="E220" i="1"/>
  <c r="F221" i="1" s="1"/>
  <c r="O220" i="1"/>
  <c r="A221" i="1"/>
  <c r="D221" i="1" s="1"/>
  <c r="G220" i="1"/>
  <c r="H220" i="1" s="1"/>
  <c r="Q219" i="1"/>
  <c r="T219" i="1"/>
  <c r="S220" i="1"/>
  <c r="J220" i="1"/>
  <c r="K220" i="1" s="1"/>
  <c r="L220" i="1" s="1"/>
  <c r="M220" i="1" s="1"/>
  <c r="R220" i="1"/>
  <c r="I234" i="1"/>
  <c r="C195" i="1"/>
  <c r="P194" i="1"/>
  <c r="B194" i="1" s="1"/>
  <c r="N220" i="1" l="1"/>
  <c r="Q220" i="1"/>
  <c r="T220" i="1"/>
  <c r="R221" i="1"/>
  <c r="S221" i="1"/>
  <c r="G221" i="1"/>
  <c r="J221" i="1"/>
  <c r="K221" i="1" s="1"/>
  <c r="L221" i="1" s="1"/>
  <c r="M221" i="1" s="1"/>
  <c r="O221" i="1"/>
  <c r="E221" i="1"/>
  <c r="F222" i="1" s="1"/>
  <c r="A222" i="1"/>
  <c r="D222" i="1" s="1"/>
  <c r="I235" i="1"/>
  <c r="C196" i="1"/>
  <c r="P195" i="1"/>
  <c r="B195" i="1" s="1"/>
  <c r="J222" i="1" l="1"/>
  <c r="K222" i="1" s="1"/>
  <c r="L222" i="1" s="1"/>
  <c r="M222" i="1" s="1"/>
  <c r="S222" i="1"/>
  <c r="R222" i="1"/>
  <c r="Q221" i="1"/>
  <c r="T221" i="1"/>
  <c r="A223" i="1"/>
  <c r="D223" i="1" s="1"/>
  <c r="E222" i="1"/>
  <c r="F223" i="1" s="1"/>
  <c r="O222" i="1"/>
  <c r="G222" i="1"/>
  <c r="H222" i="1" s="1"/>
  <c r="H221" i="1"/>
  <c r="N221" i="1" s="1"/>
  <c r="C197" i="1"/>
  <c r="P196" i="1"/>
  <c r="B196" i="1" s="1"/>
  <c r="I236" i="1"/>
  <c r="N222" i="1" l="1"/>
  <c r="G223" i="1"/>
  <c r="H223" i="1" s="1"/>
  <c r="S223" i="1"/>
  <c r="J223" i="1"/>
  <c r="K223" i="1" s="1"/>
  <c r="L223" i="1" s="1"/>
  <c r="M223" i="1" s="1"/>
  <c r="R223" i="1"/>
  <c r="Q222" i="1"/>
  <c r="T222" i="1"/>
  <c r="O223" i="1"/>
  <c r="A224" i="1"/>
  <c r="D224" i="1" s="1"/>
  <c r="E223" i="1"/>
  <c r="F224" i="1" s="1"/>
  <c r="C198" i="1"/>
  <c r="P197" i="1"/>
  <c r="B197" i="1" s="1"/>
  <c r="I237" i="1"/>
  <c r="N223" i="1" l="1"/>
  <c r="J224" i="1"/>
  <c r="K224" i="1" s="1"/>
  <c r="L224" i="1" s="1"/>
  <c r="M224" i="1" s="1"/>
  <c r="S224" i="1"/>
  <c r="T223" i="1"/>
  <c r="G224" i="1"/>
  <c r="H224" i="1" s="1"/>
  <c r="Q223" i="1"/>
  <c r="R224" i="1"/>
  <c r="A225" i="1"/>
  <c r="D225" i="1" s="1"/>
  <c r="E224" i="1"/>
  <c r="F225" i="1" s="1"/>
  <c r="O224" i="1"/>
  <c r="C199" i="1"/>
  <c r="P198" i="1"/>
  <c r="B198" i="1" s="1"/>
  <c r="I238" i="1"/>
  <c r="E225" i="1" l="1"/>
  <c r="F226" i="1" s="1"/>
  <c r="O225" i="1"/>
  <c r="A226" i="1"/>
  <c r="D226" i="1" s="1"/>
  <c r="N224" i="1"/>
  <c r="J225" i="1"/>
  <c r="K225" i="1" s="1"/>
  <c r="L225" i="1" s="1"/>
  <c r="M225" i="1" s="1"/>
  <c r="G225" i="1"/>
  <c r="Q224" i="1"/>
  <c r="T224" i="1"/>
  <c r="R225" i="1"/>
  <c r="S225" i="1"/>
  <c r="I239" i="1"/>
  <c r="C200" i="1"/>
  <c r="P199" i="1"/>
  <c r="B199" i="1" s="1"/>
  <c r="G226" i="1" l="1"/>
  <c r="H226" i="1" s="1"/>
  <c r="E226" i="1"/>
  <c r="F227" i="1" s="1"/>
  <c r="A227" i="1"/>
  <c r="D227" i="1" s="1"/>
  <c r="O226" i="1"/>
  <c r="J226" i="1"/>
  <c r="K226" i="1" s="1"/>
  <c r="L226" i="1" s="1"/>
  <c r="M226" i="1" s="1"/>
  <c r="Q225" i="1"/>
  <c r="T225" i="1"/>
  <c r="S226" i="1"/>
  <c r="R226" i="1"/>
  <c r="H225" i="1"/>
  <c r="N225" i="1" s="1"/>
  <c r="C201" i="1"/>
  <c r="P200" i="1"/>
  <c r="B200" i="1" s="1"/>
  <c r="I240" i="1"/>
  <c r="N226" i="1" l="1"/>
  <c r="S227" i="1"/>
  <c r="T226" i="1"/>
  <c r="Q226" i="1"/>
  <c r="R227" i="1"/>
  <c r="J227" i="1"/>
  <c r="K227" i="1" s="1"/>
  <c r="L227" i="1" s="1"/>
  <c r="M227" i="1" s="1"/>
  <c r="G227" i="1"/>
  <c r="O227" i="1"/>
  <c r="A228" i="1"/>
  <c r="D228" i="1" s="1"/>
  <c r="E227" i="1"/>
  <c r="F228" i="1" s="1"/>
  <c r="C202" i="1"/>
  <c r="P201" i="1"/>
  <c r="B201" i="1" s="1"/>
  <c r="I241" i="1"/>
  <c r="A229" i="1" l="1"/>
  <c r="D229" i="1" s="1"/>
  <c r="O228" i="1"/>
  <c r="E228" i="1"/>
  <c r="F229" i="1" s="1"/>
  <c r="J228" i="1"/>
  <c r="K228" i="1" s="1"/>
  <c r="L228" i="1" s="1"/>
  <c r="M228" i="1" s="1"/>
  <c r="Q227" i="1"/>
  <c r="T227" i="1"/>
  <c r="R228" i="1"/>
  <c r="S228" i="1"/>
  <c r="G228" i="1"/>
  <c r="H228" i="1" s="1"/>
  <c r="H227" i="1"/>
  <c r="N227" i="1" s="1"/>
  <c r="C203" i="1"/>
  <c r="P202" i="1"/>
  <c r="B202" i="1" s="1"/>
  <c r="I242" i="1"/>
  <c r="S229" i="1" l="1"/>
  <c r="R229" i="1"/>
  <c r="G229" i="1"/>
  <c r="Q228" i="1"/>
  <c r="T228" i="1"/>
  <c r="J229" i="1"/>
  <c r="K229" i="1" s="1"/>
  <c r="L229" i="1" s="1"/>
  <c r="M229" i="1" s="1"/>
  <c r="N228" i="1"/>
  <c r="A230" i="1"/>
  <c r="D230" i="1" s="1"/>
  <c r="E229" i="1"/>
  <c r="F230" i="1" s="1"/>
  <c r="O229" i="1"/>
  <c r="C204" i="1"/>
  <c r="P203" i="1"/>
  <c r="B203" i="1" s="1"/>
  <c r="I243" i="1"/>
  <c r="A231" i="1" l="1"/>
  <c r="D231" i="1" s="1"/>
  <c r="E230" i="1"/>
  <c r="F231" i="1" s="1"/>
  <c r="O230" i="1"/>
  <c r="T229" i="1"/>
  <c r="S230" i="1"/>
  <c r="Q229" i="1"/>
  <c r="R230" i="1"/>
  <c r="J230" i="1"/>
  <c r="K230" i="1" s="1"/>
  <c r="L230" i="1" s="1"/>
  <c r="M230" i="1" s="1"/>
  <c r="G230" i="1"/>
  <c r="H230" i="1" s="1"/>
  <c r="H229" i="1"/>
  <c r="N229" i="1" s="1"/>
  <c r="C205" i="1"/>
  <c r="P204" i="1"/>
  <c r="B204" i="1" s="1"/>
  <c r="I244" i="1"/>
  <c r="N230" i="1" l="1"/>
  <c r="Q230" i="1"/>
  <c r="S231" i="1"/>
  <c r="G231" i="1"/>
  <c r="J231" i="1"/>
  <c r="K231" i="1" s="1"/>
  <c r="L231" i="1" s="1"/>
  <c r="M231" i="1" s="1"/>
  <c r="R231" i="1"/>
  <c r="T230" i="1"/>
  <c r="A232" i="1"/>
  <c r="D232" i="1" s="1"/>
  <c r="O231" i="1"/>
  <c r="E231" i="1"/>
  <c r="F232" i="1" s="1"/>
  <c r="C206" i="1"/>
  <c r="P205" i="1"/>
  <c r="B205" i="1" s="1"/>
  <c r="I245" i="1"/>
  <c r="A233" i="1" l="1"/>
  <c r="D233" i="1" s="1"/>
  <c r="E232" i="1"/>
  <c r="F233" i="1" s="1"/>
  <c r="O232" i="1"/>
  <c r="G232" i="1"/>
  <c r="H232" i="1" s="1"/>
  <c r="R232" i="1"/>
  <c r="T231" i="1"/>
  <c r="J232" i="1"/>
  <c r="K232" i="1" s="1"/>
  <c r="L232" i="1" s="1"/>
  <c r="M232" i="1" s="1"/>
  <c r="S232" i="1"/>
  <c r="Q231" i="1"/>
  <c r="H231" i="1"/>
  <c r="N231" i="1" s="1"/>
  <c r="I246" i="1"/>
  <c r="C207" i="1"/>
  <c r="P206" i="1"/>
  <c r="B206" i="1" s="1"/>
  <c r="N232" i="1" l="1"/>
  <c r="G233" i="1"/>
  <c r="H233" i="1" s="1"/>
  <c r="S233" i="1"/>
  <c r="Q232" i="1"/>
  <c r="R233" i="1"/>
  <c r="T232" i="1"/>
  <c r="J233" i="1"/>
  <c r="K233" i="1" s="1"/>
  <c r="L233" i="1" s="1"/>
  <c r="M233" i="1" s="1"/>
  <c r="E233" i="1"/>
  <c r="F234" i="1" s="1"/>
  <c r="A234" i="1"/>
  <c r="D234" i="1" s="1"/>
  <c r="O233" i="1"/>
  <c r="C208" i="1"/>
  <c r="P207" i="1"/>
  <c r="T207" i="1" s="1"/>
  <c r="I247" i="1"/>
  <c r="B207" i="1" l="1"/>
  <c r="N233" i="1"/>
  <c r="R234" i="1"/>
  <c r="G234" i="1"/>
  <c r="T233" i="1"/>
  <c r="S234" i="1"/>
  <c r="J234" i="1"/>
  <c r="K234" i="1" s="1"/>
  <c r="L234" i="1" s="1"/>
  <c r="M234" i="1" s="1"/>
  <c r="Q233" i="1"/>
  <c r="A235" i="1"/>
  <c r="D235" i="1" s="1"/>
  <c r="E234" i="1"/>
  <c r="F235" i="1" s="1"/>
  <c r="O234" i="1"/>
  <c r="I248" i="1"/>
  <c r="C209" i="1"/>
  <c r="P208" i="1"/>
  <c r="B208" i="1" s="1"/>
  <c r="G235" i="1" l="1"/>
  <c r="H235" i="1" s="1"/>
  <c r="H234" i="1"/>
  <c r="N234" i="1" s="1"/>
  <c r="S235" i="1"/>
  <c r="J235" i="1"/>
  <c r="K235" i="1" s="1"/>
  <c r="L235" i="1" s="1"/>
  <c r="M235" i="1" s="1"/>
  <c r="T234" i="1"/>
  <c r="Q234" i="1"/>
  <c r="R235" i="1"/>
  <c r="O235" i="1"/>
  <c r="E235" i="1"/>
  <c r="F236" i="1" s="1"/>
  <c r="A236" i="1"/>
  <c r="D236" i="1" s="1"/>
  <c r="I249" i="1"/>
  <c r="C210" i="1"/>
  <c r="P209" i="1"/>
  <c r="B209" i="1" s="1"/>
  <c r="N235" i="1" l="1"/>
  <c r="A237" i="1"/>
  <c r="D237" i="1" s="1"/>
  <c r="E236" i="1"/>
  <c r="F237" i="1" s="1"/>
  <c r="O236" i="1"/>
  <c r="G236" i="1"/>
  <c r="H236" i="1" s="1"/>
  <c r="J236" i="1"/>
  <c r="K236" i="1" s="1"/>
  <c r="L236" i="1" s="1"/>
  <c r="M236" i="1" s="1"/>
  <c r="R236" i="1"/>
  <c r="T235" i="1"/>
  <c r="S236" i="1"/>
  <c r="Q235" i="1"/>
  <c r="C211" i="1"/>
  <c r="P210" i="1"/>
  <c r="B210" i="1" s="1"/>
  <c r="I250" i="1"/>
  <c r="N236" i="1" l="1"/>
  <c r="O237" i="1"/>
  <c r="A238" i="1"/>
  <c r="D238" i="1" s="1"/>
  <c r="E237" i="1"/>
  <c r="F238" i="1" s="1"/>
  <c r="G237" i="1"/>
  <c r="H237" i="1" s="1"/>
  <c r="Q236" i="1"/>
  <c r="S237" i="1"/>
  <c r="J237" i="1"/>
  <c r="K237" i="1" s="1"/>
  <c r="L237" i="1" s="1"/>
  <c r="M237" i="1" s="1"/>
  <c r="R237" i="1"/>
  <c r="T236" i="1"/>
  <c r="C212" i="1"/>
  <c r="P211" i="1"/>
  <c r="B211" i="1" s="1"/>
  <c r="I251" i="1"/>
  <c r="O238" i="1" l="1"/>
  <c r="E238" i="1"/>
  <c r="F239" i="1" s="1"/>
  <c r="A239" i="1"/>
  <c r="D239" i="1" s="1"/>
  <c r="N237" i="1"/>
  <c r="G238" i="1"/>
  <c r="H238" i="1" s="1"/>
  <c r="T237" i="1"/>
  <c r="Q237" i="1"/>
  <c r="S238" i="1"/>
  <c r="J238" i="1"/>
  <c r="K238" i="1" s="1"/>
  <c r="L238" i="1" s="1"/>
  <c r="M238" i="1" s="1"/>
  <c r="R238" i="1"/>
  <c r="I252" i="1"/>
  <c r="C213" i="1"/>
  <c r="P212" i="1"/>
  <c r="B212" i="1" s="1"/>
  <c r="N238" i="1" l="1"/>
  <c r="S239" i="1"/>
  <c r="J239" i="1"/>
  <c r="K239" i="1" s="1"/>
  <c r="L239" i="1" s="1"/>
  <c r="M239" i="1" s="1"/>
  <c r="Q238" i="1"/>
  <c r="R239" i="1"/>
  <c r="G239" i="1"/>
  <c r="H239" i="1" s="1"/>
  <c r="T238" i="1"/>
  <c r="E239" i="1"/>
  <c r="F240" i="1" s="1"/>
  <c r="A240" i="1"/>
  <c r="D240" i="1" s="1"/>
  <c r="O239" i="1"/>
  <c r="C214" i="1"/>
  <c r="P213" i="1"/>
  <c r="B213" i="1" s="1"/>
  <c r="I253" i="1"/>
  <c r="J240" i="1" l="1"/>
  <c r="K240" i="1" s="1"/>
  <c r="L240" i="1" s="1"/>
  <c r="M240" i="1" s="1"/>
  <c r="R240" i="1"/>
  <c r="S240" i="1"/>
  <c r="G240" i="1"/>
  <c r="Q239" i="1"/>
  <c r="E240" i="1"/>
  <c r="F241" i="1" s="1"/>
  <c r="O240" i="1"/>
  <c r="A241" i="1"/>
  <c r="D241" i="1" s="1"/>
  <c r="N239" i="1"/>
  <c r="C215" i="1"/>
  <c r="P214" i="1"/>
  <c r="B214" i="1" s="1"/>
  <c r="I254" i="1"/>
  <c r="R241" i="1" l="1"/>
  <c r="T240" i="1"/>
  <c r="J241" i="1"/>
  <c r="K241" i="1" s="1"/>
  <c r="L241" i="1" s="1"/>
  <c r="M241" i="1" s="1"/>
  <c r="Q240" i="1"/>
  <c r="S241" i="1"/>
  <c r="G241" i="1"/>
  <c r="H241" i="1" s="1"/>
  <c r="H240" i="1"/>
  <c r="N240" i="1" s="1"/>
  <c r="E241" i="1"/>
  <c r="F242" i="1" s="1"/>
  <c r="O241" i="1"/>
  <c r="A242" i="1"/>
  <c r="D242" i="1" s="1"/>
  <c r="I255" i="1"/>
  <c r="C216" i="1"/>
  <c r="P215" i="1"/>
  <c r="B215" i="1" s="1"/>
  <c r="N241" i="1" l="1"/>
  <c r="A243" i="1"/>
  <c r="D243" i="1" s="1"/>
  <c r="E242" i="1"/>
  <c r="F243" i="1" s="1"/>
  <c r="O242" i="1"/>
  <c r="G242" i="1"/>
  <c r="H242" i="1" s="1"/>
  <c r="J242" i="1"/>
  <c r="K242" i="1" s="1"/>
  <c r="L242" i="1" s="1"/>
  <c r="M242" i="1" s="1"/>
  <c r="Q241" i="1"/>
  <c r="T241" i="1"/>
  <c r="R242" i="1"/>
  <c r="S242" i="1"/>
  <c r="I256" i="1"/>
  <c r="C217" i="1"/>
  <c r="P216" i="1"/>
  <c r="B216" i="1" s="1"/>
  <c r="O243" i="1" l="1"/>
  <c r="E243" i="1"/>
  <c r="F244" i="1" s="1"/>
  <c r="A244" i="1"/>
  <c r="D244" i="1" s="1"/>
  <c r="N242" i="1"/>
  <c r="R243" i="1"/>
  <c r="G243" i="1"/>
  <c r="H243" i="1" s="1"/>
  <c r="Q242" i="1"/>
  <c r="J243" i="1"/>
  <c r="K243" i="1" s="1"/>
  <c r="L243" i="1" s="1"/>
  <c r="M243" i="1" s="1"/>
  <c r="S243" i="1"/>
  <c r="T242" i="1"/>
  <c r="I257" i="1"/>
  <c r="C218" i="1"/>
  <c r="P217" i="1"/>
  <c r="B217" i="1" s="1"/>
  <c r="N243" i="1" l="1"/>
  <c r="T243" i="1"/>
  <c r="J244" i="1"/>
  <c r="K244" i="1" s="1"/>
  <c r="L244" i="1" s="1"/>
  <c r="M244" i="1" s="1"/>
  <c r="G244" i="1"/>
  <c r="H244" i="1" s="1"/>
  <c r="S244" i="1"/>
  <c r="Q243" i="1"/>
  <c r="R244" i="1"/>
  <c r="E244" i="1"/>
  <c r="F245" i="1" s="1"/>
  <c r="O244" i="1"/>
  <c r="A245" i="1"/>
  <c r="D245" i="1" s="1"/>
  <c r="C219" i="1"/>
  <c r="P218" i="1"/>
  <c r="B218" i="1" s="1"/>
  <c r="I258" i="1"/>
  <c r="S245" i="1" l="1"/>
  <c r="G245" i="1"/>
  <c r="R245" i="1"/>
  <c r="Q244" i="1"/>
  <c r="T244" i="1"/>
  <c r="J245" i="1"/>
  <c r="K245" i="1" s="1"/>
  <c r="L245" i="1" s="1"/>
  <c r="M245" i="1" s="1"/>
  <c r="N244" i="1"/>
  <c r="O245" i="1"/>
  <c r="A246" i="1"/>
  <c r="D246" i="1" s="1"/>
  <c r="E245" i="1"/>
  <c r="F246" i="1" s="1"/>
  <c r="I259" i="1"/>
  <c r="C220" i="1"/>
  <c r="P219" i="1"/>
  <c r="B219" i="1" s="1"/>
  <c r="O246" i="1" l="1"/>
  <c r="E246" i="1"/>
  <c r="F247" i="1" s="1"/>
  <c r="A247" i="1"/>
  <c r="D247" i="1" s="1"/>
  <c r="G246" i="1"/>
  <c r="H246" i="1" s="1"/>
  <c r="T245" i="1"/>
  <c r="R246" i="1"/>
  <c r="Q245" i="1"/>
  <c r="J246" i="1"/>
  <c r="K246" i="1" s="1"/>
  <c r="L246" i="1" s="1"/>
  <c r="M246" i="1" s="1"/>
  <c r="S246" i="1"/>
  <c r="H245" i="1"/>
  <c r="N245" i="1" s="1"/>
  <c r="I260" i="1"/>
  <c r="C221" i="1"/>
  <c r="P220" i="1"/>
  <c r="B220" i="1" s="1"/>
  <c r="E247" i="1" l="1"/>
  <c r="F248" i="1" s="1"/>
  <c r="A248" i="1"/>
  <c r="D248" i="1" s="1"/>
  <c r="O247" i="1"/>
  <c r="T246" i="1"/>
  <c r="J247" i="1"/>
  <c r="K247" i="1" s="1"/>
  <c r="L247" i="1" s="1"/>
  <c r="M247" i="1" s="1"/>
  <c r="S247" i="1"/>
  <c r="R247" i="1"/>
  <c r="Q246" i="1"/>
  <c r="G247" i="1"/>
  <c r="N246" i="1"/>
  <c r="I261" i="1"/>
  <c r="C222" i="1"/>
  <c r="P221" i="1"/>
  <c r="B221" i="1" s="1"/>
  <c r="G248" i="1" l="1"/>
  <c r="H248" i="1" s="1"/>
  <c r="S248" i="1"/>
  <c r="R248" i="1"/>
  <c r="T247" i="1"/>
  <c r="J248" i="1"/>
  <c r="K248" i="1" s="1"/>
  <c r="L248" i="1" s="1"/>
  <c r="M248" i="1" s="1"/>
  <c r="Q247" i="1"/>
  <c r="O248" i="1"/>
  <c r="E248" i="1"/>
  <c r="F249" i="1" s="1"/>
  <c r="A249" i="1"/>
  <c r="D249" i="1" s="1"/>
  <c r="H247" i="1"/>
  <c r="N247" i="1" s="1"/>
  <c r="C223" i="1"/>
  <c r="P222" i="1"/>
  <c r="B222" i="1" s="1"/>
  <c r="I262" i="1"/>
  <c r="N248" i="1" l="1"/>
  <c r="G249" i="1"/>
  <c r="H249" i="1" s="1"/>
  <c r="R249" i="1"/>
  <c r="Q248" i="1"/>
  <c r="T248" i="1"/>
  <c r="J249" i="1"/>
  <c r="K249" i="1" s="1"/>
  <c r="L249" i="1" s="1"/>
  <c r="M249" i="1" s="1"/>
  <c r="S249" i="1"/>
  <c r="E249" i="1"/>
  <c r="F250" i="1" s="1"/>
  <c r="O249" i="1"/>
  <c r="A250" i="1"/>
  <c r="D250" i="1" s="1"/>
  <c r="C224" i="1"/>
  <c r="P223" i="1"/>
  <c r="B223" i="1" s="1"/>
  <c r="I263" i="1"/>
  <c r="N249" i="1" l="1"/>
  <c r="A251" i="1"/>
  <c r="D251" i="1" s="1"/>
  <c r="E250" i="1"/>
  <c r="F251" i="1" s="1"/>
  <c r="O250" i="1"/>
  <c r="J250" i="1"/>
  <c r="K250" i="1" s="1"/>
  <c r="L250" i="1" s="1"/>
  <c r="M250" i="1" s="1"/>
  <c r="T249" i="1"/>
  <c r="R250" i="1"/>
  <c r="S250" i="1"/>
  <c r="G250" i="1"/>
  <c r="H250" i="1" s="1"/>
  <c r="Q249" i="1"/>
  <c r="I264" i="1"/>
  <c r="C225" i="1"/>
  <c r="P224" i="1"/>
  <c r="B224" i="1" s="1"/>
  <c r="O251" i="1" l="1"/>
  <c r="E251" i="1"/>
  <c r="F252" i="1" s="1"/>
  <c r="A252" i="1"/>
  <c r="D252" i="1" s="1"/>
  <c r="T250" i="1"/>
  <c r="Q250" i="1"/>
  <c r="R251" i="1"/>
  <c r="G251" i="1"/>
  <c r="J251" i="1"/>
  <c r="K251" i="1" s="1"/>
  <c r="L251" i="1" s="1"/>
  <c r="M251" i="1" s="1"/>
  <c r="S251" i="1"/>
  <c r="N250" i="1"/>
  <c r="C226" i="1"/>
  <c r="P225" i="1"/>
  <c r="B225" i="1" s="1"/>
  <c r="I265" i="1"/>
  <c r="G252" i="1" l="1"/>
  <c r="H252" i="1" s="1"/>
  <c r="H251" i="1"/>
  <c r="N251" i="1" s="1"/>
  <c r="E252" i="1"/>
  <c r="F253" i="1" s="1"/>
  <c r="O252" i="1"/>
  <c r="A253" i="1"/>
  <c r="D253" i="1" s="1"/>
  <c r="R252" i="1"/>
  <c r="J252" i="1"/>
  <c r="K252" i="1" s="1"/>
  <c r="L252" i="1" s="1"/>
  <c r="M252" i="1" s="1"/>
  <c r="S252" i="1"/>
  <c r="Q251" i="1"/>
  <c r="T251" i="1"/>
  <c r="I266" i="1"/>
  <c r="C227" i="1"/>
  <c r="P226" i="1"/>
  <c r="B226" i="1" s="1"/>
  <c r="N252" i="1" l="1"/>
  <c r="O253" i="1"/>
  <c r="A254" i="1"/>
  <c r="D254" i="1" s="1"/>
  <c r="E253" i="1"/>
  <c r="F254" i="1" s="1"/>
  <c r="G253" i="1"/>
  <c r="H253" i="1" s="1"/>
  <c r="T252" i="1"/>
  <c r="R253" i="1"/>
  <c r="S253" i="1"/>
  <c r="J253" i="1"/>
  <c r="K253" i="1" s="1"/>
  <c r="L253" i="1" s="1"/>
  <c r="M253" i="1" s="1"/>
  <c r="Q252" i="1"/>
  <c r="I267" i="1"/>
  <c r="C228" i="1"/>
  <c r="P227" i="1"/>
  <c r="B227" i="1" s="1"/>
  <c r="N253" i="1" l="1"/>
  <c r="J254" i="1"/>
  <c r="K254" i="1" s="1"/>
  <c r="L254" i="1" s="1"/>
  <c r="M254" i="1" s="1"/>
  <c r="R254" i="1"/>
  <c r="T253" i="1"/>
  <c r="S254" i="1"/>
  <c r="G254" i="1"/>
  <c r="H254" i="1" s="1"/>
  <c r="Q253" i="1"/>
  <c r="E254" i="1"/>
  <c r="F255" i="1" s="1"/>
  <c r="A255" i="1"/>
  <c r="D255" i="1" s="1"/>
  <c r="O254" i="1"/>
  <c r="C229" i="1"/>
  <c r="P228" i="1"/>
  <c r="B228" i="1" s="1"/>
  <c r="I268" i="1"/>
  <c r="N254" i="1" l="1"/>
  <c r="T254" i="1"/>
  <c r="G255" i="1"/>
  <c r="H255" i="1" s="1"/>
  <c r="Q254" i="1"/>
  <c r="S255" i="1"/>
  <c r="J255" i="1"/>
  <c r="K255" i="1" s="1"/>
  <c r="L255" i="1" s="1"/>
  <c r="M255" i="1" s="1"/>
  <c r="R255" i="1"/>
  <c r="E255" i="1"/>
  <c r="F256" i="1" s="1"/>
  <c r="O255" i="1"/>
  <c r="A256" i="1"/>
  <c r="D256" i="1" s="1"/>
  <c r="I269" i="1"/>
  <c r="C230" i="1"/>
  <c r="P229" i="1"/>
  <c r="B229" i="1" s="1"/>
  <c r="R256" i="1" l="1"/>
  <c r="S256" i="1"/>
  <c r="G256" i="1"/>
  <c r="J256" i="1"/>
  <c r="K256" i="1" s="1"/>
  <c r="L256" i="1" s="1"/>
  <c r="M256" i="1" s="1"/>
  <c r="T255" i="1"/>
  <c r="Q255" i="1"/>
  <c r="A257" i="1"/>
  <c r="D257" i="1" s="1"/>
  <c r="E256" i="1"/>
  <c r="F257" i="1" s="1"/>
  <c r="O256" i="1"/>
  <c r="N255" i="1"/>
  <c r="I270" i="1"/>
  <c r="C231" i="1"/>
  <c r="P230" i="1"/>
  <c r="B230" i="1" s="1"/>
  <c r="G257" i="1" l="1"/>
  <c r="H257" i="1" s="1"/>
  <c r="J257" i="1"/>
  <c r="K257" i="1" s="1"/>
  <c r="L257" i="1" s="1"/>
  <c r="M257" i="1" s="1"/>
  <c r="R257" i="1"/>
  <c r="S257" i="1"/>
  <c r="Q256" i="1"/>
  <c r="T256" i="1"/>
  <c r="E257" i="1"/>
  <c r="F258" i="1" s="1"/>
  <c r="O257" i="1"/>
  <c r="A258" i="1"/>
  <c r="D258" i="1" s="1"/>
  <c r="H256" i="1"/>
  <c r="N256" i="1" s="1"/>
  <c r="I271" i="1"/>
  <c r="C232" i="1"/>
  <c r="P231" i="1"/>
  <c r="B231" i="1" s="1"/>
  <c r="N257" i="1" l="1"/>
  <c r="E258" i="1"/>
  <c r="F259" i="1" s="1"/>
  <c r="O258" i="1"/>
  <c r="A259" i="1"/>
  <c r="D259" i="1" s="1"/>
  <c r="G258" i="1"/>
  <c r="H258" i="1" s="1"/>
  <c r="R258" i="1"/>
  <c r="J258" i="1"/>
  <c r="K258" i="1" s="1"/>
  <c r="L258" i="1" s="1"/>
  <c r="M258" i="1" s="1"/>
  <c r="S258" i="1"/>
  <c r="T257" i="1"/>
  <c r="Q257" i="1"/>
  <c r="C233" i="1"/>
  <c r="P232" i="1"/>
  <c r="B232" i="1" s="1"/>
  <c r="I272" i="1"/>
  <c r="N258" i="1" l="1"/>
  <c r="G259" i="1"/>
  <c r="H259" i="1" s="1"/>
  <c r="R259" i="1"/>
  <c r="J259" i="1"/>
  <c r="K259" i="1" s="1"/>
  <c r="L259" i="1" s="1"/>
  <c r="M259" i="1" s="1"/>
  <c r="S259" i="1"/>
  <c r="T258" i="1"/>
  <c r="Q258" i="1"/>
  <c r="O259" i="1"/>
  <c r="A260" i="1"/>
  <c r="D260" i="1" s="1"/>
  <c r="E259" i="1"/>
  <c r="F260" i="1" s="1"/>
  <c r="C234" i="1"/>
  <c r="P233" i="1"/>
  <c r="B233" i="1" s="1"/>
  <c r="I273" i="1"/>
  <c r="N259" i="1" l="1"/>
  <c r="A261" i="1"/>
  <c r="D261" i="1" s="1"/>
  <c r="O260" i="1"/>
  <c r="E260" i="1"/>
  <c r="F261" i="1" s="1"/>
  <c r="Q259" i="1"/>
  <c r="S260" i="1"/>
  <c r="T259" i="1"/>
  <c r="G260" i="1"/>
  <c r="R260" i="1"/>
  <c r="J260" i="1"/>
  <c r="K260" i="1" s="1"/>
  <c r="L260" i="1" s="1"/>
  <c r="M260" i="1" s="1"/>
  <c r="I274" i="1"/>
  <c r="C235" i="1"/>
  <c r="P234" i="1"/>
  <c r="B234" i="1" s="1"/>
  <c r="O261" i="1" l="1"/>
  <c r="E261" i="1"/>
  <c r="F262" i="1" s="1"/>
  <c r="A262" i="1"/>
  <c r="D262" i="1" s="1"/>
  <c r="T260" i="1"/>
  <c r="Q260" i="1"/>
  <c r="R261" i="1"/>
  <c r="J261" i="1"/>
  <c r="K261" i="1" s="1"/>
  <c r="L261" i="1" s="1"/>
  <c r="M261" i="1" s="1"/>
  <c r="S261" i="1"/>
  <c r="G261" i="1"/>
  <c r="H261" i="1" s="1"/>
  <c r="H260" i="1"/>
  <c r="N260" i="1" s="1"/>
  <c r="C236" i="1"/>
  <c r="P235" i="1"/>
  <c r="B235" i="1" s="1"/>
  <c r="I275" i="1"/>
  <c r="N261" i="1" l="1"/>
  <c r="J262" i="1"/>
  <c r="K262" i="1" s="1"/>
  <c r="L262" i="1" s="1"/>
  <c r="M262" i="1" s="1"/>
  <c r="R262" i="1"/>
  <c r="T261" i="1"/>
  <c r="S262" i="1"/>
  <c r="G262" i="1"/>
  <c r="H262" i="1" s="1"/>
  <c r="Q261" i="1"/>
  <c r="O262" i="1"/>
  <c r="A263" i="1"/>
  <c r="D263" i="1" s="1"/>
  <c r="E262" i="1"/>
  <c r="F263" i="1" s="1"/>
  <c r="I276" i="1"/>
  <c r="C237" i="1"/>
  <c r="P236" i="1"/>
  <c r="B236" i="1" s="1"/>
  <c r="E263" i="1" l="1"/>
  <c r="F264" i="1" s="1"/>
  <c r="O263" i="1"/>
  <c r="A264" i="1"/>
  <c r="D264" i="1" s="1"/>
  <c r="J263" i="1"/>
  <c r="K263" i="1" s="1"/>
  <c r="L263" i="1" s="1"/>
  <c r="M263" i="1" s="1"/>
  <c r="G263" i="1"/>
  <c r="H263" i="1" s="1"/>
  <c r="R263" i="1"/>
  <c r="T262" i="1"/>
  <c r="Q262" i="1"/>
  <c r="S263" i="1"/>
  <c r="N262" i="1"/>
  <c r="C238" i="1"/>
  <c r="P237" i="1"/>
  <c r="B237" i="1" s="1"/>
  <c r="I277" i="1"/>
  <c r="N263" i="1" l="1"/>
  <c r="O264" i="1"/>
  <c r="A265" i="1"/>
  <c r="D265" i="1" s="1"/>
  <c r="E264" i="1"/>
  <c r="F265" i="1" s="1"/>
  <c r="S264" i="1"/>
  <c r="G264" i="1"/>
  <c r="J264" i="1"/>
  <c r="K264" i="1" s="1"/>
  <c r="L264" i="1" s="1"/>
  <c r="M264" i="1" s="1"/>
  <c r="R264" i="1"/>
  <c r="Q263" i="1"/>
  <c r="T263" i="1"/>
  <c r="C239" i="1"/>
  <c r="P238" i="1"/>
  <c r="B238" i="1" s="1"/>
  <c r="I278" i="1"/>
  <c r="G265" i="1" l="1"/>
  <c r="H265" i="1" s="1"/>
  <c r="O265" i="1"/>
  <c r="A266" i="1"/>
  <c r="D266" i="1" s="1"/>
  <c r="E265" i="1"/>
  <c r="F266" i="1" s="1"/>
  <c r="R265" i="1"/>
  <c r="S265" i="1"/>
  <c r="T264" i="1"/>
  <c r="J265" i="1"/>
  <c r="K265" i="1" s="1"/>
  <c r="L265" i="1" s="1"/>
  <c r="M265" i="1" s="1"/>
  <c r="Q264" i="1"/>
  <c r="H264" i="1"/>
  <c r="N264" i="1" s="1"/>
  <c r="I279" i="1"/>
  <c r="C240" i="1"/>
  <c r="P239" i="1"/>
  <c r="T239" i="1" l="1"/>
  <c r="B239" i="1"/>
  <c r="N265" i="1"/>
  <c r="A267" i="1"/>
  <c r="D267" i="1" s="1"/>
  <c r="O266" i="1"/>
  <c r="E266" i="1"/>
  <c r="F267" i="1" s="1"/>
  <c r="G266" i="1"/>
  <c r="H266" i="1" s="1"/>
  <c r="Q265" i="1"/>
  <c r="R266" i="1"/>
  <c r="T265" i="1"/>
  <c r="S266" i="1"/>
  <c r="J266" i="1"/>
  <c r="K266" i="1" s="1"/>
  <c r="L266" i="1" s="1"/>
  <c r="M266" i="1" s="1"/>
  <c r="I280" i="1"/>
  <c r="C241" i="1"/>
  <c r="P240" i="1"/>
  <c r="B240" i="1" s="1"/>
  <c r="N266" i="1" l="1"/>
  <c r="J267" i="1"/>
  <c r="K267" i="1" s="1"/>
  <c r="L267" i="1" s="1"/>
  <c r="M267" i="1" s="1"/>
  <c r="S267" i="1"/>
  <c r="T266" i="1"/>
  <c r="G267" i="1"/>
  <c r="R267" i="1"/>
  <c r="Q266" i="1"/>
  <c r="E267" i="1"/>
  <c r="F268" i="1" s="1"/>
  <c r="O267" i="1"/>
  <c r="A268" i="1"/>
  <c r="D268" i="1" s="1"/>
  <c r="C242" i="1"/>
  <c r="P241" i="1"/>
  <c r="B241" i="1" s="1"/>
  <c r="I281" i="1"/>
  <c r="G268" i="1" l="1"/>
  <c r="H268" i="1" s="1"/>
  <c r="H267" i="1"/>
  <c r="N267" i="1" s="1"/>
  <c r="Q267" i="1"/>
  <c r="S268" i="1"/>
  <c r="J268" i="1"/>
  <c r="K268" i="1" s="1"/>
  <c r="L268" i="1" s="1"/>
  <c r="M268" i="1" s="1"/>
  <c r="T267" i="1"/>
  <c r="R268" i="1"/>
  <c r="A269" i="1"/>
  <c r="D269" i="1" s="1"/>
  <c r="O268" i="1"/>
  <c r="E268" i="1"/>
  <c r="F269" i="1" s="1"/>
  <c r="I282" i="1"/>
  <c r="C243" i="1"/>
  <c r="P242" i="1"/>
  <c r="B242" i="1" s="1"/>
  <c r="E269" i="1" l="1"/>
  <c r="F270" i="1" s="1"/>
  <c r="O269" i="1"/>
  <c r="A270" i="1"/>
  <c r="D270" i="1" s="1"/>
  <c r="G269" i="1"/>
  <c r="H269" i="1" s="1"/>
  <c r="T268" i="1"/>
  <c r="Q268" i="1"/>
  <c r="R269" i="1"/>
  <c r="S269" i="1"/>
  <c r="J269" i="1"/>
  <c r="K269" i="1" s="1"/>
  <c r="L269" i="1" s="1"/>
  <c r="M269" i="1" s="1"/>
  <c r="N268" i="1"/>
  <c r="C244" i="1"/>
  <c r="P243" i="1"/>
  <c r="B243" i="1" s="1"/>
  <c r="I283" i="1"/>
  <c r="N269" i="1" l="1"/>
  <c r="Q269" i="1"/>
  <c r="G270" i="1"/>
  <c r="H270" i="1" s="1"/>
  <c r="S270" i="1"/>
  <c r="J270" i="1"/>
  <c r="K270" i="1" s="1"/>
  <c r="L270" i="1" s="1"/>
  <c r="M270" i="1" s="1"/>
  <c r="R270" i="1"/>
  <c r="A271" i="1"/>
  <c r="D271" i="1" s="1"/>
  <c r="E270" i="1"/>
  <c r="F271" i="1" s="1"/>
  <c r="O270" i="1"/>
  <c r="C245" i="1"/>
  <c r="P244" i="1"/>
  <c r="B244" i="1" s="1"/>
  <c r="I284" i="1"/>
  <c r="A272" i="1" l="1"/>
  <c r="D272" i="1" s="1"/>
  <c r="O271" i="1"/>
  <c r="E271" i="1"/>
  <c r="F272" i="1" s="1"/>
  <c r="S271" i="1"/>
  <c r="T270" i="1"/>
  <c r="Q270" i="1"/>
  <c r="J271" i="1"/>
  <c r="K271" i="1" s="1"/>
  <c r="L271" i="1" s="1"/>
  <c r="M271" i="1" s="1"/>
  <c r="R271" i="1"/>
  <c r="G271" i="1"/>
  <c r="N270" i="1"/>
  <c r="C246" i="1"/>
  <c r="P245" i="1"/>
  <c r="B245" i="1" s="1"/>
  <c r="I285" i="1"/>
  <c r="G272" i="1" l="1"/>
  <c r="H272" i="1" s="1"/>
  <c r="T271" i="1"/>
  <c r="S272" i="1"/>
  <c r="R272" i="1"/>
  <c r="Q271" i="1"/>
  <c r="J272" i="1"/>
  <c r="K272" i="1" s="1"/>
  <c r="L272" i="1" s="1"/>
  <c r="M272" i="1" s="1"/>
  <c r="O272" i="1"/>
  <c r="E272" i="1"/>
  <c r="F273" i="1" s="1"/>
  <c r="A273" i="1"/>
  <c r="D273" i="1" s="1"/>
  <c r="H271" i="1"/>
  <c r="N271" i="1" s="1"/>
  <c r="I286" i="1"/>
  <c r="C247" i="1"/>
  <c r="P246" i="1"/>
  <c r="B246" i="1" s="1"/>
  <c r="N272" i="1" l="1"/>
  <c r="A274" i="1"/>
  <c r="D274" i="1" s="1"/>
  <c r="O273" i="1"/>
  <c r="E273" i="1"/>
  <c r="F274" i="1" s="1"/>
  <c r="G273" i="1"/>
  <c r="H273" i="1" s="1"/>
  <c r="Q272" i="1"/>
  <c r="J273" i="1"/>
  <c r="K273" i="1" s="1"/>
  <c r="L273" i="1" s="1"/>
  <c r="M273" i="1" s="1"/>
  <c r="T272" i="1"/>
  <c r="R273" i="1"/>
  <c r="S273" i="1"/>
  <c r="I287" i="1"/>
  <c r="C248" i="1"/>
  <c r="P247" i="1"/>
  <c r="B247" i="1" s="1"/>
  <c r="N273" i="1" l="1"/>
  <c r="G274" i="1"/>
  <c r="H274" i="1" s="1"/>
  <c r="R274" i="1"/>
  <c r="Q273" i="1"/>
  <c r="S274" i="1"/>
  <c r="T273" i="1"/>
  <c r="J274" i="1"/>
  <c r="K274" i="1" s="1"/>
  <c r="L274" i="1" s="1"/>
  <c r="M274" i="1" s="1"/>
  <c r="E274" i="1"/>
  <c r="F275" i="1" s="1"/>
  <c r="O274" i="1"/>
  <c r="A275" i="1"/>
  <c r="D275" i="1" s="1"/>
  <c r="C249" i="1"/>
  <c r="P248" i="1"/>
  <c r="B248" i="1" s="1"/>
  <c r="I288" i="1"/>
  <c r="G275" i="1" l="1"/>
  <c r="H275" i="1" s="1"/>
  <c r="T274" i="1"/>
  <c r="J275" i="1"/>
  <c r="K275" i="1" s="1"/>
  <c r="L275" i="1" s="1"/>
  <c r="M275" i="1" s="1"/>
  <c r="R275" i="1"/>
  <c r="Q274" i="1"/>
  <c r="S275" i="1"/>
  <c r="N274" i="1"/>
  <c r="A276" i="1"/>
  <c r="D276" i="1" s="1"/>
  <c r="E275" i="1"/>
  <c r="F276" i="1" s="1"/>
  <c r="O275" i="1"/>
  <c r="C250" i="1"/>
  <c r="P249" i="1"/>
  <c r="B249" i="1" s="1"/>
  <c r="I289" i="1"/>
  <c r="N275" i="1" l="1"/>
  <c r="G276" i="1"/>
  <c r="H276" i="1" s="1"/>
  <c r="S276" i="1"/>
  <c r="J276" i="1"/>
  <c r="K276" i="1" s="1"/>
  <c r="L276" i="1" s="1"/>
  <c r="M276" i="1" s="1"/>
  <c r="Q275" i="1"/>
  <c r="R276" i="1"/>
  <c r="T275" i="1"/>
  <c r="O276" i="1"/>
  <c r="A277" i="1"/>
  <c r="D277" i="1" s="1"/>
  <c r="E276" i="1"/>
  <c r="F277" i="1" s="1"/>
  <c r="C251" i="1"/>
  <c r="P250" i="1"/>
  <c r="B250" i="1" s="1"/>
  <c r="I290" i="1"/>
  <c r="N276" i="1" l="1"/>
  <c r="G277" i="1"/>
  <c r="H277" i="1" s="1"/>
  <c r="R277" i="1"/>
  <c r="S277" i="1"/>
  <c r="Q276" i="1"/>
  <c r="J277" i="1"/>
  <c r="K277" i="1" s="1"/>
  <c r="L277" i="1" s="1"/>
  <c r="M277" i="1" s="1"/>
  <c r="T276" i="1"/>
  <c r="E277" i="1"/>
  <c r="F278" i="1" s="1"/>
  <c r="A278" i="1"/>
  <c r="D278" i="1" s="1"/>
  <c r="O277" i="1"/>
  <c r="I291" i="1"/>
  <c r="C252" i="1"/>
  <c r="P251" i="1"/>
  <c r="B251" i="1" s="1"/>
  <c r="N277" i="1" l="1"/>
  <c r="S278" i="1"/>
  <c r="T277" i="1"/>
  <c r="Q277" i="1"/>
  <c r="J278" i="1"/>
  <c r="K278" i="1" s="1"/>
  <c r="L278" i="1" s="1"/>
  <c r="M278" i="1" s="1"/>
  <c r="G278" i="1"/>
  <c r="R278" i="1"/>
  <c r="O278" i="1"/>
  <c r="E278" i="1"/>
  <c r="F279" i="1" s="1"/>
  <c r="A279" i="1"/>
  <c r="D279" i="1" s="1"/>
  <c r="C253" i="1"/>
  <c r="P252" i="1"/>
  <c r="B252" i="1" s="1"/>
  <c r="I292" i="1"/>
  <c r="Q278" i="1" l="1"/>
  <c r="T278" i="1"/>
  <c r="R279" i="1"/>
  <c r="J279" i="1"/>
  <c r="K279" i="1" s="1"/>
  <c r="L279" i="1" s="1"/>
  <c r="M279" i="1" s="1"/>
  <c r="S279" i="1"/>
  <c r="E279" i="1"/>
  <c r="F280" i="1" s="1"/>
  <c r="A280" i="1"/>
  <c r="D280" i="1" s="1"/>
  <c r="O279" i="1"/>
  <c r="G279" i="1"/>
  <c r="H279" i="1" s="1"/>
  <c r="H278" i="1"/>
  <c r="N278" i="1" s="1"/>
  <c r="I293" i="1"/>
  <c r="C254" i="1"/>
  <c r="P253" i="1"/>
  <c r="B253" i="1" s="1"/>
  <c r="N279" i="1" l="1"/>
  <c r="G280" i="1"/>
  <c r="H280" i="1" s="1"/>
  <c r="Q279" i="1"/>
  <c r="R280" i="1"/>
  <c r="T279" i="1"/>
  <c r="S280" i="1"/>
  <c r="J280" i="1"/>
  <c r="K280" i="1" s="1"/>
  <c r="L280" i="1" s="1"/>
  <c r="M280" i="1" s="1"/>
  <c r="O280" i="1"/>
  <c r="E280" i="1"/>
  <c r="F281" i="1" s="1"/>
  <c r="A281" i="1"/>
  <c r="D281" i="1" s="1"/>
  <c r="C255" i="1"/>
  <c r="P254" i="1"/>
  <c r="B254" i="1" s="1"/>
  <c r="I294" i="1"/>
  <c r="T280" i="1" l="1"/>
  <c r="S281" i="1"/>
  <c r="Q280" i="1"/>
  <c r="R281" i="1"/>
  <c r="G281" i="1"/>
  <c r="J281" i="1"/>
  <c r="K281" i="1" s="1"/>
  <c r="L281" i="1" s="1"/>
  <c r="M281" i="1" s="1"/>
  <c r="A282" i="1"/>
  <c r="D282" i="1" s="1"/>
  <c r="O281" i="1"/>
  <c r="E281" i="1"/>
  <c r="F282" i="1" s="1"/>
  <c r="N280" i="1"/>
  <c r="C256" i="1"/>
  <c r="P255" i="1"/>
  <c r="B255" i="1" s="1"/>
  <c r="I295" i="1"/>
  <c r="R282" i="1" l="1"/>
  <c r="T281" i="1"/>
  <c r="J282" i="1"/>
  <c r="K282" i="1" s="1"/>
  <c r="L282" i="1" s="1"/>
  <c r="M282" i="1" s="1"/>
  <c r="S282" i="1"/>
  <c r="Q281" i="1"/>
  <c r="G282" i="1"/>
  <c r="H282" i="1" s="1"/>
  <c r="A283" i="1"/>
  <c r="D283" i="1" s="1"/>
  <c r="E282" i="1"/>
  <c r="F283" i="1" s="1"/>
  <c r="O282" i="1"/>
  <c r="H281" i="1"/>
  <c r="N281" i="1" s="1"/>
  <c r="C257" i="1"/>
  <c r="P256" i="1"/>
  <c r="B256" i="1" s="1"/>
  <c r="I296" i="1"/>
  <c r="O283" i="1" l="1"/>
  <c r="A284" i="1"/>
  <c r="D284" i="1" s="1"/>
  <c r="E283" i="1"/>
  <c r="F284" i="1" s="1"/>
  <c r="N282" i="1"/>
  <c r="T282" i="1"/>
  <c r="R283" i="1"/>
  <c r="S283" i="1"/>
  <c r="Q282" i="1"/>
  <c r="G283" i="1"/>
  <c r="H283" i="1" s="1"/>
  <c r="J283" i="1"/>
  <c r="K283" i="1" s="1"/>
  <c r="L283" i="1" s="1"/>
  <c r="M283" i="1" s="1"/>
  <c r="C258" i="1"/>
  <c r="P257" i="1"/>
  <c r="B257" i="1" s="1"/>
  <c r="I297" i="1"/>
  <c r="N283" i="1" l="1"/>
  <c r="A285" i="1"/>
  <c r="D285" i="1" s="1"/>
  <c r="O284" i="1"/>
  <c r="E284" i="1"/>
  <c r="F285" i="1" s="1"/>
  <c r="Q283" i="1"/>
  <c r="R284" i="1"/>
  <c r="S284" i="1"/>
  <c r="J284" i="1"/>
  <c r="K284" i="1" s="1"/>
  <c r="L284" i="1" s="1"/>
  <c r="M284" i="1" s="1"/>
  <c r="T283" i="1"/>
  <c r="G284" i="1"/>
  <c r="H284" i="1" s="1"/>
  <c r="C259" i="1"/>
  <c r="P258" i="1"/>
  <c r="B258" i="1" s="1"/>
  <c r="I298" i="1"/>
  <c r="N284" i="1" l="1"/>
  <c r="J285" i="1"/>
  <c r="K285" i="1" s="1"/>
  <c r="L285" i="1" s="1"/>
  <c r="M285" i="1" s="1"/>
  <c r="G285" i="1"/>
  <c r="R285" i="1"/>
  <c r="S285" i="1"/>
  <c r="T284" i="1"/>
  <c r="Q284" i="1"/>
  <c r="O285" i="1"/>
  <c r="E285" i="1"/>
  <c r="F286" i="1" s="1"/>
  <c r="A286" i="1"/>
  <c r="D286" i="1" s="1"/>
  <c r="I299" i="1"/>
  <c r="C260" i="1"/>
  <c r="P259" i="1"/>
  <c r="B259" i="1" s="1"/>
  <c r="A287" i="1" l="1"/>
  <c r="D287" i="1" s="1"/>
  <c r="E286" i="1"/>
  <c r="F287" i="1" s="1"/>
  <c r="O286" i="1"/>
  <c r="G286" i="1"/>
  <c r="H286" i="1" s="1"/>
  <c r="Q285" i="1"/>
  <c r="R286" i="1"/>
  <c r="J286" i="1"/>
  <c r="K286" i="1" s="1"/>
  <c r="L286" i="1" s="1"/>
  <c r="M286" i="1" s="1"/>
  <c r="T285" i="1"/>
  <c r="S286" i="1"/>
  <c r="H285" i="1"/>
  <c r="N285" i="1" s="1"/>
  <c r="C261" i="1"/>
  <c r="P260" i="1"/>
  <c r="B260" i="1" s="1"/>
  <c r="I300" i="1"/>
  <c r="N286" i="1" l="1"/>
  <c r="G287" i="1"/>
  <c r="H287" i="1" s="1"/>
  <c r="T286" i="1"/>
  <c r="S287" i="1"/>
  <c r="J287" i="1"/>
  <c r="K287" i="1" s="1"/>
  <c r="L287" i="1" s="1"/>
  <c r="M287" i="1" s="1"/>
  <c r="R287" i="1"/>
  <c r="Q286" i="1"/>
  <c r="A288" i="1"/>
  <c r="D288" i="1" s="1"/>
  <c r="O287" i="1"/>
  <c r="E287" i="1"/>
  <c r="F288" i="1" s="1"/>
  <c r="I301" i="1"/>
  <c r="C262" i="1"/>
  <c r="P261" i="1"/>
  <c r="B261" i="1" s="1"/>
  <c r="N287" i="1" l="1"/>
  <c r="T287" i="1"/>
  <c r="Q287" i="1"/>
  <c r="G288" i="1"/>
  <c r="H288" i="1" s="1"/>
  <c r="S288" i="1"/>
  <c r="J288" i="1"/>
  <c r="K288" i="1" s="1"/>
  <c r="L288" i="1" s="1"/>
  <c r="M288" i="1" s="1"/>
  <c r="R288" i="1"/>
  <c r="A289" i="1"/>
  <c r="D289" i="1" s="1"/>
  <c r="E288" i="1"/>
  <c r="F289" i="1" s="1"/>
  <c r="O288" i="1"/>
  <c r="C263" i="1"/>
  <c r="P262" i="1"/>
  <c r="B262" i="1" s="1"/>
  <c r="I302" i="1"/>
  <c r="Q288" i="1" l="1"/>
  <c r="T288" i="1"/>
  <c r="S289" i="1"/>
  <c r="G289" i="1"/>
  <c r="H289" i="1" s="1"/>
  <c r="R289" i="1"/>
  <c r="J289" i="1"/>
  <c r="K289" i="1" s="1"/>
  <c r="L289" i="1" s="1"/>
  <c r="M289" i="1" s="1"/>
  <c r="A290" i="1"/>
  <c r="D290" i="1" s="1"/>
  <c r="O289" i="1"/>
  <c r="E289" i="1"/>
  <c r="F290" i="1" s="1"/>
  <c r="N288" i="1"/>
  <c r="I303" i="1"/>
  <c r="C264" i="1"/>
  <c r="P263" i="1"/>
  <c r="B263" i="1" s="1"/>
  <c r="T289" i="1" l="1"/>
  <c r="R290" i="1"/>
  <c r="S290" i="1"/>
  <c r="G290" i="1"/>
  <c r="J290" i="1"/>
  <c r="K290" i="1" s="1"/>
  <c r="L290" i="1" s="1"/>
  <c r="M290" i="1" s="1"/>
  <c r="Q289" i="1"/>
  <c r="N289" i="1"/>
  <c r="O290" i="1"/>
  <c r="E290" i="1"/>
  <c r="F291" i="1" s="1"/>
  <c r="A291" i="1"/>
  <c r="D291" i="1" s="1"/>
  <c r="C265" i="1"/>
  <c r="P264" i="1"/>
  <c r="B264" i="1" s="1"/>
  <c r="I304" i="1"/>
  <c r="A292" i="1" l="1"/>
  <c r="D292" i="1" s="1"/>
  <c r="E291" i="1"/>
  <c r="F292" i="1" s="1"/>
  <c r="O291" i="1"/>
  <c r="S291" i="1"/>
  <c r="J291" i="1"/>
  <c r="K291" i="1" s="1"/>
  <c r="L291" i="1" s="1"/>
  <c r="M291" i="1" s="1"/>
  <c r="R291" i="1"/>
  <c r="T290" i="1"/>
  <c r="Q290" i="1"/>
  <c r="G291" i="1"/>
  <c r="H291" i="1" s="1"/>
  <c r="H290" i="1"/>
  <c r="N290" i="1" s="1"/>
  <c r="I305" i="1"/>
  <c r="C266" i="1"/>
  <c r="P265" i="1"/>
  <c r="B265" i="1" s="1"/>
  <c r="N291" i="1" l="1"/>
  <c r="A293" i="1"/>
  <c r="D293" i="1" s="1"/>
  <c r="E292" i="1"/>
  <c r="F293" i="1" s="1"/>
  <c r="O292" i="1"/>
  <c r="T291" i="1"/>
  <c r="R292" i="1"/>
  <c r="Q291" i="1"/>
  <c r="S292" i="1"/>
  <c r="J292" i="1"/>
  <c r="K292" i="1" s="1"/>
  <c r="L292" i="1" s="1"/>
  <c r="M292" i="1" s="1"/>
  <c r="G292" i="1"/>
  <c r="H292" i="1" s="1"/>
  <c r="C267" i="1"/>
  <c r="P266" i="1"/>
  <c r="B266" i="1" s="1"/>
  <c r="I306" i="1"/>
  <c r="N292" i="1" l="1"/>
  <c r="O293" i="1"/>
  <c r="E293" i="1"/>
  <c r="F294" i="1" s="1"/>
  <c r="A294" i="1"/>
  <c r="D294" i="1" s="1"/>
  <c r="G293" i="1"/>
  <c r="H293" i="1" s="1"/>
  <c r="Q292" i="1"/>
  <c r="J293" i="1"/>
  <c r="K293" i="1" s="1"/>
  <c r="L293" i="1" s="1"/>
  <c r="M293" i="1" s="1"/>
  <c r="S293" i="1"/>
  <c r="T292" i="1"/>
  <c r="R293" i="1"/>
  <c r="I307" i="1"/>
  <c r="C268" i="1"/>
  <c r="P267" i="1"/>
  <c r="B267" i="1" s="1"/>
  <c r="N293" i="1" l="1"/>
  <c r="R294" i="1"/>
  <c r="J294" i="1"/>
  <c r="K294" i="1" s="1"/>
  <c r="L294" i="1" s="1"/>
  <c r="M294" i="1" s="1"/>
  <c r="T293" i="1"/>
  <c r="Q293" i="1"/>
  <c r="S294" i="1"/>
  <c r="G294" i="1"/>
  <c r="O294" i="1"/>
  <c r="E294" i="1"/>
  <c r="F295" i="1" s="1"/>
  <c r="A295" i="1"/>
  <c r="D295" i="1" s="1"/>
  <c r="C269" i="1"/>
  <c r="P268" i="1"/>
  <c r="B268" i="1" s="1"/>
  <c r="I308" i="1"/>
  <c r="G295" i="1" l="1"/>
  <c r="H295" i="1" s="1"/>
  <c r="A296" i="1"/>
  <c r="D296" i="1" s="1"/>
  <c r="E295" i="1"/>
  <c r="F296" i="1" s="1"/>
  <c r="O295" i="1"/>
  <c r="S295" i="1"/>
  <c r="J295" i="1"/>
  <c r="K295" i="1" s="1"/>
  <c r="L295" i="1" s="1"/>
  <c r="M295" i="1" s="1"/>
  <c r="Q294" i="1"/>
  <c r="R295" i="1"/>
  <c r="T294" i="1"/>
  <c r="H294" i="1"/>
  <c r="N294" i="1" s="1"/>
  <c r="C270" i="1"/>
  <c r="P269" i="1"/>
  <c r="I309" i="1"/>
  <c r="T269" i="1" l="1"/>
  <c r="B269" i="1"/>
  <c r="N295" i="1"/>
  <c r="E296" i="1"/>
  <c r="F297" i="1" s="1"/>
  <c r="O296" i="1"/>
  <c r="A297" i="1"/>
  <c r="D297" i="1" s="1"/>
  <c r="G296" i="1"/>
  <c r="H296" i="1" s="1"/>
  <c r="Q295" i="1"/>
  <c r="J296" i="1"/>
  <c r="K296" i="1" s="1"/>
  <c r="L296" i="1" s="1"/>
  <c r="M296" i="1" s="1"/>
  <c r="T295" i="1"/>
  <c r="S296" i="1"/>
  <c r="R296" i="1"/>
  <c r="I310" i="1"/>
  <c r="C271" i="1"/>
  <c r="P270" i="1"/>
  <c r="B270" i="1" s="1"/>
  <c r="N296" i="1" l="1"/>
  <c r="O297" i="1"/>
  <c r="E297" i="1"/>
  <c r="F298" i="1" s="1"/>
  <c r="A298" i="1"/>
  <c r="D298" i="1" s="1"/>
  <c r="T296" i="1"/>
  <c r="R297" i="1"/>
  <c r="S297" i="1"/>
  <c r="G297" i="1"/>
  <c r="H297" i="1" s="1"/>
  <c r="J297" i="1"/>
  <c r="K297" i="1" s="1"/>
  <c r="L297" i="1" s="1"/>
  <c r="M297" i="1" s="1"/>
  <c r="Q296" i="1"/>
  <c r="I311" i="1"/>
  <c r="C272" i="1"/>
  <c r="P271" i="1"/>
  <c r="B271" i="1" s="1"/>
  <c r="O298" i="1" l="1"/>
  <c r="E298" i="1"/>
  <c r="F299" i="1" s="1"/>
  <c r="A299" i="1"/>
  <c r="D299" i="1" s="1"/>
  <c r="N297" i="1"/>
  <c r="T297" i="1"/>
  <c r="S298" i="1"/>
  <c r="G298" i="1"/>
  <c r="H298" i="1" s="1"/>
  <c r="J298" i="1"/>
  <c r="K298" i="1" s="1"/>
  <c r="L298" i="1" s="1"/>
  <c r="M298" i="1" s="1"/>
  <c r="Q297" i="1"/>
  <c r="R298" i="1"/>
  <c r="C273" i="1"/>
  <c r="P272" i="1"/>
  <c r="B272" i="1" s="1"/>
  <c r="I312" i="1"/>
  <c r="E299" i="1" l="1"/>
  <c r="F300" i="1" s="1"/>
  <c r="O299" i="1"/>
  <c r="A300" i="1"/>
  <c r="D300" i="1" s="1"/>
  <c r="N298" i="1"/>
  <c r="T298" i="1"/>
  <c r="Q298" i="1"/>
  <c r="S299" i="1"/>
  <c r="G299" i="1"/>
  <c r="H299" i="1" s="1"/>
  <c r="R299" i="1"/>
  <c r="J299" i="1"/>
  <c r="K299" i="1" s="1"/>
  <c r="L299" i="1" s="1"/>
  <c r="M299" i="1" s="1"/>
  <c r="I313" i="1"/>
  <c r="C274" i="1"/>
  <c r="P273" i="1"/>
  <c r="B273" i="1" s="1"/>
  <c r="N299" i="1" l="1"/>
  <c r="O300" i="1"/>
  <c r="A301" i="1"/>
  <c r="D301" i="1" s="1"/>
  <c r="E300" i="1"/>
  <c r="F301" i="1" s="1"/>
  <c r="S300" i="1"/>
  <c r="R300" i="1"/>
  <c r="J300" i="1"/>
  <c r="K300" i="1" s="1"/>
  <c r="L300" i="1" s="1"/>
  <c r="M300" i="1" s="1"/>
  <c r="Q299" i="1"/>
  <c r="G300" i="1"/>
  <c r="H300" i="1" s="1"/>
  <c r="C275" i="1"/>
  <c r="P274" i="1"/>
  <c r="B274" i="1" s="1"/>
  <c r="I314" i="1"/>
  <c r="N300" i="1" l="1"/>
  <c r="A302" i="1"/>
  <c r="D302" i="1" s="1"/>
  <c r="O301" i="1"/>
  <c r="E301" i="1"/>
  <c r="F302" i="1" s="1"/>
  <c r="Q300" i="1"/>
  <c r="S301" i="1"/>
  <c r="G301" i="1"/>
  <c r="H301" i="1" s="1"/>
  <c r="T300" i="1"/>
  <c r="J301" i="1"/>
  <c r="K301" i="1" s="1"/>
  <c r="L301" i="1" s="1"/>
  <c r="M301" i="1" s="1"/>
  <c r="R301" i="1"/>
  <c r="I315" i="1"/>
  <c r="C276" i="1"/>
  <c r="P275" i="1"/>
  <c r="B275" i="1" s="1"/>
  <c r="N301" i="1" l="1"/>
  <c r="R302" i="1"/>
  <c r="T301" i="1"/>
  <c r="J302" i="1"/>
  <c r="K302" i="1" s="1"/>
  <c r="L302" i="1" s="1"/>
  <c r="M302" i="1" s="1"/>
  <c r="S302" i="1"/>
  <c r="Q301" i="1"/>
  <c r="G302" i="1"/>
  <c r="A303" i="1"/>
  <c r="D303" i="1" s="1"/>
  <c r="O302" i="1"/>
  <c r="E302" i="1"/>
  <c r="F303" i="1" s="1"/>
  <c r="C277" i="1"/>
  <c r="P276" i="1"/>
  <c r="B276" i="1" s="1"/>
  <c r="I316" i="1"/>
  <c r="O303" i="1" l="1"/>
  <c r="E303" i="1"/>
  <c r="F304" i="1" s="1"/>
  <c r="A304" i="1"/>
  <c r="D304" i="1" s="1"/>
  <c r="S303" i="1"/>
  <c r="J303" i="1"/>
  <c r="K303" i="1" s="1"/>
  <c r="L303" i="1" s="1"/>
  <c r="M303" i="1" s="1"/>
  <c r="R303" i="1"/>
  <c r="Q302" i="1"/>
  <c r="T302" i="1"/>
  <c r="G303" i="1"/>
  <c r="H303" i="1" s="1"/>
  <c r="H302" i="1"/>
  <c r="N302" i="1" s="1"/>
  <c r="I317" i="1"/>
  <c r="C278" i="1"/>
  <c r="P277" i="1"/>
  <c r="B277" i="1" s="1"/>
  <c r="N303" i="1" l="1"/>
  <c r="G304" i="1"/>
  <c r="H304" i="1" s="1"/>
  <c r="S304" i="1"/>
  <c r="Q303" i="1"/>
  <c r="J304" i="1"/>
  <c r="K304" i="1" s="1"/>
  <c r="L304" i="1" s="1"/>
  <c r="M304" i="1" s="1"/>
  <c r="R304" i="1"/>
  <c r="T303" i="1"/>
  <c r="A305" i="1"/>
  <c r="D305" i="1" s="1"/>
  <c r="E304" i="1"/>
  <c r="F305" i="1" s="1"/>
  <c r="O304" i="1"/>
  <c r="I318" i="1"/>
  <c r="C279" i="1"/>
  <c r="P278" i="1"/>
  <c r="B278" i="1" s="1"/>
  <c r="N304" i="1" l="1"/>
  <c r="A306" i="1"/>
  <c r="D306" i="1" s="1"/>
  <c r="E305" i="1"/>
  <c r="F306" i="1" s="1"/>
  <c r="O305" i="1"/>
  <c r="G305" i="1"/>
  <c r="H305" i="1" s="1"/>
  <c r="Q304" i="1"/>
  <c r="J305" i="1"/>
  <c r="K305" i="1" s="1"/>
  <c r="L305" i="1" s="1"/>
  <c r="M305" i="1" s="1"/>
  <c r="S305" i="1"/>
  <c r="R305" i="1"/>
  <c r="T304" i="1"/>
  <c r="I319" i="1"/>
  <c r="C280" i="1"/>
  <c r="P279" i="1"/>
  <c r="B279" i="1" s="1"/>
  <c r="N305" i="1" l="1"/>
  <c r="G306" i="1"/>
  <c r="H306" i="1" s="1"/>
  <c r="S306" i="1"/>
  <c r="Q305" i="1"/>
  <c r="T305" i="1"/>
  <c r="J306" i="1"/>
  <c r="K306" i="1" s="1"/>
  <c r="L306" i="1" s="1"/>
  <c r="M306" i="1" s="1"/>
  <c r="R306" i="1"/>
  <c r="O306" i="1"/>
  <c r="A307" i="1"/>
  <c r="D307" i="1" s="1"/>
  <c r="E306" i="1"/>
  <c r="F307" i="1" s="1"/>
  <c r="C281" i="1"/>
  <c r="P280" i="1"/>
  <c r="B280" i="1" s="1"/>
  <c r="I320" i="1"/>
  <c r="N306" i="1" l="1"/>
  <c r="O307" i="1"/>
  <c r="E307" i="1"/>
  <c r="F308" i="1" s="1"/>
  <c r="A308" i="1"/>
  <c r="D308" i="1" s="1"/>
  <c r="S307" i="1"/>
  <c r="G307" i="1"/>
  <c r="R307" i="1"/>
  <c r="Q306" i="1"/>
  <c r="J307" i="1"/>
  <c r="K307" i="1" s="1"/>
  <c r="L307" i="1" s="1"/>
  <c r="M307" i="1" s="1"/>
  <c r="T306" i="1"/>
  <c r="I321" i="1"/>
  <c r="C282" i="1"/>
  <c r="P281" i="1"/>
  <c r="B281" i="1" s="1"/>
  <c r="G308" i="1" l="1"/>
  <c r="H308" i="1" s="1"/>
  <c r="J308" i="1"/>
  <c r="K308" i="1" s="1"/>
  <c r="L308" i="1" s="1"/>
  <c r="M308" i="1" s="1"/>
  <c r="R308" i="1"/>
  <c r="Q307" i="1"/>
  <c r="T307" i="1"/>
  <c r="S308" i="1"/>
  <c r="A309" i="1"/>
  <c r="D309" i="1" s="1"/>
  <c r="O308" i="1"/>
  <c r="E308" i="1"/>
  <c r="F309" i="1" s="1"/>
  <c r="H307" i="1"/>
  <c r="N307" i="1" s="1"/>
  <c r="I322" i="1"/>
  <c r="C283" i="1"/>
  <c r="P282" i="1"/>
  <c r="B282" i="1" s="1"/>
  <c r="N308" i="1" l="1"/>
  <c r="E309" i="1"/>
  <c r="F310" i="1" s="1"/>
  <c r="O309" i="1"/>
  <c r="A310" i="1"/>
  <c r="D310" i="1" s="1"/>
  <c r="T308" i="1"/>
  <c r="J309" i="1"/>
  <c r="K309" i="1" s="1"/>
  <c r="L309" i="1" s="1"/>
  <c r="M309" i="1" s="1"/>
  <c r="R309" i="1"/>
  <c r="G309" i="1"/>
  <c r="H309" i="1" s="1"/>
  <c r="S309" i="1"/>
  <c r="Q308" i="1"/>
  <c r="I323" i="1"/>
  <c r="C284" i="1"/>
  <c r="P283" i="1"/>
  <c r="B283" i="1" s="1"/>
  <c r="N309" i="1" l="1"/>
  <c r="A311" i="1"/>
  <c r="D311" i="1" s="1"/>
  <c r="E310" i="1"/>
  <c r="F311" i="1" s="1"/>
  <c r="O310" i="1"/>
  <c r="G310" i="1"/>
  <c r="H310" i="1" s="1"/>
  <c r="R310" i="1"/>
  <c r="Q309" i="1"/>
  <c r="T309" i="1"/>
  <c r="S310" i="1"/>
  <c r="J310" i="1"/>
  <c r="K310" i="1" s="1"/>
  <c r="L310" i="1" s="1"/>
  <c r="M310" i="1" s="1"/>
  <c r="C285" i="1"/>
  <c r="P284" i="1"/>
  <c r="B284" i="1" s="1"/>
  <c r="I324" i="1"/>
  <c r="N310" i="1" l="1"/>
  <c r="G311" i="1"/>
  <c r="H311" i="1" s="1"/>
  <c r="A312" i="1"/>
  <c r="D312" i="1" s="1"/>
  <c r="E311" i="1"/>
  <c r="F312" i="1" s="1"/>
  <c r="O311" i="1"/>
  <c r="J311" i="1"/>
  <c r="K311" i="1" s="1"/>
  <c r="L311" i="1" s="1"/>
  <c r="M311" i="1" s="1"/>
  <c r="T310" i="1"/>
  <c r="Q310" i="1"/>
  <c r="S311" i="1"/>
  <c r="R311" i="1"/>
  <c r="C286" i="1"/>
  <c r="P285" i="1"/>
  <c r="B285" i="1" s="1"/>
  <c r="I325" i="1"/>
  <c r="N311" i="1" l="1"/>
  <c r="O312" i="1"/>
  <c r="E312" i="1"/>
  <c r="F313" i="1" s="1"/>
  <c r="A313" i="1"/>
  <c r="D313" i="1" s="1"/>
  <c r="G312" i="1"/>
  <c r="H312" i="1" s="1"/>
  <c r="Q311" i="1"/>
  <c r="T311" i="1"/>
  <c r="S312" i="1"/>
  <c r="R312" i="1"/>
  <c r="J312" i="1"/>
  <c r="K312" i="1" s="1"/>
  <c r="L312" i="1" s="1"/>
  <c r="M312" i="1" s="1"/>
  <c r="I326" i="1"/>
  <c r="C287" i="1"/>
  <c r="P286" i="1"/>
  <c r="B286" i="1" s="1"/>
  <c r="N312" i="1" l="1"/>
  <c r="O313" i="1"/>
  <c r="A314" i="1"/>
  <c r="D314" i="1" s="1"/>
  <c r="E313" i="1"/>
  <c r="F314" i="1" s="1"/>
  <c r="Q312" i="1"/>
  <c r="G313" i="1"/>
  <c r="H313" i="1" s="1"/>
  <c r="R313" i="1"/>
  <c r="J313" i="1"/>
  <c r="K313" i="1" s="1"/>
  <c r="L313" i="1" s="1"/>
  <c r="M313" i="1" s="1"/>
  <c r="S313" i="1"/>
  <c r="T312" i="1"/>
  <c r="C288" i="1"/>
  <c r="P287" i="1"/>
  <c r="B287" i="1" s="1"/>
  <c r="I327" i="1"/>
  <c r="N313" i="1" l="1"/>
  <c r="O314" i="1"/>
  <c r="A315" i="1"/>
  <c r="D315" i="1" s="1"/>
  <c r="E314" i="1"/>
  <c r="F315" i="1" s="1"/>
  <c r="T313" i="1"/>
  <c r="G314" i="1"/>
  <c r="H314" i="1" s="1"/>
  <c r="R314" i="1"/>
  <c r="J314" i="1"/>
  <c r="K314" i="1" s="1"/>
  <c r="L314" i="1" s="1"/>
  <c r="M314" i="1" s="1"/>
  <c r="Q313" i="1"/>
  <c r="S314" i="1"/>
  <c r="I328" i="1"/>
  <c r="C289" i="1"/>
  <c r="P288" i="1"/>
  <c r="B288" i="1" s="1"/>
  <c r="S315" i="1" l="1"/>
  <c r="J315" i="1"/>
  <c r="G315" i="1"/>
  <c r="H315" i="1" s="1"/>
  <c r="R315" i="1"/>
  <c r="T314" i="1"/>
  <c r="Q314" i="1"/>
  <c r="N314" i="1"/>
  <c r="K315" i="1"/>
  <c r="L315" i="1" s="1"/>
  <c r="M315" i="1" s="1"/>
  <c r="E315" i="1"/>
  <c r="F316" i="1" s="1"/>
  <c r="O315" i="1"/>
  <c r="A316" i="1"/>
  <c r="D316" i="1" s="1"/>
  <c r="C290" i="1"/>
  <c r="P289" i="1"/>
  <c r="B289" i="1" s="1"/>
  <c r="I329" i="1"/>
  <c r="A317" i="1" l="1"/>
  <c r="D317" i="1" s="1"/>
  <c r="E316" i="1"/>
  <c r="F317" i="1" s="1"/>
  <c r="O316" i="1"/>
  <c r="S316" i="1"/>
  <c r="G316" i="1"/>
  <c r="H316" i="1" s="1"/>
  <c r="J316" i="1"/>
  <c r="K316" i="1" s="1"/>
  <c r="L316" i="1" s="1"/>
  <c r="M316" i="1" s="1"/>
  <c r="T315" i="1"/>
  <c r="R316" i="1"/>
  <c r="Q315" i="1"/>
  <c r="N315" i="1"/>
  <c r="I330" i="1"/>
  <c r="C291" i="1"/>
  <c r="P290" i="1"/>
  <c r="B290" i="1" s="1"/>
  <c r="J317" i="1" l="1"/>
  <c r="K317" i="1" s="1"/>
  <c r="L317" i="1" s="1"/>
  <c r="M317" i="1" s="1"/>
  <c r="T316" i="1"/>
  <c r="Q316" i="1"/>
  <c r="R317" i="1"/>
  <c r="G317" i="1"/>
  <c r="H317" i="1" s="1"/>
  <c r="S317" i="1"/>
  <c r="N316" i="1"/>
  <c r="O317" i="1"/>
  <c r="E317" i="1"/>
  <c r="F318" i="1" s="1"/>
  <c r="A318" i="1"/>
  <c r="D318" i="1" s="1"/>
  <c r="C292" i="1"/>
  <c r="P291" i="1"/>
  <c r="B291" i="1" s="1"/>
  <c r="I331" i="1"/>
  <c r="N317" i="1" l="1"/>
  <c r="E318" i="1"/>
  <c r="F319" i="1" s="1"/>
  <c r="A319" i="1"/>
  <c r="D319" i="1" s="1"/>
  <c r="O318" i="1"/>
  <c r="S318" i="1"/>
  <c r="R318" i="1"/>
  <c r="J318" i="1"/>
  <c r="K318" i="1" s="1"/>
  <c r="L318" i="1" s="1"/>
  <c r="M318" i="1" s="1"/>
  <c r="Q317" i="1"/>
  <c r="T317" i="1"/>
  <c r="G318" i="1"/>
  <c r="H318" i="1" s="1"/>
  <c r="C293" i="1"/>
  <c r="P292" i="1"/>
  <c r="B292" i="1" s="1"/>
  <c r="I332" i="1"/>
  <c r="R319" i="1" l="1"/>
  <c r="Q318" i="1"/>
  <c r="G319" i="1"/>
  <c r="H319" i="1" s="1"/>
  <c r="T318" i="1"/>
  <c r="S319" i="1"/>
  <c r="J319" i="1"/>
  <c r="K319" i="1" s="1"/>
  <c r="L319" i="1" s="1"/>
  <c r="M319" i="1" s="1"/>
  <c r="N318" i="1"/>
  <c r="O319" i="1"/>
  <c r="E319" i="1"/>
  <c r="F320" i="1" s="1"/>
  <c r="A320" i="1"/>
  <c r="D320" i="1" s="1"/>
  <c r="I333" i="1"/>
  <c r="C294" i="1"/>
  <c r="P293" i="1"/>
  <c r="B293" i="1" s="1"/>
  <c r="O320" i="1" l="1"/>
  <c r="E320" i="1"/>
  <c r="F321" i="1" s="1"/>
  <c r="A321" i="1"/>
  <c r="D321" i="1" s="1"/>
  <c r="Q319" i="1"/>
  <c r="G320" i="1"/>
  <c r="H320" i="1" s="1"/>
  <c r="S320" i="1"/>
  <c r="J320" i="1"/>
  <c r="K320" i="1" s="1"/>
  <c r="L320" i="1" s="1"/>
  <c r="M320" i="1" s="1"/>
  <c r="T319" i="1"/>
  <c r="R320" i="1"/>
  <c r="N319" i="1"/>
  <c r="I334" i="1"/>
  <c r="C295" i="1"/>
  <c r="P294" i="1"/>
  <c r="B294" i="1" s="1"/>
  <c r="N320" i="1" l="1"/>
  <c r="J321" i="1"/>
  <c r="K321" i="1" s="1"/>
  <c r="L321" i="1" s="1"/>
  <c r="M321" i="1" s="1"/>
  <c r="T320" i="1"/>
  <c r="G321" i="1"/>
  <c r="H321" i="1" s="1"/>
  <c r="R321" i="1"/>
  <c r="Q320" i="1"/>
  <c r="S321" i="1"/>
  <c r="A322" i="1"/>
  <c r="D322" i="1" s="1"/>
  <c r="O321" i="1"/>
  <c r="E321" i="1"/>
  <c r="F322" i="1" s="1"/>
  <c r="I335" i="1"/>
  <c r="C296" i="1"/>
  <c r="P295" i="1"/>
  <c r="B295" i="1" s="1"/>
  <c r="J322" i="1" l="1"/>
  <c r="K322" i="1" s="1"/>
  <c r="L322" i="1" s="1"/>
  <c r="M322" i="1" s="1"/>
  <c r="Q321" i="1"/>
  <c r="R322" i="1"/>
  <c r="S322" i="1"/>
  <c r="T321" i="1"/>
  <c r="G322" i="1"/>
  <c r="H322" i="1" s="1"/>
  <c r="N321" i="1"/>
  <c r="A323" i="1"/>
  <c r="D323" i="1" s="1"/>
  <c r="O322" i="1"/>
  <c r="E322" i="1"/>
  <c r="F323" i="1" s="1"/>
  <c r="C297" i="1"/>
  <c r="P296" i="1"/>
  <c r="B296" i="1" s="1"/>
  <c r="I336" i="1"/>
  <c r="A324" i="1" l="1"/>
  <c r="D324" i="1" s="1"/>
  <c r="E323" i="1"/>
  <c r="F324" i="1" s="1"/>
  <c r="O323" i="1"/>
  <c r="T322" i="1"/>
  <c r="J323" i="1"/>
  <c r="K323" i="1" s="1"/>
  <c r="L323" i="1" s="1"/>
  <c r="M323" i="1" s="1"/>
  <c r="S323" i="1"/>
  <c r="R323" i="1"/>
  <c r="G323" i="1"/>
  <c r="H323" i="1" s="1"/>
  <c r="Q322" i="1"/>
  <c r="N322" i="1"/>
  <c r="C298" i="1"/>
  <c r="P297" i="1"/>
  <c r="B297" i="1" s="1"/>
  <c r="I337" i="1"/>
  <c r="T323" i="1" l="1"/>
  <c r="Q323" i="1"/>
  <c r="R324" i="1"/>
  <c r="G324" i="1"/>
  <c r="H324" i="1" s="1"/>
  <c r="S324" i="1"/>
  <c r="J324" i="1"/>
  <c r="K324" i="1" s="1"/>
  <c r="L324" i="1" s="1"/>
  <c r="M324" i="1" s="1"/>
  <c r="O324" i="1"/>
  <c r="A325" i="1"/>
  <c r="D325" i="1" s="1"/>
  <c r="E324" i="1"/>
  <c r="F325" i="1" s="1"/>
  <c r="N323" i="1"/>
  <c r="I338" i="1"/>
  <c r="C299" i="1"/>
  <c r="P298" i="1"/>
  <c r="B298" i="1" s="1"/>
  <c r="E325" i="1" l="1"/>
  <c r="F326" i="1" s="1"/>
  <c r="O325" i="1"/>
  <c r="A326" i="1"/>
  <c r="D326" i="1" s="1"/>
  <c r="N324" i="1"/>
  <c r="Q324" i="1"/>
  <c r="S325" i="1"/>
  <c r="R325" i="1"/>
  <c r="J325" i="1"/>
  <c r="K325" i="1" s="1"/>
  <c r="L325" i="1" s="1"/>
  <c r="M325" i="1" s="1"/>
  <c r="G325" i="1"/>
  <c r="H325" i="1" s="1"/>
  <c r="T324" i="1"/>
  <c r="C300" i="1"/>
  <c r="P299" i="1"/>
  <c r="I339" i="1"/>
  <c r="T299" i="1" l="1"/>
  <c r="B299" i="1"/>
  <c r="A327" i="1"/>
  <c r="D327" i="1" s="1"/>
  <c r="O326" i="1"/>
  <c r="N325" i="1"/>
  <c r="J326" i="1"/>
  <c r="K326" i="1" s="1"/>
  <c r="L326" i="1" s="1"/>
  <c r="M326" i="1" s="1"/>
  <c r="T325" i="1"/>
  <c r="S326" i="1"/>
  <c r="G326" i="1"/>
  <c r="H326" i="1" s="1"/>
  <c r="Q325" i="1"/>
  <c r="R326" i="1"/>
  <c r="C301" i="1"/>
  <c r="P300" i="1"/>
  <c r="B300" i="1" s="1"/>
  <c r="I340" i="1"/>
  <c r="E326" i="1" l="1"/>
  <c r="F327" i="1" s="1"/>
  <c r="N326" i="1"/>
  <c r="R327" i="1"/>
  <c r="S327" i="1"/>
  <c r="T326" i="1"/>
  <c r="Q326" i="1"/>
  <c r="J327" i="1"/>
  <c r="K327" i="1" s="1"/>
  <c r="L327" i="1" s="1"/>
  <c r="M327" i="1" s="1"/>
  <c r="G327" i="1"/>
  <c r="A328" i="1"/>
  <c r="D328" i="1" s="1"/>
  <c r="E327" i="1"/>
  <c r="O327" i="1"/>
  <c r="I341" i="1"/>
  <c r="C302" i="1"/>
  <c r="P301" i="1"/>
  <c r="B301" i="1" s="1"/>
  <c r="F328" i="1" l="1"/>
  <c r="H327" i="1"/>
  <c r="N327" i="1" s="1"/>
  <c r="J328" i="1"/>
  <c r="Q327" i="1"/>
  <c r="T327" i="1"/>
  <c r="G328" i="1"/>
  <c r="R328" i="1"/>
  <c r="S328" i="1"/>
  <c r="E328" i="1"/>
  <c r="F329" i="1" s="1"/>
  <c r="A329" i="1"/>
  <c r="D329" i="1" s="1"/>
  <c r="O328" i="1"/>
  <c r="K328" i="1"/>
  <c r="L328" i="1" s="1"/>
  <c r="M328" i="1" s="1"/>
  <c r="C303" i="1"/>
  <c r="P302" i="1"/>
  <c r="B302" i="1" s="1"/>
  <c r="I342" i="1"/>
  <c r="H328" i="1" l="1"/>
  <c r="N328" i="1" s="1"/>
  <c r="R329" i="1"/>
  <c r="G329" i="1"/>
  <c r="H329" i="1" s="1"/>
  <c r="J329" i="1"/>
  <c r="K329" i="1" s="1"/>
  <c r="L329" i="1" s="1"/>
  <c r="M329" i="1" s="1"/>
  <c r="S329" i="1"/>
  <c r="T328" i="1"/>
  <c r="Q328" i="1"/>
  <c r="O329" i="1"/>
  <c r="E329" i="1"/>
  <c r="F330" i="1" s="1"/>
  <c r="A330" i="1"/>
  <c r="D330" i="1" s="1"/>
  <c r="I343" i="1"/>
  <c r="C304" i="1"/>
  <c r="P303" i="1"/>
  <c r="B303" i="1" s="1"/>
  <c r="N329" i="1" l="1"/>
  <c r="J330" i="1"/>
  <c r="K330" i="1" s="1"/>
  <c r="L330" i="1" s="1"/>
  <c r="M330" i="1" s="1"/>
  <c r="S330" i="1"/>
  <c r="G330" i="1"/>
  <c r="H330" i="1" s="1"/>
  <c r="Q329" i="1"/>
  <c r="T329" i="1"/>
  <c r="R330" i="1"/>
  <c r="A331" i="1"/>
  <c r="D331" i="1" s="1"/>
  <c r="O330" i="1"/>
  <c r="E330" i="1"/>
  <c r="F331" i="1" s="1"/>
  <c r="C305" i="1"/>
  <c r="P304" i="1"/>
  <c r="B304" i="1" s="1"/>
  <c r="I344" i="1"/>
  <c r="A332" i="1" l="1"/>
  <c r="D332" i="1" s="1"/>
  <c r="E331" i="1"/>
  <c r="F332" i="1" s="1"/>
  <c r="O331" i="1"/>
  <c r="N330" i="1"/>
  <c r="R331" i="1"/>
  <c r="J331" i="1"/>
  <c r="K331" i="1" s="1"/>
  <c r="L331" i="1" s="1"/>
  <c r="M331" i="1" s="1"/>
  <c r="S331" i="1"/>
  <c r="Q330" i="1"/>
  <c r="G331" i="1"/>
  <c r="I345" i="1"/>
  <c r="C306" i="1"/>
  <c r="P305" i="1"/>
  <c r="B305" i="1" s="1"/>
  <c r="G332" i="1" l="1"/>
  <c r="H332" i="1" s="1"/>
  <c r="A333" i="1"/>
  <c r="D333" i="1" s="1"/>
  <c r="E332" i="1"/>
  <c r="F333" i="1" s="1"/>
  <c r="O332" i="1"/>
  <c r="T331" i="1"/>
  <c r="J332" i="1"/>
  <c r="K332" i="1" s="1"/>
  <c r="L332" i="1" s="1"/>
  <c r="M332" i="1" s="1"/>
  <c r="Q331" i="1"/>
  <c r="R332" i="1"/>
  <c r="S332" i="1"/>
  <c r="H331" i="1"/>
  <c r="N331" i="1" s="1"/>
  <c r="C307" i="1"/>
  <c r="P306" i="1"/>
  <c r="B306" i="1" s="1"/>
  <c r="I346" i="1"/>
  <c r="N332" i="1" l="1"/>
  <c r="T332" i="1"/>
  <c r="J333" i="1"/>
  <c r="K333" i="1" s="1"/>
  <c r="L333" i="1" s="1"/>
  <c r="M333" i="1" s="1"/>
  <c r="G333" i="1"/>
  <c r="R333" i="1"/>
  <c r="S333" i="1"/>
  <c r="Q332" i="1"/>
  <c r="A334" i="1"/>
  <c r="D334" i="1" s="1"/>
  <c r="O333" i="1"/>
  <c r="E333" i="1"/>
  <c r="F334" i="1" s="1"/>
  <c r="I347" i="1"/>
  <c r="C308" i="1"/>
  <c r="P307" i="1"/>
  <c r="B307" i="1" s="1"/>
  <c r="A335" i="1" l="1"/>
  <c r="D335" i="1" s="1"/>
  <c r="O334" i="1"/>
  <c r="E334" i="1"/>
  <c r="F335" i="1" s="1"/>
  <c r="G334" i="1"/>
  <c r="H334" i="1" s="1"/>
  <c r="T333" i="1"/>
  <c r="R334" i="1"/>
  <c r="S334" i="1"/>
  <c r="Q333" i="1"/>
  <c r="J334" i="1"/>
  <c r="K334" i="1" s="1"/>
  <c r="L334" i="1" s="1"/>
  <c r="M334" i="1" s="1"/>
  <c r="H333" i="1"/>
  <c r="N333" i="1" s="1"/>
  <c r="C309" i="1"/>
  <c r="P308" i="1"/>
  <c r="B308" i="1" s="1"/>
  <c r="I348" i="1"/>
  <c r="S335" i="1" l="1"/>
  <c r="G335" i="1"/>
  <c r="J335" i="1"/>
  <c r="K335" i="1" s="1"/>
  <c r="L335" i="1" s="1"/>
  <c r="M335" i="1" s="1"/>
  <c r="R335" i="1"/>
  <c r="Q334" i="1"/>
  <c r="T334" i="1"/>
  <c r="N334" i="1"/>
  <c r="O335" i="1"/>
  <c r="E335" i="1"/>
  <c r="F336" i="1" s="1"/>
  <c r="A336" i="1"/>
  <c r="D336" i="1" s="1"/>
  <c r="I349" i="1"/>
  <c r="C310" i="1"/>
  <c r="P309" i="1"/>
  <c r="B309" i="1" s="1"/>
  <c r="J336" i="1" l="1"/>
  <c r="Q335" i="1"/>
  <c r="R336" i="1"/>
  <c r="S336" i="1"/>
  <c r="T335" i="1"/>
  <c r="A337" i="1"/>
  <c r="D337" i="1" s="1"/>
  <c r="E336" i="1"/>
  <c r="F337" i="1" s="1"/>
  <c r="O336" i="1"/>
  <c r="K336" i="1"/>
  <c r="L336" i="1" s="1"/>
  <c r="M336" i="1" s="1"/>
  <c r="G336" i="1"/>
  <c r="H336" i="1" s="1"/>
  <c r="H335" i="1"/>
  <c r="N335" i="1" s="1"/>
  <c r="I350" i="1"/>
  <c r="C311" i="1"/>
  <c r="P310" i="1"/>
  <c r="B310" i="1" s="1"/>
  <c r="N336" i="1" l="1"/>
  <c r="T336" i="1"/>
  <c r="G337" i="1"/>
  <c r="H337" i="1" s="1"/>
  <c r="R337" i="1"/>
  <c r="J337" i="1"/>
  <c r="K337" i="1" s="1"/>
  <c r="L337" i="1" s="1"/>
  <c r="M337" i="1" s="1"/>
  <c r="Q336" i="1"/>
  <c r="S337" i="1"/>
  <c r="E337" i="1"/>
  <c r="F338" i="1" s="1"/>
  <c r="O337" i="1"/>
  <c r="A338" i="1"/>
  <c r="D338" i="1" s="1"/>
  <c r="I351" i="1"/>
  <c r="C312" i="1"/>
  <c r="P311" i="1"/>
  <c r="B311" i="1" s="1"/>
  <c r="N337" i="1" l="1"/>
  <c r="E338" i="1"/>
  <c r="F339" i="1" s="1"/>
  <c r="A339" i="1"/>
  <c r="D339" i="1" s="1"/>
  <c r="O338" i="1"/>
  <c r="G338" i="1"/>
  <c r="H338" i="1" s="1"/>
  <c r="S338" i="1"/>
  <c r="T337" i="1"/>
  <c r="R338" i="1"/>
  <c r="Q337" i="1"/>
  <c r="J338" i="1"/>
  <c r="K338" i="1" s="1"/>
  <c r="L338" i="1" s="1"/>
  <c r="M338" i="1" s="1"/>
  <c r="C313" i="1"/>
  <c r="P312" i="1"/>
  <c r="B312" i="1" s="1"/>
  <c r="I352" i="1"/>
  <c r="N338" i="1" l="1"/>
  <c r="J339" i="1"/>
  <c r="K339" i="1" s="1"/>
  <c r="L339" i="1" s="1"/>
  <c r="M339" i="1" s="1"/>
  <c r="R339" i="1"/>
  <c r="S339" i="1"/>
  <c r="G339" i="1"/>
  <c r="H339" i="1" s="1"/>
  <c r="T338" i="1"/>
  <c r="Q338" i="1"/>
  <c r="O339" i="1"/>
  <c r="A340" i="1"/>
  <c r="D340" i="1" s="1"/>
  <c r="E339" i="1"/>
  <c r="F340" i="1" s="1"/>
  <c r="I353" i="1"/>
  <c r="C314" i="1"/>
  <c r="P313" i="1"/>
  <c r="B313" i="1" s="1"/>
  <c r="O340" i="1" l="1"/>
  <c r="E340" i="1"/>
  <c r="F341" i="1" s="1"/>
  <c r="A341" i="1"/>
  <c r="D341" i="1" s="1"/>
  <c r="N339" i="1"/>
  <c r="J340" i="1"/>
  <c r="K340" i="1" s="1"/>
  <c r="L340" i="1" s="1"/>
  <c r="M340" i="1" s="1"/>
  <c r="R340" i="1"/>
  <c r="Q339" i="1"/>
  <c r="T339" i="1"/>
  <c r="S340" i="1"/>
  <c r="G340" i="1"/>
  <c r="C315" i="1"/>
  <c r="P314" i="1"/>
  <c r="B314" i="1" s="1"/>
  <c r="I354" i="1"/>
  <c r="G341" i="1" l="1"/>
  <c r="H341" i="1" s="1"/>
  <c r="Q340" i="1"/>
  <c r="S341" i="1"/>
  <c r="T340" i="1"/>
  <c r="J341" i="1"/>
  <c r="K341" i="1" s="1"/>
  <c r="L341" i="1" s="1"/>
  <c r="M341" i="1" s="1"/>
  <c r="R341" i="1"/>
  <c r="E341" i="1"/>
  <c r="F342" i="1" s="1"/>
  <c r="A342" i="1"/>
  <c r="D342" i="1" s="1"/>
  <c r="O341" i="1"/>
  <c r="H340" i="1"/>
  <c r="N340" i="1" s="1"/>
  <c r="I355" i="1"/>
  <c r="C316" i="1"/>
  <c r="P315" i="1"/>
  <c r="B315" i="1" s="1"/>
  <c r="N341" i="1" l="1"/>
  <c r="A343" i="1"/>
  <c r="D343" i="1" s="1"/>
  <c r="O342" i="1"/>
  <c r="E342" i="1"/>
  <c r="F343" i="1" s="1"/>
  <c r="R342" i="1"/>
  <c r="J342" i="1"/>
  <c r="K342" i="1" s="1"/>
  <c r="L342" i="1" s="1"/>
  <c r="M342" i="1" s="1"/>
  <c r="T341" i="1"/>
  <c r="S342" i="1"/>
  <c r="G342" i="1"/>
  <c r="Q341" i="1"/>
  <c r="C317" i="1"/>
  <c r="P316" i="1"/>
  <c r="B316" i="1" s="1"/>
  <c r="I356" i="1"/>
  <c r="G343" i="1" l="1"/>
  <c r="H343" i="1" s="1"/>
  <c r="Q342" i="1"/>
  <c r="T342" i="1"/>
  <c r="R343" i="1"/>
  <c r="S343" i="1"/>
  <c r="J343" i="1"/>
  <c r="K343" i="1" s="1"/>
  <c r="L343" i="1" s="1"/>
  <c r="M343" i="1" s="1"/>
  <c r="E343" i="1"/>
  <c r="F344" i="1" s="1"/>
  <c r="A344" i="1"/>
  <c r="D344" i="1" s="1"/>
  <c r="O343" i="1"/>
  <c r="H342" i="1"/>
  <c r="N342" i="1" s="1"/>
  <c r="I357" i="1"/>
  <c r="C318" i="1"/>
  <c r="P317" i="1"/>
  <c r="B317" i="1" s="1"/>
  <c r="N343" i="1" l="1"/>
  <c r="G344" i="1"/>
  <c r="H344" i="1" s="1"/>
  <c r="T343" i="1"/>
  <c r="S344" i="1"/>
  <c r="Q343" i="1"/>
  <c r="J344" i="1"/>
  <c r="K344" i="1" s="1"/>
  <c r="L344" i="1" s="1"/>
  <c r="M344" i="1" s="1"/>
  <c r="R344" i="1"/>
  <c r="A345" i="1"/>
  <c r="D345" i="1" s="1"/>
  <c r="O344" i="1"/>
  <c r="E344" i="1"/>
  <c r="F345" i="1" s="1"/>
  <c r="C319" i="1"/>
  <c r="P318" i="1"/>
  <c r="B318" i="1" s="1"/>
  <c r="I358" i="1"/>
  <c r="O345" i="1" l="1"/>
  <c r="E345" i="1"/>
  <c r="F346" i="1" s="1"/>
  <c r="A346" i="1"/>
  <c r="D346" i="1" s="1"/>
  <c r="Q344" i="1"/>
  <c r="G345" i="1"/>
  <c r="J345" i="1"/>
  <c r="K345" i="1" s="1"/>
  <c r="L345" i="1" s="1"/>
  <c r="M345" i="1" s="1"/>
  <c r="T344" i="1"/>
  <c r="R345" i="1"/>
  <c r="S345" i="1"/>
  <c r="N344" i="1"/>
  <c r="C320" i="1"/>
  <c r="P319" i="1"/>
  <c r="B319" i="1" s="1"/>
  <c r="I359" i="1"/>
  <c r="J346" i="1" l="1"/>
  <c r="K346" i="1" s="1"/>
  <c r="L346" i="1" s="1"/>
  <c r="M346" i="1" s="1"/>
  <c r="R346" i="1"/>
  <c r="T345" i="1"/>
  <c r="S346" i="1"/>
  <c r="Q345" i="1"/>
  <c r="G346" i="1"/>
  <c r="H346" i="1" s="1"/>
  <c r="O346" i="1"/>
  <c r="E346" i="1"/>
  <c r="F347" i="1" s="1"/>
  <c r="A347" i="1"/>
  <c r="D347" i="1" s="1"/>
  <c r="H345" i="1"/>
  <c r="N345" i="1" s="1"/>
  <c r="I360" i="1"/>
  <c r="C321" i="1"/>
  <c r="P320" i="1"/>
  <c r="B320" i="1" s="1"/>
  <c r="N346" i="1" l="1"/>
  <c r="O347" i="1"/>
  <c r="E347" i="1"/>
  <c r="F348" i="1" s="1"/>
  <c r="A348" i="1"/>
  <c r="D348" i="1" s="1"/>
  <c r="S347" i="1"/>
  <c r="G347" i="1"/>
  <c r="J347" i="1"/>
  <c r="K347" i="1" s="1"/>
  <c r="L347" i="1" s="1"/>
  <c r="M347" i="1" s="1"/>
  <c r="R347" i="1"/>
  <c r="Q346" i="1"/>
  <c r="T346" i="1"/>
  <c r="C322" i="1"/>
  <c r="P321" i="1"/>
  <c r="B321" i="1" s="1"/>
  <c r="I361" i="1"/>
  <c r="G348" i="1" l="1"/>
  <c r="H348" i="1" s="1"/>
  <c r="E348" i="1"/>
  <c r="F349" i="1" s="1"/>
  <c r="A349" i="1"/>
  <c r="D349" i="1" s="1"/>
  <c r="O348" i="1"/>
  <c r="T347" i="1"/>
  <c r="J348" i="1"/>
  <c r="K348" i="1" s="1"/>
  <c r="L348" i="1" s="1"/>
  <c r="M348" i="1" s="1"/>
  <c r="S348" i="1"/>
  <c r="Q347" i="1"/>
  <c r="R348" i="1"/>
  <c r="H347" i="1"/>
  <c r="N347" i="1" s="1"/>
  <c r="C323" i="1"/>
  <c r="P322" i="1"/>
  <c r="B322" i="1" s="1"/>
  <c r="I362" i="1"/>
  <c r="N348" i="1" l="1"/>
  <c r="A350" i="1"/>
  <c r="D350" i="1" s="1"/>
  <c r="E349" i="1"/>
  <c r="F350" i="1" s="1"/>
  <c r="O349" i="1"/>
  <c r="J349" i="1"/>
  <c r="K349" i="1" s="1"/>
  <c r="L349" i="1" s="1"/>
  <c r="M349" i="1" s="1"/>
  <c r="G349" i="1"/>
  <c r="Q348" i="1"/>
  <c r="T348" i="1"/>
  <c r="S349" i="1"/>
  <c r="R349" i="1"/>
  <c r="I363" i="1"/>
  <c r="C324" i="1"/>
  <c r="P323" i="1"/>
  <c r="B323" i="1" s="1"/>
  <c r="J350" i="1" l="1"/>
  <c r="K350" i="1" s="1"/>
  <c r="L350" i="1" s="1"/>
  <c r="M350" i="1" s="1"/>
  <c r="T349" i="1"/>
  <c r="R350" i="1"/>
  <c r="Q349" i="1"/>
  <c r="S350" i="1"/>
  <c r="E350" i="1"/>
  <c r="F351" i="1" s="1"/>
  <c r="A351" i="1"/>
  <c r="D351" i="1" s="1"/>
  <c r="O350" i="1"/>
  <c r="G350" i="1"/>
  <c r="H350" i="1" s="1"/>
  <c r="H349" i="1"/>
  <c r="N349" i="1" s="1"/>
  <c r="C325" i="1"/>
  <c r="P324" i="1"/>
  <c r="B324" i="1" s="1"/>
  <c r="I364" i="1"/>
  <c r="N350" i="1" l="1"/>
  <c r="G351" i="1"/>
  <c r="H351" i="1" s="1"/>
  <c r="R351" i="1"/>
  <c r="J351" i="1"/>
  <c r="K351" i="1" s="1"/>
  <c r="L351" i="1" s="1"/>
  <c r="M351" i="1" s="1"/>
  <c r="Q350" i="1"/>
  <c r="S351" i="1"/>
  <c r="T350" i="1"/>
  <c r="A352" i="1"/>
  <c r="D352" i="1" s="1"/>
  <c r="O351" i="1"/>
  <c r="E351" i="1"/>
  <c r="F352" i="1" s="1"/>
  <c r="C326" i="1"/>
  <c r="P325" i="1"/>
  <c r="B325" i="1" s="1"/>
  <c r="I365" i="1"/>
  <c r="O352" i="1" l="1"/>
  <c r="A353" i="1"/>
  <c r="D353" i="1" s="1"/>
  <c r="E352" i="1"/>
  <c r="F353" i="1" s="1"/>
  <c r="N351" i="1"/>
  <c r="T351" i="1"/>
  <c r="J352" i="1"/>
  <c r="K352" i="1" s="1"/>
  <c r="L352" i="1" s="1"/>
  <c r="M352" i="1" s="1"/>
  <c r="Q351" i="1"/>
  <c r="G352" i="1"/>
  <c r="H352" i="1" s="1"/>
  <c r="R352" i="1"/>
  <c r="S352" i="1"/>
  <c r="I366" i="1"/>
  <c r="C327" i="1"/>
  <c r="P326" i="1"/>
  <c r="B326" i="1" s="1"/>
  <c r="N352" i="1" l="1"/>
  <c r="A354" i="1"/>
  <c r="D354" i="1" s="1"/>
  <c r="O353" i="1"/>
  <c r="E353" i="1"/>
  <c r="F354" i="1" s="1"/>
  <c r="S353" i="1"/>
  <c r="G353" i="1"/>
  <c r="H353" i="1" s="1"/>
  <c r="R353" i="1"/>
  <c r="Q352" i="1"/>
  <c r="T352" i="1"/>
  <c r="J353" i="1"/>
  <c r="K353" i="1" s="1"/>
  <c r="L353" i="1" s="1"/>
  <c r="M353" i="1" s="1"/>
  <c r="I367" i="1"/>
  <c r="C328" i="1"/>
  <c r="P327" i="1"/>
  <c r="B327" i="1" s="1"/>
  <c r="N353" i="1" l="1"/>
  <c r="E354" i="1"/>
  <c r="F355" i="1" s="1"/>
  <c r="A355" i="1"/>
  <c r="D355" i="1" s="1"/>
  <c r="O354" i="1"/>
  <c r="Q353" i="1"/>
  <c r="G354" i="1"/>
  <c r="T353" i="1"/>
  <c r="J354" i="1"/>
  <c r="K354" i="1" s="1"/>
  <c r="L354" i="1" s="1"/>
  <c r="M354" i="1" s="1"/>
  <c r="R354" i="1"/>
  <c r="S354" i="1"/>
  <c r="C329" i="1"/>
  <c r="P328" i="1"/>
  <c r="B328" i="1" s="1"/>
  <c r="I368" i="1"/>
  <c r="Q354" i="1" l="1"/>
  <c r="S355" i="1"/>
  <c r="R355" i="1"/>
  <c r="T354" i="1"/>
  <c r="J355" i="1"/>
  <c r="K355" i="1" s="1"/>
  <c r="L355" i="1" s="1"/>
  <c r="M355" i="1" s="1"/>
  <c r="G355" i="1"/>
  <c r="H355" i="1" s="1"/>
  <c r="E355" i="1"/>
  <c r="F356" i="1" s="1"/>
  <c r="O355" i="1"/>
  <c r="A356" i="1"/>
  <c r="D356" i="1" s="1"/>
  <c r="H354" i="1"/>
  <c r="N354" i="1" s="1"/>
  <c r="C330" i="1"/>
  <c r="P329" i="1"/>
  <c r="B329" i="1" s="1"/>
  <c r="I369" i="1"/>
  <c r="N355" i="1" l="1"/>
  <c r="G356" i="1"/>
  <c r="H356" i="1" s="1"/>
  <c r="Q355" i="1"/>
  <c r="S356" i="1"/>
  <c r="J356" i="1"/>
  <c r="K356" i="1" s="1"/>
  <c r="L356" i="1" s="1"/>
  <c r="M356" i="1" s="1"/>
  <c r="R356" i="1"/>
  <c r="T355" i="1"/>
  <c r="E356" i="1"/>
  <c r="F357" i="1" s="1"/>
  <c r="O356" i="1"/>
  <c r="A357" i="1"/>
  <c r="D357" i="1" s="1"/>
  <c r="I370" i="1"/>
  <c r="C331" i="1"/>
  <c r="P330" i="1"/>
  <c r="T330" i="1" l="1"/>
  <c r="B330" i="1"/>
  <c r="N356" i="1"/>
  <c r="A358" i="1"/>
  <c r="D358" i="1" s="1"/>
  <c r="O357" i="1"/>
  <c r="E357" i="1"/>
  <c r="F358" i="1" s="1"/>
  <c r="T356" i="1"/>
  <c r="S357" i="1"/>
  <c r="G357" i="1"/>
  <c r="H357" i="1" s="1"/>
  <c r="J357" i="1"/>
  <c r="K357" i="1" s="1"/>
  <c r="L357" i="1" s="1"/>
  <c r="M357" i="1" s="1"/>
  <c r="Q356" i="1"/>
  <c r="R357" i="1"/>
  <c r="I371" i="1"/>
  <c r="C332" i="1"/>
  <c r="P331" i="1"/>
  <c r="B331" i="1" s="1"/>
  <c r="J358" i="1" l="1"/>
  <c r="K358" i="1" s="1"/>
  <c r="L358" i="1" s="1"/>
  <c r="M358" i="1" s="1"/>
  <c r="T357" i="1"/>
  <c r="Q357" i="1"/>
  <c r="S358" i="1"/>
  <c r="R358" i="1"/>
  <c r="G358" i="1"/>
  <c r="N357" i="1"/>
  <c r="O358" i="1"/>
  <c r="E358" i="1"/>
  <c r="F359" i="1" s="1"/>
  <c r="A359" i="1"/>
  <c r="D359" i="1" s="1"/>
  <c r="C333" i="1"/>
  <c r="P332" i="1"/>
  <c r="B332" i="1" s="1"/>
  <c r="I372" i="1"/>
  <c r="Q358" i="1" l="1"/>
  <c r="J359" i="1"/>
  <c r="K359" i="1" s="1"/>
  <c r="L359" i="1" s="1"/>
  <c r="M359" i="1" s="1"/>
  <c r="R359" i="1"/>
  <c r="T358" i="1"/>
  <c r="S359" i="1"/>
  <c r="E359" i="1"/>
  <c r="F360" i="1" s="1"/>
  <c r="A360" i="1"/>
  <c r="D360" i="1" s="1"/>
  <c r="O359" i="1"/>
  <c r="G359" i="1"/>
  <c r="H359" i="1" s="1"/>
  <c r="H358" i="1"/>
  <c r="N358" i="1" s="1"/>
  <c r="C334" i="1"/>
  <c r="P333" i="1"/>
  <c r="B333" i="1" s="1"/>
  <c r="I373" i="1"/>
  <c r="N359" i="1" l="1"/>
  <c r="G360" i="1"/>
  <c r="H360" i="1" s="1"/>
  <c r="S360" i="1"/>
  <c r="T359" i="1"/>
  <c r="R360" i="1"/>
  <c r="J360" i="1"/>
  <c r="K360" i="1" s="1"/>
  <c r="L360" i="1" s="1"/>
  <c r="M360" i="1" s="1"/>
  <c r="Q359" i="1"/>
  <c r="A361" i="1"/>
  <c r="D361" i="1" s="1"/>
  <c r="E360" i="1"/>
  <c r="F361" i="1" s="1"/>
  <c r="O360" i="1"/>
  <c r="I374" i="1"/>
  <c r="C335" i="1"/>
  <c r="P334" i="1"/>
  <c r="B334" i="1" s="1"/>
  <c r="N360" i="1" l="1"/>
  <c r="A362" i="1"/>
  <c r="D362" i="1" s="1"/>
  <c r="E361" i="1"/>
  <c r="F362" i="1" s="1"/>
  <c r="O361" i="1"/>
  <c r="Q360" i="1"/>
  <c r="G361" i="1"/>
  <c r="R361" i="1"/>
  <c r="J361" i="1"/>
  <c r="K361" i="1" s="1"/>
  <c r="L361" i="1" s="1"/>
  <c r="M361" i="1" s="1"/>
  <c r="S361" i="1"/>
  <c r="C336" i="1"/>
  <c r="P335" i="1"/>
  <c r="B335" i="1" s="1"/>
  <c r="I375" i="1"/>
  <c r="G362" i="1" l="1"/>
  <c r="H362" i="1" s="1"/>
  <c r="O362" i="1"/>
  <c r="A363" i="1"/>
  <c r="D363" i="1" s="1"/>
  <c r="E362" i="1"/>
  <c r="F363" i="1" s="1"/>
  <c r="S362" i="1"/>
  <c r="T361" i="1"/>
  <c r="Q361" i="1"/>
  <c r="J362" i="1"/>
  <c r="K362" i="1" s="1"/>
  <c r="L362" i="1" s="1"/>
  <c r="M362" i="1" s="1"/>
  <c r="R362" i="1"/>
  <c r="H361" i="1"/>
  <c r="N361" i="1" s="1"/>
  <c r="C337" i="1"/>
  <c r="P336" i="1"/>
  <c r="B336" i="1" s="1"/>
  <c r="I376" i="1"/>
  <c r="N362" i="1" l="1"/>
  <c r="O363" i="1"/>
  <c r="E363" i="1"/>
  <c r="F364" i="1" s="1"/>
  <c r="A364" i="1"/>
  <c r="D364" i="1" s="1"/>
  <c r="Q362" i="1"/>
  <c r="T362" i="1"/>
  <c r="J363" i="1"/>
  <c r="K363" i="1" s="1"/>
  <c r="L363" i="1" s="1"/>
  <c r="M363" i="1" s="1"/>
  <c r="R363" i="1"/>
  <c r="G363" i="1"/>
  <c r="S363" i="1"/>
  <c r="C338" i="1"/>
  <c r="P337" i="1"/>
  <c r="B337" i="1" s="1"/>
  <c r="I377" i="1"/>
  <c r="G364" i="1" l="1"/>
  <c r="H364" i="1" s="1"/>
  <c r="R364" i="1"/>
  <c r="S364" i="1"/>
  <c r="J364" i="1"/>
  <c r="K364" i="1" s="1"/>
  <c r="L364" i="1" s="1"/>
  <c r="M364" i="1" s="1"/>
  <c r="Q363" i="1"/>
  <c r="T363" i="1"/>
  <c r="O364" i="1"/>
  <c r="E364" i="1"/>
  <c r="F365" i="1" s="1"/>
  <c r="A365" i="1"/>
  <c r="D365" i="1" s="1"/>
  <c r="H363" i="1"/>
  <c r="N363" i="1" s="1"/>
  <c r="I378" i="1"/>
  <c r="C339" i="1"/>
  <c r="P338" i="1"/>
  <c r="B338" i="1" s="1"/>
  <c r="N364" i="1" l="1"/>
  <c r="G365" i="1"/>
  <c r="H365" i="1" s="1"/>
  <c r="Q364" i="1"/>
  <c r="S365" i="1"/>
  <c r="T364" i="1"/>
  <c r="R365" i="1"/>
  <c r="J365" i="1"/>
  <c r="K365" i="1" s="1"/>
  <c r="L365" i="1" s="1"/>
  <c r="M365" i="1" s="1"/>
  <c r="A366" i="1"/>
  <c r="D366" i="1" s="1"/>
  <c r="O365" i="1"/>
  <c r="E365" i="1"/>
  <c r="F366" i="1" s="1"/>
  <c r="C340" i="1"/>
  <c r="P339" i="1"/>
  <c r="B339" i="1" s="1"/>
  <c r="I379" i="1"/>
  <c r="N365" i="1" l="1"/>
  <c r="S366" i="1"/>
  <c r="Q365" i="1"/>
  <c r="R366" i="1"/>
  <c r="T365" i="1"/>
  <c r="J366" i="1"/>
  <c r="K366" i="1" s="1"/>
  <c r="L366" i="1" s="1"/>
  <c r="M366" i="1" s="1"/>
  <c r="G366" i="1"/>
  <c r="E366" i="1"/>
  <c r="F367" i="1" s="1"/>
  <c r="A367" i="1"/>
  <c r="D367" i="1" s="1"/>
  <c r="O366" i="1"/>
  <c r="I380" i="1"/>
  <c r="C341" i="1"/>
  <c r="P340" i="1"/>
  <c r="B340" i="1" s="1"/>
  <c r="S367" i="1" l="1"/>
  <c r="R367" i="1"/>
  <c r="J367" i="1"/>
  <c r="K367" i="1" s="1"/>
  <c r="L367" i="1" s="1"/>
  <c r="M367" i="1" s="1"/>
  <c r="T366" i="1"/>
  <c r="Q366" i="1"/>
  <c r="G367" i="1"/>
  <c r="H367" i="1" s="1"/>
  <c r="A368" i="1"/>
  <c r="D368" i="1" s="1"/>
  <c r="O367" i="1"/>
  <c r="E367" i="1"/>
  <c r="F368" i="1" s="1"/>
  <c r="H366" i="1"/>
  <c r="N366" i="1" s="1"/>
  <c r="C342" i="1"/>
  <c r="P341" i="1"/>
  <c r="B341" i="1" s="1"/>
  <c r="I381" i="1"/>
  <c r="N367" i="1" l="1"/>
  <c r="G368" i="1"/>
  <c r="H368" i="1" s="1"/>
  <c r="R368" i="1"/>
  <c r="S368" i="1"/>
  <c r="T367" i="1"/>
  <c r="Q367" i="1"/>
  <c r="J368" i="1"/>
  <c r="K368" i="1" s="1"/>
  <c r="L368" i="1" s="1"/>
  <c r="M368" i="1" s="1"/>
  <c r="E368" i="1"/>
  <c r="F369" i="1" s="1"/>
  <c r="A369" i="1"/>
  <c r="D369" i="1" s="1"/>
  <c r="O368" i="1"/>
  <c r="I382" i="1"/>
  <c r="C343" i="1"/>
  <c r="P342" i="1"/>
  <c r="B342" i="1" s="1"/>
  <c r="N368" i="1" l="1"/>
  <c r="S369" i="1"/>
  <c r="R369" i="1"/>
  <c r="T368" i="1"/>
  <c r="Q368" i="1"/>
  <c r="J369" i="1"/>
  <c r="K369" i="1" s="1"/>
  <c r="L369" i="1" s="1"/>
  <c r="M369" i="1" s="1"/>
  <c r="G369" i="1"/>
  <c r="E369" i="1"/>
  <c r="F370" i="1" s="1"/>
  <c r="A370" i="1"/>
  <c r="D370" i="1" s="1"/>
  <c r="O369" i="1"/>
  <c r="I383" i="1"/>
  <c r="C344" i="1"/>
  <c r="P343" i="1"/>
  <c r="B343" i="1" s="1"/>
  <c r="J370" i="1" l="1"/>
  <c r="Q369" i="1"/>
  <c r="T369" i="1"/>
  <c r="S370" i="1"/>
  <c r="R370" i="1"/>
  <c r="G370" i="1"/>
  <c r="H370" i="1" s="1"/>
  <c r="A371" i="1"/>
  <c r="D371" i="1" s="1"/>
  <c r="K370" i="1"/>
  <c r="L370" i="1" s="1"/>
  <c r="M370" i="1" s="1"/>
  <c r="E370" i="1"/>
  <c r="F371" i="1" s="1"/>
  <c r="O370" i="1"/>
  <c r="H369" i="1"/>
  <c r="N369" i="1" s="1"/>
  <c r="I384" i="1"/>
  <c r="C345" i="1"/>
  <c r="P344" i="1"/>
  <c r="B344" i="1" s="1"/>
  <c r="N370" i="1" l="1"/>
  <c r="O371" i="1"/>
  <c r="E371" i="1"/>
  <c r="F372" i="1" s="1"/>
  <c r="A372" i="1"/>
  <c r="D372" i="1" s="1"/>
  <c r="J371" i="1"/>
  <c r="K371" i="1" s="1"/>
  <c r="L371" i="1" s="1"/>
  <c r="M371" i="1" s="1"/>
  <c r="G371" i="1"/>
  <c r="H371" i="1" s="1"/>
  <c r="R371" i="1"/>
  <c r="S371" i="1"/>
  <c r="T370" i="1"/>
  <c r="Q370" i="1"/>
  <c r="I385" i="1"/>
  <c r="C346" i="1"/>
  <c r="P345" i="1"/>
  <c r="B345" i="1" s="1"/>
  <c r="T371" i="1" l="1"/>
  <c r="R372" i="1"/>
  <c r="Q371" i="1"/>
  <c r="S372" i="1"/>
  <c r="J372" i="1"/>
  <c r="K372" i="1" s="1"/>
  <c r="L372" i="1" s="1"/>
  <c r="M372" i="1" s="1"/>
  <c r="G372" i="1"/>
  <c r="H372" i="1" s="1"/>
  <c r="N371" i="1"/>
  <c r="A373" i="1"/>
  <c r="D373" i="1" s="1"/>
  <c r="E372" i="1"/>
  <c r="F373" i="1" s="1"/>
  <c r="O372" i="1"/>
  <c r="I386" i="1"/>
  <c r="C347" i="1"/>
  <c r="P346" i="1"/>
  <c r="B346" i="1" s="1"/>
  <c r="N372" i="1" l="1"/>
  <c r="E373" i="1"/>
  <c r="F374" i="1" s="1"/>
  <c r="O373" i="1"/>
  <c r="A374" i="1"/>
  <c r="D374" i="1" s="1"/>
  <c r="J373" i="1"/>
  <c r="K373" i="1" s="1"/>
  <c r="L373" i="1" s="1"/>
  <c r="M373" i="1" s="1"/>
  <c r="R373" i="1"/>
  <c r="G373" i="1"/>
  <c r="H373" i="1" s="1"/>
  <c r="S373" i="1"/>
  <c r="T372" i="1"/>
  <c r="Q372" i="1"/>
  <c r="I387" i="1"/>
  <c r="C348" i="1"/>
  <c r="P347" i="1"/>
  <c r="B347" i="1" s="1"/>
  <c r="N373" i="1" l="1"/>
  <c r="E374" i="1"/>
  <c r="F375" i="1" s="1"/>
  <c r="A375" i="1"/>
  <c r="D375" i="1" s="1"/>
  <c r="O374" i="1"/>
  <c r="R374" i="1"/>
  <c r="S374" i="1"/>
  <c r="J374" i="1"/>
  <c r="K374" i="1" s="1"/>
  <c r="L374" i="1" s="1"/>
  <c r="M374" i="1" s="1"/>
  <c r="Q373" i="1"/>
  <c r="G374" i="1"/>
  <c r="T373" i="1"/>
  <c r="C349" i="1"/>
  <c r="P348" i="1"/>
  <c r="B348" i="1" s="1"/>
  <c r="I388" i="1"/>
  <c r="G375" i="1" l="1"/>
  <c r="H375" i="1" s="1"/>
  <c r="S375" i="1"/>
  <c r="R375" i="1"/>
  <c r="T374" i="1"/>
  <c r="J375" i="1"/>
  <c r="K375" i="1" s="1"/>
  <c r="L375" i="1" s="1"/>
  <c r="M375" i="1" s="1"/>
  <c r="Q374" i="1"/>
  <c r="H374" i="1"/>
  <c r="N374" i="1" s="1"/>
  <c r="A376" i="1"/>
  <c r="D376" i="1" s="1"/>
  <c r="O375" i="1"/>
  <c r="E375" i="1"/>
  <c r="F376" i="1" s="1"/>
  <c r="C350" i="1"/>
  <c r="P349" i="1"/>
  <c r="B349" i="1" s="1"/>
  <c r="I389" i="1"/>
  <c r="N375" i="1" l="1"/>
  <c r="O376" i="1"/>
  <c r="A377" i="1"/>
  <c r="D377" i="1" s="1"/>
  <c r="E376" i="1"/>
  <c r="F377" i="1" s="1"/>
  <c r="J376" i="1"/>
  <c r="K376" i="1" s="1"/>
  <c r="L376" i="1" s="1"/>
  <c r="M376" i="1" s="1"/>
  <c r="G376" i="1"/>
  <c r="S376" i="1"/>
  <c r="R376" i="1"/>
  <c r="T375" i="1"/>
  <c r="Q375" i="1"/>
  <c r="I390" i="1"/>
  <c r="C351" i="1"/>
  <c r="P350" i="1"/>
  <c r="B350" i="1" s="1"/>
  <c r="G377" i="1" l="1"/>
  <c r="H377" i="1" s="1"/>
  <c r="O377" i="1"/>
  <c r="A378" i="1"/>
  <c r="D378" i="1" s="1"/>
  <c r="E377" i="1"/>
  <c r="F378" i="1" s="1"/>
  <c r="S377" i="1"/>
  <c r="Q376" i="1"/>
  <c r="T376" i="1"/>
  <c r="J377" i="1"/>
  <c r="K377" i="1" s="1"/>
  <c r="L377" i="1" s="1"/>
  <c r="M377" i="1" s="1"/>
  <c r="R377" i="1"/>
  <c r="H376" i="1"/>
  <c r="N376" i="1" s="1"/>
  <c r="C352" i="1"/>
  <c r="P351" i="1"/>
  <c r="B351" i="1" s="1"/>
  <c r="I391" i="1"/>
  <c r="N377" i="1" l="1"/>
  <c r="A379" i="1"/>
  <c r="D379" i="1" s="1"/>
  <c r="E378" i="1"/>
  <c r="F379" i="1" s="1"/>
  <c r="O378" i="1"/>
  <c r="G378" i="1"/>
  <c r="H378" i="1" s="1"/>
  <c r="R378" i="1"/>
  <c r="T377" i="1"/>
  <c r="Q377" i="1"/>
  <c r="J378" i="1"/>
  <c r="K378" i="1" s="1"/>
  <c r="L378" i="1" s="1"/>
  <c r="M378" i="1" s="1"/>
  <c r="S378" i="1"/>
  <c r="I392" i="1"/>
  <c r="C353" i="1"/>
  <c r="P352" i="1"/>
  <c r="B352" i="1" s="1"/>
  <c r="N378" i="1" l="1"/>
  <c r="E379" i="1"/>
  <c r="F380" i="1" s="1"/>
  <c r="O379" i="1"/>
  <c r="A380" i="1"/>
  <c r="D380" i="1" s="1"/>
  <c r="T378" i="1"/>
  <c r="J379" i="1"/>
  <c r="K379" i="1" s="1"/>
  <c r="L379" i="1" s="1"/>
  <c r="M379" i="1" s="1"/>
  <c r="Q378" i="1"/>
  <c r="S379" i="1"/>
  <c r="R379" i="1"/>
  <c r="G379" i="1"/>
  <c r="C354" i="1"/>
  <c r="P353" i="1"/>
  <c r="B353" i="1" s="1"/>
  <c r="I393" i="1"/>
  <c r="G380" i="1" l="1"/>
  <c r="H380" i="1" s="1"/>
  <c r="E380" i="1"/>
  <c r="F381" i="1" s="1"/>
  <c r="A381" i="1"/>
  <c r="D381" i="1" s="1"/>
  <c r="O380" i="1"/>
  <c r="J380" i="1"/>
  <c r="K380" i="1" s="1"/>
  <c r="L380" i="1" s="1"/>
  <c r="M380" i="1" s="1"/>
  <c r="T379" i="1"/>
  <c r="S380" i="1"/>
  <c r="R380" i="1"/>
  <c r="Q379" i="1"/>
  <c r="H379" i="1"/>
  <c r="N379" i="1" s="1"/>
  <c r="I394" i="1"/>
  <c r="C355" i="1"/>
  <c r="P354" i="1"/>
  <c r="B354" i="1" s="1"/>
  <c r="N380" i="1" l="1"/>
  <c r="E381" i="1"/>
  <c r="F382" i="1" s="1"/>
  <c r="A382" i="1"/>
  <c r="D382" i="1" s="1"/>
  <c r="O381" i="1"/>
  <c r="G381" i="1"/>
  <c r="H381" i="1" s="1"/>
  <c r="J381" i="1"/>
  <c r="K381" i="1" s="1"/>
  <c r="L381" i="1" s="1"/>
  <c r="M381" i="1" s="1"/>
  <c r="R381" i="1"/>
  <c r="S381" i="1"/>
  <c r="Q380" i="1"/>
  <c r="T380" i="1"/>
  <c r="C356" i="1"/>
  <c r="P355" i="1"/>
  <c r="B355" i="1" s="1"/>
  <c r="I395" i="1"/>
  <c r="N381" i="1" l="1"/>
  <c r="J382" i="1"/>
  <c r="Q381" i="1"/>
  <c r="R382" i="1"/>
  <c r="T381" i="1"/>
  <c r="G382" i="1"/>
  <c r="S382" i="1"/>
  <c r="A383" i="1"/>
  <c r="D383" i="1" s="1"/>
  <c r="E382" i="1"/>
  <c r="F383" i="1" s="1"/>
  <c r="O382" i="1"/>
  <c r="K382" i="1"/>
  <c r="L382" i="1" s="1"/>
  <c r="M382" i="1" s="1"/>
  <c r="C357" i="1"/>
  <c r="P356" i="1"/>
  <c r="B356" i="1" s="1"/>
  <c r="I396" i="1"/>
  <c r="A384" i="1" l="1"/>
  <c r="D384" i="1" s="1"/>
  <c r="O383" i="1"/>
  <c r="E383" i="1"/>
  <c r="F384" i="1" s="1"/>
  <c r="Q382" i="1"/>
  <c r="T382" i="1"/>
  <c r="S383" i="1"/>
  <c r="R383" i="1"/>
  <c r="J383" i="1"/>
  <c r="K383" i="1" s="1"/>
  <c r="L383" i="1" s="1"/>
  <c r="M383" i="1" s="1"/>
  <c r="G383" i="1"/>
  <c r="H383" i="1" s="1"/>
  <c r="H382" i="1"/>
  <c r="N382" i="1" s="1"/>
  <c r="C358" i="1"/>
  <c r="P357" i="1"/>
  <c r="B357" i="1" s="1"/>
  <c r="I397" i="1"/>
  <c r="N383" i="1" l="1"/>
  <c r="G384" i="1"/>
  <c r="H384" i="1" s="1"/>
  <c r="J384" i="1"/>
  <c r="K384" i="1" s="1"/>
  <c r="L384" i="1" s="1"/>
  <c r="M384" i="1" s="1"/>
  <c r="R384" i="1"/>
  <c r="T383" i="1"/>
  <c r="S384" i="1"/>
  <c r="Q383" i="1"/>
  <c r="E384" i="1"/>
  <c r="F385" i="1" s="1"/>
  <c r="A385" i="1"/>
  <c r="D385" i="1" s="1"/>
  <c r="O384" i="1"/>
  <c r="I398" i="1"/>
  <c r="C359" i="1"/>
  <c r="P358" i="1"/>
  <c r="B358" i="1" s="1"/>
  <c r="N384" i="1" l="1"/>
  <c r="Q384" i="1"/>
  <c r="G385" i="1"/>
  <c r="J385" i="1"/>
  <c r="K385" i="1" s="1"/>
  <c r="L385" i="1" s="1"/>
  <c r="M385" i="1" s="1"/>
  <c r="S385" i="1"/>
  <c r="R385" i="1"/>
  <c r="T384" i="1"/>
  <c r="O385" i="1"/>
  <c r="E385" i="1"/>
  <c r="F386" i="1" s="1"/>
  <c r="A386" i="1"/>
  <c r="D386" i="1" s="1"/>
  <c r="I399" i="1"/>
  <c r="C360" i="1"/>
  <c r="P359" i="1"/>
  <c r="B359" i="1" s="1"/>
  <c r="Q385" i="1" l="1"/>
  <c r="J386" i="1"/>
  <c r="K386" i="1" s="1"/>
  <c r="L386" i="1" s="1"/>
  <c r="M386" i="1" s="1"/>
  <c r="R386" i="1"/>
  <c r="T385" i="1"/>
  <c r="S386" i="1"/>
  <c r="O386" i="1"/>
  <c r="A387" i="1"/>
  <c r="D387" i="1" s="1"/>
  <c r="E386" i="1"/>
  <c r="F387" i="1" s="1"/>
  <c r="G386" i="1"/>
  <c r="H386" i="1" s="1"/>
  <c r="H385" i="1"/>
  <c r="N385" i="1" s="1"/>
  <c r="I400" i="1"/>
  <c r="C361" i="1"/>
  <c r="P360" i="1"/>
  <c r="T360" i="1" l="1"/>
  <c r="B360" i="1"/>
  <c r="G387" i="1"/>
  <c r="H387" i="1" s="1"/>
  <c r="J387" i="1"/>
  <c r="K387" i="1" s="1"/>
  <c r="L387" i="1" s="1"/>
  <c r="M387" i="1" s="1"/>
  <c r="Q386" i="1"/>
  <c r="T386" i="1"/>
  <c r="S387" i="1"/>
  <c r="R387" i="1"/>
  <c r="N386" i="1"/>
  <c r="O387" i="1"/>
  <c r="A388" i="1"/>
  <c r="D388" i="1" s="1"/>
  <c r="E387" i="1"/>
  <c r="F388" i="1" s="1"/>
  <c r="C362" i="1"/>
  <c r="P361" i="1"/>
  <c r="B361" i="1" s="1"/>
  <c r="I401" i="1"/>
  <c r="N387" i="1" l="1"/>
  <c r="G388" i="1"/>
  <c r="H388" i="1" s="1"/>
  <c r="Q387" i="1"/>
  <c r="T387" i="1"/>
  <c r="R388" i="1"/>
  <c r="J388" i="1"/>
  <c r="K388" i="1" s="1"/>
  <c r="L388" i="1" s="1"/>
  <c r="M388" i="1" s="1"/>
  <c r="S388" i="1"/>
  <c r="O388" i="1"/>
  <c r="A389" i="1"/>
  <c r="D389" i="1" s="1"/>
  <c r="E388" i="1"/>
  <c r="F389" i="1" s="1"/>
  <c r="C363" i="1"/>
  <c r="P362" i="1"/>
  <c r="B362" i="1" s="1"/>
  <c r="I402" i="1"/>
  <c r="N388" i="1" l="1"/>
  <c r="G389" i="1"/>
  <c r="H389" i="1" s="1"/>
  <c r="R389" i="1"/>
  <c r="J389" i="1"/>
  <c r="K389" i="1" s="1"/>
  <c r="L389" i="1" s="1"/>
  <c r="M389" i="1" s="1"/>
  <c r="S389" i="1"/>
  <c r="T388" i="1"/>
  <c r="Q388" i="1"/>
  <c r="E389" i="1"/>
  <c r="F390" i="1" s="1"/>
  <c r="A390" i="1"/>
  <c r="D390" i="1" s="1"/>
  <c r="O389" i="1"/>
  <c r="I403" i="1"/>
  <c r="C364" i="1"/>
  <c r="P363" i="1"/>
  <c r="B363" i="1" s="1"/>
  <c r="N389" i="1" l="1"/>
  <c r="G390" i="1"/>
  <c r="H390" i="1" s="1"/>
  <c r="J390" i="1"/>
  <c r="K390" i="1" s="1"/>
  <c r="L390" i="1" s="1"/>
  <c r="M390" i="1" s="1"/>
  <c r="T389" i="1"/>
  <c r="Q389" i="1"/>
  <c r="R390" i="1"/>
  <c r="S390" i="1"/>
  <c r="E390" i="1"/>
  <c r="F391" i="1" s="1"/>
  <c r="O390" i="1"/>
  <c r="A391" i="1"/>
  <c r="D391" i="1" s="1"/>
  <c r="I404" i="1"/>
  <c r="C365" i="1"/>
  <c r="P364" i="1"/>
  <c r="B364" i="1" s="1"/>
  <c r="N390" i="1" l="1"/>
  <c r="A392" i="1"/>
  <c r="D392" i="1" s="1"/>
  <c r="O391" i="1"/>
  <c r="E391" i="1"/>
  <c r="F392" i="1" s="1"/>
  <c r="J391" i="1"/>
  <c r="K391" i="1" s="1"/>
  <c r="L391" i="1" s="1"/>
  <c r="M391" i="1" s="1"/>
  <c r="Q390" i="1"/>
  <c r="T390" i="1"/>
  <c r="R391" i="1"/>
  <c r="G391" i="1"/>
  <c r="S391" i="1"/>
  <c r="C366" i="1"/>
  <c r="P365" i="1"/>
  <c r="B365" i="1" s="1"/>
  <c r="I405" i="1"/>
  <c r="T391" i="1" l="1"/>
  <c r="R392" i="1"/>
  <c r="S392" i="1"/>
  <c r="J392" i="1"/>
  <c r="K392" i="1" s="1"/>
  <c r="L392" i="1" s="1"/>
  <c r="M392" i="1" s="1"/>
  <c r="Q391" i="1"/>
  <c r="G392" i="1"/>
  <c r="H392" i="1" s="1"/>
  <c r="E392" i="1"/>
  <c r="F393" i="1" s="1"/>
  <c r="O392" i="1"/>
  <c r="A393" i="1"/>
  <c r="D393" i="1" s="1"/>
  <c r="H391" i="1"/>
  <c r="N391" i="1" s="1"/>
  <c r="I406" i="1"/>
  <c r="C367" i="1"/>
  <c r="P366" i="1"/>
  <c r="B366" i="1" s="1"/>
  <c r="N392" i="1" l="1"/>
  <c r="A394" i="1"/>
  <c r="D394" i="1" s="1"/>
  <c r="E393" i="1"/>
  <c r="F394" i="1" s="1"/>
  <c r="O393" i="1"/>
  <c r="G393" i="1"/>
  <c r="H393" i="1" s="1"/>
  <c r="T392" i="1"/>
  <c r="R393" i="1"/>
  <c r="Q392" i="1"/>
  <c r="J393" i="1"/>
  <c r="K393" i="1" s="1"/>
  <c r="L393" i="1" s="1"/>
  <c r="M393" i="1" s="1"/>
  <c r="S393" i="1"/>
  <c r="C368" i="1"/>
  <c r="P367" i="1"/>
  <c r="B367" i="1" s="1"/>
  <c r="I407" i="1"/>
  <c r="Q393" i="1" l="1"/>
  <c r="J394" i="1"/>
  <c r="K394" i="1" s="1"/>
  <c r="L394" i="1" s="1"/>
  <c r="M394" i="1" s="1"/>
  <c r="S394" i="1"/>
  <c r="G394" i="1"/>
  <c r="H394" i="1" s="1"/>
  <c r="R394" i="1"/>
  <c r="N393" i="1"/>
  <c r="E394" i="1"/>
  <c r="F395" i="1" s="1"/>
  <c r="O394" i="1"/>
  <c r="A395" i="1"/>
  <c r="D395" i="1" s="1"/>
  <c r="C369" i="1"/>
  <c r="P368" i="1"/>
  <c r="B368" i="1" s="1"/>
  <c r="I408" i="1"/>
  <c r="N394" i="1" l="1"/>
  <c r="A396" i="1"/>
  <c r="D396" i="1" s="1"/>
  <c r="O395" i="1"/>
  <c r="E395" i="1"/>
  <c r="F396" i="1" s="1"/>
  <c r="T394" i="1"/>
  <c r="R395" i="1"/>
  <c r="S395" i="1"/>
  <c r="G395" i="1"/>
  <c r="J395" i="1"/>
  <c r="K395" i="1" s="1"/>
  <c r="L395" i="1" s="1"/>
  <c r="M395" i="1" s="1"/>
  <c r="Q394" i="1"/>
  <c r="I409" i="1"/>
  <c r="C370" i="1"/>
  <c r="P369" i="1"/>
  <c r="B369" i="1" s="1"/>
  <c r="G396" i="1" l="1"/>
  <c r="H396" i="1" s="1"/>
  <c r="Q395" i="1"/>
  <c r="T395" i="1"/>
  <c r="J396" i="1"/>
  <c r="K396" i="1" s="1"/>
  <c r="L396" i="1" s="1"/>
  <c r="M396" i="1" s="1"/>
  <c r="R396" i="1"/>
  <c r="S396" i="1"/>
  <c r="A397" i="1"/>
  <c r="D397" i="1" s="1"/>
  <c r="E396" i="1"/>
  <c r="F397" i="1" s="1"/>
  <c r="O396" i="1"/>
  <c r="H395" i="1"/>
  <c r="N395" i="1" s="1"/>
  <c r="I410" i="1"/>
  <c r="C371" i="1"/>
  <c r="P370" i="1"/>
  <c r="B370" i="1" s="1"/>
  <c r="N396" i="1" l="1"/>
  <c r="E397" i="1"/>
  <c r="F398" i="1" s="1"/>
  <c r="A398" i="1"/>
  <c r="D398" i="1" s="1"/>
  <c r="O397" i="1"/>
  <c r="S397" i="1"/>
  <c r="R397" i="1"/>
  <c r="Q396" i="1"/>
  <c r="J397" i="1"/>
  <c r="K397" i="1" s="1"/>
  <c r="L397" i="1" s="1"/>
  <c r="M397" i="1" s="1"/>
  <c r="T396" i="1"/>
  <c r="G397" i="1"/>
  <c r="I411" i="1"/>
  <c r="C372" i="1"/>
  <c r="P371" i="1"/>
  <c r="B371" i="1" s="1"/>
  <c r="G398" i="1" l="1"/>
  <c r="H398" i="1" s="1"/>
  <c r="A399" i="1"/>
  <c r="D399" i="1" s="1"/>
  <c r="O398" i="1"/>
  <c r="E398" i="1"/>
  <c r="F399" i="1" s="1"/>
  <c r="R398" i="1"/>
  <c r="T397" i="1"/>
  <c r="Q397" i="1"/>
  <c r="S398" i="1"/>
  <c r="J398" i="1"/>
  <c r="K398" i="1" s="1"/>
  <c r="L398" i="1" s="1"/>
  <c r="M398" i="1" s="1"/>
  <c r="H397" i="1"/>
  <c r="N397" i="1" s="1"/>
  <c r="C373" i="1"/>
  <c r="P372" i="1"/>
  <c r="B372" i="1" s="1"/>
  <c r="I412" i="1"/>
  <c r="N398" i="1" l="1"/>
  <c r="G399" i="1"/>
  <c r="H399" i="1" s="1"/>
  <c r="S399" i="1"/>
  <c r="T398" i="1"/>
  <c r="R399" i="1"/>
  <c r="Q398" i="1"/>
  <c r="J399" i="1"/>
  <c r="K399" i="1" s="1"/>
  <c r="L399" i="1" s="1"/>
  <c r="M399" i="1" s="1"/>
  <c r="A400" i="1"/>
  <c r="D400" i="1" s="1"/>
  <c r="E399" i="1"/>
  <c r="F400" i="1" s="1"/>
  <c r="O399" i="1"/>
  <c r="C374" i="1"/>
  <c r="P373" i="1"/>
  <c r="B373" i="1" s="1"/>
  <c r="I413" i="1"/>
  <c r="A401" i="1" l="1"/>
  <c r="D401" i="1" s="1"/>
  <c r="O400" i="1"/>
  <c r="E400" i="1"/>
  <c r="F401" i="1" s="1"/>
  <c r="N399" i="1"/>
  <c r="S400" i="1"/>
  <c r="J400" i="1"/>
  <c r="K400" i="1" s="1"/>
  <c r="L400" i="1" s="1"/>
  <c r="M400" i="1" s="1"/>
  <c r="G400" i="1"/>
  <c r="Q399" i="1"/>
  <c r="R400" i="1"/>
  <c r="T399" i="1"/>
  <c r="I414" i="1"/>
  <c r="C375" i="1"/>
  <c r="P374" i="1"/>
  <c r="B374" i="1" s="1"/>
  <c r="T400" i="1" l="1"/>
  <c r="S401" i="1"/>
  <c r="J401" i="1"/>
  <c r="K401" i="1" s="1"/>
  <c r="L401" i="1" s="1"/>
  <c r="M401" i="1" s="1"/>
  <c r="R401" i="1"/>
  <c r="Q400" i="1"/>
  <c r="G401" i="1"/>
  <c r="H401" i="1" s="1"/>
  <c r="O401" i="1"/>
  <c r="E401" i="1"/>
  <c r="F402" i="1" s="1"/>
  <c r="A402" i="1"/>
  <c r="D402" i="1" s="1"/>
  <c r="H400" i="1"/>
  <c r="N400" i="1" s="1"/>
  <c r="I415" i="1"/>
  <c r="C376" i="1"/>
  <c r="P375" i="1"/>
  <c r="B375" i="1" s="1"/>
  <c r="N401" i="1" l="1"/>
  <c r="G402" i="1"/>
  <c r="H402" i="1" s="1"/>
  <c r="S402" i="1"/>
  <c r="Q401" i="1"/>
  <c r="R402" i="1"/>
  <c r="T401" i="1"/>
  <c r="J402" i="1"/>
  <c r="K402" i="1" s="1"/>
  <c r="L402" i="1" s="1"/>
  <c r="M402" i="1" s="1"/>
  <c r="A403" i="1"/>
  <c r="D403" i="1" s="1"/>
  <c r="O402" i="1"/>
  <c r="E402" i="1"/>
  <c r="F403" i="1" s="1"/>
  <c r="I416" i="1"/>
  <c r="C377" i="1"/>
  <c r="P376" i="1"/>
  <c r="B376" i="1" s="1"/>
  <c r="A404" i="1" l="1"/>
  <c r="D404" i="1" s="1"/>
  <c r="E403" i="1"/>
  <c r="F404" i="1" s="1"/>
  <c r="O403" i="1"/>
  <c r="N402" i="1"/>
  <c r="S403" i="1"/>
  <c r="G403" i="1"/>
  <c r="T402" i="1"/>
  <c r="J403" i="1"/>
  <c r="K403" i="1" s="1"/>
  <c r="L403" i="1" s="1"/>
  <c r="M403" i="1" s="1"/>
  <c r="R403" i="1"/>
  <c r="Q402" i="1"/>
  <c r="I417" i="1"/>
  <c r="C378" i="1"/>
  <c r="P377" i="1"/>
  <c r="B377" i="1" s="1"/>
  <c r="G404" i="1" l="1"/>
  <c r="H404" i="1" s="1"/>
  <c r="O404" i="1"/>
  <c r="E404" i="1"/>
  <c r="F405" i="1" s="1"/>
  <c r="A405" i="1"/>
  <c r="D405" i="1" s="1"/>
  <c r="T403" i="1"/>
  <c r="R404" i="1"/>
  <c r="Q403" i="1"/>
  <c r="S404" i="1"/>
  <c r="J404" i="1"/>
  <c r="K404" i="1" s="1"/>
  <c r="L404" i="1" s="1"/>
  <c r="M404" i="1" s="1"/>
  <c r="H403" i="1"/>
  <c r="N403" i="1" s="1"/>
  <c r="I418" i="1"/>
  <c r="C379" i="1"/>
  <c r="P378" i="1"/>
  <c r="B378" i="1" s="1"/>
  <c r="N404" i="1" l="1"/>
  <c r="G405" i="1"/>
  <c r="H405" i="1" s="1"/>
  <c r="J405" i="1"/>
  <c r="K405" i="1" s="1"/>
  <c r="L405" i="1" s="1"/>
  <c r="M405" i="1" s="1"/>
  <c r="R405" i="1"/>
  <c r="T404" i="1"/>
  <c r="S405" i="1"/>
  <c r="Q404" i="1"/>
  <c r="A406" i="1"/>
  <c r="D406" i="1" s="1"/>
  <c r="E405" i="1"/>
  <c r="F406" i="1" s="1"/>
  <c r="O405" i="1"/>
  <c r="I419" i="1"/>
  <c r="C380" i="1"/>
  <c r="P379" i="1"/>
  <c r="B379" i="1" s="1"/>
  <c r="G406" i="1" l="1"/>
  <c r="H406" i="1" s="1"/>
  <c r="S406" i="1"/>
  <c r="R406" i="1"/>
  <c r="T405" i="1"/>
  <c r="J406" i="1"/>
  <c r="K406" i="1" s="1"/>
  <c r="L406" i="1" s="1"/>
  <c r="M406" i="1" s="1"/>
  <c r="Q405" i="1"/>
  <c r="E406" i="1"/>
  <c r="F407" i="1" s="1"/>
  <c r="A407" i="1"/>
  <c r="D407" i="1" s="1"/>
  <c r="O406" i="1"/>
  <c r="N405" i="1"/>
  <c r="I420" i="1"/>
  <c r="C381" i="1"/>
  <c r="P380" i="1"/>
  <c r="B380" i="1" s="1"/>
  <c r="S407" i="1" l="1"/>
  <c r="T406" i="1"/>
  <c r="Q406" i="1"/>
  <c r="G407" i="1"/>
  <c r="J407" i="1"/>
  <c r="K407" i="1" s="1"/>
  <c r="L407" i="1" s="1"/>
  <c r="M407" i="1" s="1"/>
  <c r="R407" i="1"/>
  <c r="N406" i="1"/>
  <c r="O407" i="1"/>
  <c r="A408" i="1"/>
  <c r="D408" i="1" s="1"/>
  <c r="E407" i="1"/>
  <c r="F408" i="1" s="1"/>
  <c r="C382" i="1"/>
  <c r="P381" i="1"/>
  <c r="B381" i="1" s="1"/>
  <c r="I421" i="1"/>
  <c r="T407" i="1" l="1"/>
  <c r="R408" i="1"/>
  <c r="Q407" i="1"/>
  <c r="S408" i="1"/>
  <c r="J408" i="1"/>
  <c r="K408" i="1" s="1"/>
  <c r="L408" i="1" s="1"/>
  <c r="M408" i="1" s="1"/>
  <c r="G408" i="1"/>
  <c r="H408" i="1" s="1"/>
  <c r="A409" i="1"/>
  <c r="D409" i="1" s="1"/>
  <c r="E408" i="1"/>
  <c r="F409" i="1" s="1"/>
  <c r="O408" i="1"/>
  <c r="H407" i="1"/>
  <c r="N407" i="1" s="1"/>
  <c r="C383" i="1"/>
  <c r="P382" i="1"/>
  <c r="B382" i="1" s="1"/>
  <c r="I422" i="1"/>
  <c r="S409" i="1" l="1"/>
  <c r="Q408" i="1"/>
  <c r="R409" i="1"/>
  <c r="T408" i="1"/>
  <c r="G409" i="1"/>
  <c r="H409" i="1" s="1"/>
  <c r="J409" i="1"/>
  <c r="K409" i="1" s="1"/>
  <c r="L409" i="1" s="1"/>
  <c r="M409" i="1" s="1"/>
  <c r="O409" i="1"/>
  <c r="A410" i="1"/>
  <c r="D410" i="1" s="1"/>
  <c r="E409" i="1"/>
  <c r="F410" i="1" s="1"/>
  <c r="N408" i="1"/>
  <c r="C384" i="1"/>
  <c r="P383" i="1"/>
  <c r="B383" i="1" s="1"/>
  <c r="I423" i="1"/>
  <c r="O410" i="1" l="1"/>
  <c r="E410" i="1"/>
  <c r="F411" i="1" s="1"/>
  <c r="A411" i="1"/>
  <c r="D411" i="1" s="1"/>
  <c r="R410" i="1"/>
  <c r="S410" i="1"/>
  <c r="Q409" i="1"/>
  <c r="J410" i="1"/>
  <c r="K410" i="1" s="1"/>
  <c r="L410" i="1" s="1"/>
  <c r="M410" i="1" s="1"/>
  <c r="G410" i="1"/>
  <c r="T409" i="1"/>
  <c r="N409" i="1"/>
  <c r="I424" i="1"/>
  <c r="C385" i="1"/>
  <c r="P384" i="1"/>
  <c r="B384" i="1" s="1"/>
  <c r="G411" i="1" l="1"/>
  <c r="H411" i="1" s="1"/>
  <c r="E411" i="1"/>
  <c r="F412" i="1" s="1"/>
  <c r="A412" i="1"/>
  <c r="D412" i="1" s="1"/>
  <c r="O411" i="1"/>
  <c r="Q410" i="1"/>
  <c r="R411" i="1"/>
  <c r="S411" i="1"/>
  <c r="J411" i="1"/>
  <c r="K411" i="1" s="1"/>
  <c r="L411" i="1" s="1"/>
  <c r="M411" i="1" s="1"/>
  <c r="T410" i="1"/>
  <c r="H410" i="1"/>
  <c r="N410" i="1" s="1"/>
  <c r="I425" i="1"/>
  <c r="C386" i="1"/>
  <c r="P385" i="1"/>
  <c r="B385" i="1" s="1"/>
  <c r="N411" i="1" l="1"/>
  <c r="A413" i="1"/>
  <c r="D413" i="1" s="1"/>
  <c r="E412" i="1"/>
  <c r="F413" i="1" s="1"/>
  <c r="O412" i="1"/>
  <c r="G412" i="1"/>
  <c r="H412" i="1" s="1"/>
  <c r="J412" i="1"/>
  <c r="K412" i="1" s="1"/>
  <c r="L412" i="1" s="1"/>
  <c r="M412" i="1" s="1"/>
  <c r="Q411" i="1"/>
  <c r="T411" i="1"/>
  <c r="R412" i="1"/>
  <c r="S412" i="1"/>
  <c r="C387" i="1"/>
  <c r="P386" i="1"/>
  <c r="B386" i="1" s="1"/>
  <c r="I426" i="1"/>
  <c r="N412" i="1" l="1"/>
  <c r="G413" i="1"/>
  <c r="H413" i="1" s="1"/>
  <c r="S413" i="1"/>
  <c r="Q412" i="1"/>
  <c r="T412" i="1"/>
  <c r="R413" i="1"/>
  <c r="J413" i="1"/>
  <c r="K413" i="1" s="1"/>
  <c r="L413" i="1" s="1"/>
  <c r="M413" i="1" s="1"/>
  <c r="E413" i="1"/>
  <c r="F414" i="1" s="1"/>
  <c r="O413" i="1"/>
  <c r="A414" i="1"/>
  <c r="D414" i="1" s="1"/>
  <c r="C388" i="1"/>
  <c r="P387" i="1"/>
  <c r="B387" i="1" s="1"/>
  <c r="I427" i="1"/>
  <c r="E414" i="1" l="1"/>
  <c r="F415" i="1" s="1"/>
  <c r="A415" i="1"/>
  <c r="D415" i="1" s="1"/>
  <c r="O414" i="1"/>
  <c r="J414" i="1"/>
  <c r="K414" i="1" s="1"/>
  <c r="L414" i="1" s="1"/>
  <c r="M414" i="1" s="1"/>
  <c r="G414" i="1"/>
  <c r="T413" i="1"/>
  <c r="R414" i="1"/>
  <c r="Q413" i="1"/>
  <c r="S414" i="1"/>
  <c r="N413" i="1"/>
  <c r="C389" i="1"/>
  <c r="P388" i="1"/>
  <c r="B388" i="1" s="1"/>
  <c r="I428" i="1"/>
  <c r="G415" i="1" l="1"/>
  <c r="H415" i="1" s="1"/>
  <c r="O415" i="1"/>
  <c r="E415" i="1"/>
  <c r="F416" i="1" s="1"/>
  <c r="A416" i="1"/>
  <c r="D416" i="1" s="1"/>
  <c r="R415" i="1"/>
  <c r="J415" i="1"/>
  <c r="K415" i="1" s="1"/>
  <c r="L415" i="1" s="1"/>
  <c r="M415" i="1" s="1"/>
  <c r="Q414" i="1"/>
  <c r="S415" i="1"/>
  <c r="T414" i="1"/>
  <c r="H414" i="1"/>
  <c r="N414" i="1" s="1"/>
  <c r="I429" i="1"/>
  <c r="C390" i="1"/>
  <c r="P389" i="1"/>
  <c r="B389" i="1" s="1"/>
  <c r="N415" i="1" l="1"/>
  <c r="O416" i="1"/>
  <c r="E416" i="1"/>
  <c r="F417" i="1" s="1"/>
  <c r="A417" i="1"/>
  <c r="D417" i="1" s="1"/>
  <c r="Q415" i="1"/>
  <c r="T415" i="1"/>
  <c r="S416" i="1"/>
  <c r="R416" i="1"/>
  <c r="G416" i="1"/>
  <c r="J416" i="1"/>
  <c r="K416" i="1" s="1"/>
  <c r="L416" i="1" s="1"/>
  <c r="M416" i="1" s="1"/>
  <c r="I430" i="1"/>
  <c r="C391" i="1"/>
  <c r="P390" i="1"/>
  <c r="B390" i="1" s="1"/>
  <c r="G417" i="1" l="1"/>
  <c r="H417" i="1" s="1"/>
  <c r="E417" i="1"/>
  <c r="F418" i="1" s="1"/>
  <c r="A418" i="1"/>
  <c r="D418" i="1" s="1"/>
  <c r="O417" i="1"/>
  <c r="S417" i="1"/>
  <c r="Q416" i="1"/>
  <c r="R417" i="1"/>
  <c r="J417" i="1"/>
  <c r="K417" i="1" s="1"/>
  <c r="L417" i="1" s="1"/>
  <c r="M417" i="1" s="1"/>
  <c r="T416" i="1"/>
  <c r="H416" i="1"/>
  <c r="N416" i="1" s="1"/>
  <c r="I431" i="1"/>
  <c r="C392" i="1"/>
  <c r="P391" i="1"/>
  <c r="B391" i="1" s="1"/>
  <c r="N417" i="1" l="1"/>
  <c r="J418" i="1"/>
  <c r="K418" i="1" s="1"/>
  <c r="L418" i="1" s="1"/>
  <c r="M418" i="1" s="1"/>
  <c r="Q417" i="1"/>
  <c r="G418" i="1"/>
  <c r="S418" i="1"/>
  <c r="R418" i="1"/>
  <c r="T417" i="1"/>
  <c r="O418" i="1"/>
  <c r="E418" i="1"/>
  <c r="F419" i="1" s="1"/>
  <c r="A419" i="1"/>
  <c r="D419" i="1" s="1"/>
  <c r="C393" i="1"/>
  <c r="P392" i="1"/>
  <c r="B392" i="1" s="1"/>
  <c r="I432" i="1"/>
  <c r="G419" i="1" l="1"/>
  <c r="H419" i="1" s="1"/>
  <c r="Q418" i="1"/>
  <c r="T418" i="1"/>
  <c r="R419" i="1"/>
  <c r="S419" i="1"/>
  <c r="J419" i="1"/>
  <c r="K419" i="1" s="1"/>
  <c r="L419" i="1" s="1"/>
  <c r="M419" i="1" s="1"/>
  <c r="O419" i="1"/>
  <c r="A420" i="1"/>
  <c r="D420" i="1" s="1"/>
  <c r="E419" i="1"/>
  <c r="F420" i="1" s="1"/>
  <c r="H418" i="1"/>
  <c r="N418" i="1" s="1"/>
  <c r="I433" i="1"/>
  <c r="C394" i="1"/>
  <c r="P393" i="1"/>
  <c r="T393" i="1" l="1"/>
  <c r="B393" i="1"/>
  <c r="N419" i="1"/>
  <c r="G420" i="1"/>
  <c r="H420" i="1" s="1"/>
  <c r="S420" i="1"/>
  <c r="R420" i="1"/>
  <c r="J420" i="1"/>
  <c r="K420" i="1" s="1"/>
  <c r="L420" i="1" s="1"/>
  <c r="M420" i="1" s="1"/>
  <c r="T419" i="1"/>
  <c r="Q419" i="1"/>
  <c r="E420" i="1"/>
  <c r="F421" i="1" s="1"/>
  <c r="A421" i="1"/>
  <c r="D421" i="1" s="1"/>
  <c r="O420" i="1"/>
  <c r="C395" i="1"/>
  <c r="P394" i="1"/>
  <c r="B394" i="1" s="1"/>
  <c r="I434" i="1"/>
  <c r="N420" i="1" l="1"/>
  <c r="E421" i="1"/>
  <c r="F422" i="1" s="1"/>
  <c r="O421" i="1"/>
  <c r="A422" i="1"/>
  <c r="D422" i="1" s="1"/>
  <c r="G421" i="1"/>
  <c r="H421" i="1" s="1"/>
  <c r="S421" i="1"/>
  <c r="T420" i="1"/>
  <c r="R421" i="1"/>
  <c r="J421" i="1"/>
  <c r="K421" i="1" s="1"/>
  <c r="L421" i="1" s="1"/>
  <c r="M421" i="1" s="1"/>
  <c r="Q420" i="1"/>
  <c r="I435" i="1"/>
  <c r="C396" i="1"/>
  <c r="P395" i="1"/>
  <c r="B395" i="1" s="1"/>
  <c r="N421" i="1" l="1"/>
  <c r="E422" i="1"/>
  <c r="F423" i="1" s="1"/>
  <c r="A423" i="1"/>
  <c r="D423" i="1" s="1"/>
  <c r="O422" i="1"/>
  <c r="T421" i="1"/>
  <c r="Q421" i="1"/>
  <c r="S422" i="1"/>
  <c r="R422" i="1"/>
  <c r="J422" i="1"/>
  <c r="K422" i="1" s="1"/>
  <c r="L422" i="1" s="1"/>
  <c r="M422" i="1" s="1"/>
  <c r="G422" i="1"/>
  <c r="H422" i="1" s="1"/>
  <c r="C397" i="1"/>
  <c r="P396" i="1"/>
  <c r="B396" i="1" s="1"/>
  <c r="I436" i="1"/>
  <c r="Q422" i="1" l="1"/>
  <c r="G423" i="1"/>
  <c r="H423" i="1" s="1"/>
  <c r="R423" i="1"/>
  <c r="J423" i="1"/>
  <c r="K423" i="1" s="1"/>
  <c r="L423" i="1" s="1"/>
  <c r="M423" i="1" s="1"/>
  <c r="S423" i="1"/>
  <c r="E423" i="1"/>
  <c r="F424" i="1" s="1"/>
  <c r="A424" i="1"/>
  <c r="D424" i="1" s="1"/>
  <c r="O423" i="1"/>
  <c r="N422" i="1"/>
  <c r="C398" i="1"/>
  <c r="P397" i="1"/>
  <c r="B397" i="1" s="1"/>
  <c r="I437" i="1"/>
  <c r="N423" i="1" l="1"/>
  <c r="O424" i="1"/>
  <c r="E424" i="1"/>
  <c r="F425" i="1" s="1"/>
  <c r="A425" i="1"/>
  <c r="D425" i="1" s="1"/>
  <c r="J424" i="1"/>
  <c r="K424" i="1" s="1"/>
  <c r="L424" i="1" s="1"/>
  <c r="M424" i="1" s="1"/>
  <c r="R424" i="1"/>
  <c r="T423" i="1"/>
  <c r="S424" i="1"/>
  <c r="G424" i="1"/>
  <c r="Q423" i="1"/>
  <c r="I438" i="1"/>
  <c r="C399" i="1"/>
  <c r="P398" i="1"/>
  <c r="B398" i="1" s="1"/>
  <c r="S425" i="1" l="1"/>
  <c r="R425" i="1"/>
  <c r="Q424" i="1"/>
  <c r="T424" i="1"/>
  <c r="J425" i="1"/>
  <c r="K425" i="1" s="1"/>
  <c r="L425" i="1" s="1"/>
  <c r="M425" i="1" s="1"/>
  <c r="G425" i="1"/>
  <c r="H425" i="1" s="1"/>
  <c r="A426" i="1"/>
  <c r="D426" i="1" s="1"/>
  <c r="E425" i="1"/>
  <c r="F426" i="1" s="1"/>
  <c r="O425" i="1"/>
  <c r="H424" i="1"/>
  <c r="N424" i="1" s="1"/>
  <c r="C400" i="1"/>
  <c r="P399" i="1"/>
  <c r="B399" i="1" s="1"/>
  <c r="I439" i="1"/>
  <c r="N425" i="1" l="1"/>
  <c r="G426" i="1"/>
  <c r="H426" i="1" s="1"/>
  <c r="T425" i="1"/>
  <c r="R426" i="1"/>
  <c r="Q425" i="1"/>
  <c r="S426" i="1"/>
  <c r="J426" i="1"/>
  <c r="K426" i="1" s="1"/>
  <c r="L426" i="1" s="1"/>
  <c r="M426" i="1" s="1"/>
  <c r="O426" i="1"/>
  <c r="E426" i="1"/>
  <c r="F427" i="1" s="1"/>
  <c r="A427" i="1"/>
  <c r="D427" i="1" s="1"/>
  <c r="C401" i="1"/>
  <c r="P400" i="1"/>
  <c r="B400" i="1" s="1"/>
  <c r="I440" i="1"/>
  <c r="J427" i="1" l="1"/>
  <c r="K427" i="1" s="1"/>
  <c r="L427" i="1" s="1"/>
  <c r="M427" i="1" s="1"/>
  <c r="T426" i="1"/>
  <c r="R427" i="1"/>
  <c r="Q426" i="1"/>
  <c r="S427" i="1"/>
  <c r="G427" i="1"/>
  <c r="N426" i="1"/>
  <c r="O427" i="1"/>
  <c r="E427" i="1"/>
  <c r="F428" i="1" s="1"/>
  <c r="A428" i="1"/>
  <c r="D428" i="1" s="1"/>
  <c r="I441" i="1"/>
  <c r="C402" i="1"/>
  <c r="P401" i="1"/>
  <c r="B401" i="1" s="1"/>
  <c r="O428" i="1" l="1"/>
  <c r="A429" i="1"/>
  <c r="D429" i="1" s="1"/>
  <c r="E428" i="1"/>
  <c r="F429" i="1" s="1"/>
  <c r="T427" i="1"/>
  <c r="S428" i="1"/>
  <c r="Q427" i="1"/>
  <c r="R428" i="1"/>
  <c r="J428" i="1"/>
  <c r="K428" i="1" s="1"/>
  <c r="L428" i="1" s="1"/>
  <c r="M428" i="1" s="1"/>
  <c r="G428" i="1"/>
  <c r="H428" i="1" s="1"/>
  <c r="H427" i="1"/>
  <c r="N427" i="1" s="1"/>
  <c r="C403" i="1"/>
  <c r="P402" i="1"/>
  <c r="B402" i="1" s="1"/>
  <c r="I442" i="1"/>
  <c r="N428" i="1" l="1"/>
  <c r="O429" i="1"/>
  <c r="A430" i="1"/>
  <c r="D430" i="1" s="1"/>
  <c r="E429" i="1"/>
  <c r="F430" i="1" s="1"/>
  <c r="G429" i="1"/>
  <c r="H429" i="1" s="1"/>
  <c r="T428" i="1"/>
  <c r="S429" i="1"/>
  <c r="R429" i="1"/>
  <c r="Q428" i="1"/>
  <c r="J429" i="1"/>
  <c r="K429" i="1" s="1"/>
  <c r="L429" i="1" s="1"/>
  <c r="M429" i="1" s="1"/>
  <c r="C404" i="1"/>
  <c r="P403" i="1"/>
  <c r="B403" i="1" s="1"/>
  <c r="I443" i="1"/>
  <c r="N429" i="1" l="1"/>
  <c r="O430" i="1"/>
  <c r="A431" i="1"/>
  <c r="D431" i="1" s="1"/>
  <c r="E430" i="1"/>
  <c r="F431" i="1" s="1"/>
  <c r="G430" i="1"/>
  <c r="H430" i="1" s="1"/>
  <c r="T429" i="1"/>
  <c r="S430" i="1"/>
  <c r="J430" i="1"/>
  <c r="K430" i="1" s="1"/>
  <c r="L430" i="1" s="1"/>
  <c r="M430" i="1" s="1"/>
  <c r="R430" i="1"/>
  <c r="Q429" i="1"/>
  <c r="I444" i="1"/>
  <c r="C405" i="1"/>
  <c r="P404" i="1"/>
  <c r="B404" i="1" s="1"/>
  <c r="N430" i="1" l="1"/>
  <c r="O431" i="1"/>
  <c r="E431" i="1"/>
  <c r="F432" i="1" s="1"/>
  <c r="A432" i="1"/>
  <c r="D432" i="1" s="1"/>
  <c r="S431" i="1"/>
  <c r="J431" i="1"/>
  <c r="K431" i="1" s="1"/>
  <c r="L431" i="1" s="1"/>
  <c r="M431" i="1" s="1"/>
  <c r="R431" i="1"/>
  <c r="T430" i="1"/>
  <c r="G431" i="1"/>
  <c r="Q430" i="1"/>
  <c r="I445" i="1"/>
  <c r="C406" i="1"/>
  <c r="P405" i="1"/>
  <c r="B405" i="1" s="1"/>
  <c r="G432" i="1" l="1"/>
  <c r="H432" i="1" s="1"/>
  <c r="A433" i="1"/>
  <c r="D433" i="1" s="1"/>
  <c r="O432" i="1"/>
  <c r="E432" i="1"/>
  <c r="F433" i="1" s="1"/>
  <c r="T431" i="1"/>
  <c r="S432" i="1"/>
  <c r="Q431" i="1"/>
  <c r="J432" i="1"/>
  <c r="K432" i="1" s="1"/>
  <c r="L432" i="1" s="1"/>
  <c r="M432" i="1" s="1"/>
  <c r="R432" i="1"/>
  <c r="H431" i="1"/>
  <c r="N431" i="1" s="1"/>
  <c r="C407" i="1"/>
  <c r="P406" i="1"/>
  <c r="B406" i="1" s="1"/>
  <c r="I446" i="1"/>
  <c r="N432" i="1" l="1"/>
  <c r="G433" i="1"/>
  <c r="H433" i="1" s="1"/>
  <c r="J433" i="1"/>
  <c r="K433" i="1" s="1"/>
  <c r="L433" i="1" s="1"/>
  <c r="M433" i="1" s="1"/>
  <c r="Q432" i="1"/>
  <c r="T432" i="1"/>
  <c r="R433" i="1"/>
  <c r="S433" i="1"/>
  <c r="E433" i="1"/>
  <c r="F434" i="1" s="1"/>
  <c r="A434" i="1"/>
  <c r="D434" i="1" s="1"/>
  <c r="O433" i="1"/>
  <c r="I447" i="1"/>
  <c r="C408" i="1"/>
  <c r="P407" i="1"/>
  <c r="B407" i="1" s="1"/>
  <c r="N433" i="1" l="1"/>
  <c r="O434" i="1"/>
  <c r="E434" i="1"/>
  <c r="F435" i="1" s="1"/>
  <c r="A435" i="1"/>
  <c r="D435" i="1" s="1"/>
  <c r="G434" i="1"/>
  <c r="H434" i="1" s="1"/>
  <c r="Q433" i="1"/>
  <c r="J434" i="1"/>
  <c r="K434" i="1" s="1"/>
  <c r="L434" i="1" s="1"/>
  <c r="M434" i="1" s="1"/>
  <c r="T433" i="1"/>
  <c r="S434" i="1"/>
  <c r="R434" i="1"/>
  <c r="C409" i="1"/>
  <c r="P408" i="1"/>
  <c r="B408" i="1" s="1"/>
  <c r="I448" i="1"/>
  <c r="N434" i="1" l="1"/>
  <c r="A436" i="1"/>
  <c r="D436" i="1" s="1"/>
  <c r="E435" i="1"/>
  <c r="F436" i="1" s="1"/>
  <c r="O435" i="1"/>
  <c r="J435" i="1"/>
  <c r="K435" i="1" s="1"/>
  <c r="L435" i="1" s="1"/>
  <c r="M435" i="1" s="1"/>
  <c r="R435" i="1"/>
  <c r="S435" i="1"/>
  <c r="Q434" i="1"/>
  <c r="G435" i="1"/>
  <c r="T434" i="1"/>
  <c r="C410" i="1"/>
  <c r="P409" i="1"/>
  <c r="B409" i="1" s="1"/>
  <c r="I449" i="1"/>
  <c r="G436" i="1" l="1"/>
  <c r="H436" i="1" s="1"/>
  <c r="J436" i="1"/>
  <c r="K436" i="1" s="1"/>
  <c r="L436" i="1" s="1"/>
  <c r="M436" i="1" s="1"/>
  <c r="Q435" i="1"/>
  <c r="S436" i="1"/>
  <c r="R436" i="1"/>
  <c r="T435" i="1"/>
  <c r="O436" i="1"/>
  <c r="A437" i="1"/>
  <c r="D437" i="1" s="1"/>
  <c r="E436" i="1"/>
  <c r="F437" i="1" s="1"/>
  <c r="H435" i="1"/>
  <c r="N435" i="1" s="1"/>
  <c r="C411" i="1"/>
  <c r="P410" i="1"/>
  <c r="B410" i="1" s="1"/>
  <c r="I450" i="1"/>
  <c r="N436" i="1" l="1"/>
  <c r="O437" i="1"/>
  <c r="A438" i="1"/>
  <c r="D438" i="1" s="1"/>
  <c r="E437" i="1"/>
  <c r="F438" i="1" s="1"/>
  <c r="S437" i="1"/>
  <c r="G437" i="1"/>
  <c r="J437" i="1"/>
  <c r="K437" i="1" s="1"/>
  <c r="L437" i="1" s="1"/>
  <c r="M437" i="1" s="1"/>
  <c r="T436" i="1"/>
  <c r="R437" i="1"/>
  <c r="Q436" i="1"/>
  <c r="I451" i="1"/>
  <c r="C412" i="1"/>
  <c r="P411" i="1"/>
  <c r="B411" i="1" s="1"/>
  <c r="G438" i="1" l="1"/>
  <c r="H438" i="1" s="1"/>
  <c r="A439" i="1"/>
  <c r="D439" i="1" s="1"/>
  <c r="O438" i="1"/>
  <c r="E438" i="1"/>
  <c r="F439" i="1" s="1"/>
  <c r="J438" i="1"/>
  <c r="K438" i="1" s="1"/>
  <c r="L438" i="1" s="1"/>
  <c r="M438" i="1" s="1"/>
  <c r="Q437" i="1"/>
  <c r="R438" i="1"/>
  <c r="S438" i="1"/>
  <c r="T437" i="1"/>
  <c r="H437" i="1"/>
  <c r="N437" i="1" s="1"/>
  <c r="I452" i="1"/>
  <c r="C413" i="1"/>
  <c r="P412" i="1"/>
  <c r="B412" i="1" s="1"/>
  <c r="N438" i="1" l="1"/>
  <c r="G439" i="1"/>
  <c r="H439" i="1" s="1"/>
  <c r="S439" i="1"/>
  <c r="Q438" i="1"/>
  <c r="T438" i="1"/>
  <c r="R439" i="1"/>
  <c r="J439" i="1"/>
  <c r="K439" i="1" s="1"/>
  <c r="L439" i="1" s="1"/>
  <c r="M439" i="1" s="1"/>
  <c r="A440" i="1"/>
  <c r="D440" i="1" s="1"/>
  <c r="O439" i="1"/>
  <c r="E439" i="1"/>
  <c r="F440" i="1" s="1"/>
  <c r="I453" i="1"/>
  <c r="C414" i="1"/>
  <c r="P413" i="1"/>
  <c r="B413" i="1" s="1"/>
  <c r="A441" i="1" l="1"/>
  <c r="D441" i="1" s="1"/>
  <c r="E440" i="1"/>
  <c r="F441" i="1" s="1"/>
  <c r="O440" i="1"/>
  <c r="N439" i="1"/>
  <c r="G440" i="1"/>
  <c r="H440" i="1" s="1"/>
  <c r="T439" i="1"/>
  <c r="S440" i="1"/>
  <c r="R440" i="1"/>
  <c r="Q439" i="1"/>
  <c r="J440" i="1"/>
  <c r="K440" i="1" s="1"/>
  <c r="L440" i="1" s="1"/>
  <c r="M440" i="1" s="1"/>
  <c r="I454" i="1"/>
  <c r="C415" i="1"/>
  <c r="P414" i="1"/>
  <c r="B414" i="1" s="1"/>
  <c r="N440" i="1" l="1"/>
  <c r="G441" i="1"/>
  <c r="H441" i="1" s="1"/>
  <c r="R441" i="1"/>
  <c r="T440" i="1"/>
  <c r="Q440" i="1"/>
  <c r="S441" i="1"/>
  <c r="J441" i="1"/>
  <c r="K441" i="1" s="1"/>
  <c r="L441" i="1" s="1"/>
  <c r="M441" i="1" s="1"/>
  <c r="A442" i="1"/>
  <c r="D442" i="1" s="1"/>
  <c r="O441" i="1"/>
  <c r="E441" i="1"/>
  <c r="F442" i="1" s="1"/>
  <c r="C416" i="1"/>
  <c r="P415" i="1"/>
  <c r="B415" i="1" s="1"/>
  <c r="I455" i="1"/>
  <c r="E442" i="1" l="1"/>
  <c r="F443" i="1" s="1"/>
  <c r="O442" i="1"/>
  <c r="A443" i="1"/>
  <c r="D443" i="1" s="1"/>
  <c r="N441" i="1"/>
  <c r="S442" i="1"/>
  <c r="Q441" i="1"/>
  <c r="J442" i="1"/>
  <c r="K442" i="1" s="1"/>
  <c r="L442" i="1" s="1"/>
  <c r="M442" i="1" s="1"/>
  <c r="T441" i="1"/>
  <c r="R442" i="1"/>
  <c r="G442" i="1"/>
  <c r="C417" i="1"/>
  <c r="P416" i="1"/>
  <c r="B416" i="1" s="1"/>
  <c r="I456" i="1"/>
  <c r="G443" i="1" l="1"/>
  <c r="H443" i="1" s="1"/>
  <c r="Q442" i="1"/>
  <c r="T442" i="1"/>
  <c r="S443" i="1"/>
  <c r="R443" i="1"/>
  <c r="J443" i="1"/>
  <c r="K443" i="1" s="1"/>
  <c r="L443" i="1" s="1"/>
  <c r="M443" i="1" s="1"/>
  <c r="A444" i="1"/>
  <c r="D444" i="1" s="1"/>
  <c r="O443" i="1"/>
  <c r="E443" i="1"/>
  <c r="F444" i="1" s="1"/>
  <c r="H442" i="1"/>
  <c r="N442" i="1" s="1"/>
  <c r="C418" i="1"/>
  <c r="P417" i="1"/>
  <c r="B417" i="1" s="1"/>
  <c r="I457" i="1"/>
  <c r="N443" i="1" l="1"/>
  <c r="S444" i="1"/>
  <c r="G444" i="1"/>
  <c r="H444" i="1" s="1"/>
  <c r="Q443" i="1"/>
  <c r="T443" i="1"/>
  <c r="R444" i="1"/>
  <c r="J444" i="1"/>
  <c r="K444" i="1" s="1"/>
  <c r="L444" i="1" s="1"/>
  <c r="M444" i="1" s="1"/>
  <c r="A445" i="1"/>
  <c r="D445" i="1" s="1"/>
  <c r="E444" i="1"/>
  <c r="F445" i="1" s="1"/>
  <c r="O444" i="1"/>
  <c r="I458" i="1"/>
  <c r="C419" i="1"/>
  <c r="P418" i="1"/>
  <c r="B418" i="1" s="1"/>
  <c r="N444" i="1" l="1"/>
  <c r="O445" i="1"/>
  <c r="E445" i="1"/>
  <c r="F446" i="1" s="1"/>
  <c r="A446" i="1"/>
  <c r="D446" i="1" s="1"/>
  <c r="R445" i="1"/>
  <c r="G445" i="1"/>
  <c r="H445" i="1" s="1"/>
  <c r="J445" i="1"/>
  <c r="K445" i="1" s="1"/>
  <c r="L445" i="1" s="1"/>
  <c r="M445" i="1" s="1"/>
  <c r="T444" i="1"/>
  <c r="S445" i="1"/>
  <c r="Q444" i="1"/>
  <c r="C420" i="1"/>
  <c r="P419" i="1"/>
  <c r="B419" i="1" s="1"/>
  <c r="I459" i="1"/>
  <c r="R446" i="1" l="1"/>
  <c r="J446" i="1"/>
  <c r="K446" i="1" s="1"/>
  <c r="L446" i="1" s="1"/>
  <c r="M446" i="1" s="1"/>
  <c r="S446" i="1"/>
  <c r="T445" i="1"/>
  <c r="Q445" i="1"/>
  <c r="G446" i="1"/>
  <c r="N445" i="1"/>
  <c r="O446" i="1"/>
  <c r="E446" i="1"/>
  <c r="F447" i="1" s="1"/>
  <c r="A447" i="1"/>
  <c r="D447" i="1" s="1"/>
  <c r="C421" i="1"/>
  <c r="P420" i="1"/>
  <c r="B420" i="1" s="1"/>
  <c r="I460" i="1"/>
  <c r="G447" i="1" l="1"/>
  <c r="H447" i="1" s="1"/>
  <c r="E447" i="1"/>
  <c r="F448" i="1" s="1"/>
  <c r="A448" i="1"/>
  <c r="D448" i="1" s="1"/>
  <c r="O447" i="1"/>
  <c r="R447" i="1"/>
  <c r="T446" i="1"/>
  <c r="S447" i="1"/>
  <c r="Q446" i="1"/>
  <c r="J447" i="1"/>
  <c r="K447" i="1" s="1"/>
  <c r="L447" i="1" s="1"/>
  <c r="M447" i="1" s="1"/>
  <c r="H446" i="1"/>
  <c r="N446" i="1" s="1"/>
  <c r="I461" i="1"/>
  <c r="C422" i="1"/>
  <c r="P421" i="1"/>
  <c r="B421" i="1" s="1"/>
  <c r="N447" i="1" l="1"/>
  <c r="G448" i="1"/>
  <c r="H448" i="1" s="1"/>
  <c r="S448" i="1"/>
  <c r="J448" i="1"/>
  <c r="K448" i="1" s="1"/>
  <c r="L448" i="1" s="1"/>
  <c r="M448" i="1" s="1"/>
  <c r="T447" i="1"/>
  <c r="Q447" i="1"/>
  <c r="R448" i="1"/>
  <c r="E448" i="1"/>
  <c r="F449" i="1" s="1"/>
  <c r="O448" i="1"/>
  <c r="A449" i="1"/>
  <c r="D449" i="1" s="1"/>
  <c r="C423" i="1"/>
  <c r="P422" i="1"/>
  <c r="I462" i="1"/>
  <c r="T422" i="1" l="1"/>
  <c r="B422" i="1"/>
  <c r="O449" i="1"/>
  <c r="A450" i="1"/>
  <c r="D450" i="1" s="1"/>
  <c r="E449" i="1"/>
  <c r="F450" i="1" s="1"/>
  <c r="N448" i="1"/>
  <c r="J449" i="1"/>
  <c r="K449" i="1" s="1"/>
  <c r="L449" i="1" s="1"/>
  <c r="M449" i="1" s="1"/>
  <c r="R449" i="1"/>
  <c r="T448" i="1"/>
  <c r="S449" i="1"/>
  <c r="Q448" i="1"/>
  <c r="G449" i="1"/>
  <c r="I463" i="1"/>
  <c r="C424" i="1"/>
  <c r="P423" i="1"/>
  <c r="B423" i="1" s="1"/>
  <c r="G450" i="1" l="1"/>
  <c r="H450" i="1" s="1"/>
  <c r="A451" i="1"/>
  <c r="D451" i="1" s="1"/>
  <c r="E450" i="1"/>
  <c r="F451" i="1" s="1"/>
  <c r="O450" i="1"/>
  <c r="R450" i="1"/>
  <c r="T449" i="1"/>
  <c r="S450" i="1"/>
  <c r="Q449" i="1"/>
  <c r="J450" i="1"/>
  <c r="K450" i="1" s="1"/>
  <c r="L450" i="1" s="1"/>
  <c r="M450" i="1" s="1"/>
  <c r="H449" i="1"/>
  <c r="N449" i="1" s="1"/>
  <c r="C425" i="1"/>
  <c r="P424" i="1"/>
  <c r="B424" i="1" s="1"/>
  <c r="I464" i="1"/>
  <c r="N450" i="1" l="1"/>
  <c r="R451" i="1"/>
  <c r="T450" i="1"/>
  <c r="J451" i="1"/>
  <c r="K451" i="1" s="1"/>
  <c r="L451" i="1" s="1"/>
  <c r="M451" i="1" s="1"/>
  <c r="S451" i="1"/>
  <c r="G451" i="1"/>
  <c r="H451" i="1" s="1"/>
  <c r="Q450" i="1"/>
  <c r="E451" i="1"/>
  <c r="F452" i="1" s="1"/>
  <c r="O451" i="1"/>
  <c r="A452" i="1"/>
  <c r="D452" i="1" s="1"/>
  <c r="C426" i="1"/>
  <c r="P425" i="1"/>
  <c r="B425" i="1" s="1"/>
  <c r="I465" i="1"/>
  <c r="R452" i="1" l="1"/>
  <c r="G452" i="1"/>
  <c r="J452" i="1"/>
  <c r="K452" i="1" s="1"/>
  <c r="L452" i="1" s="1"/>
  <c r="M452" i="1" s="1"/>
  <c r="Q451" i="1"/>
  <c r="S452" i="1"/>
  <c r="A453" i="1"/>
  <c r="D453" i="1" s="1"/>
  <c r="E452" i="1"/>
  <c r="F453" i="1" s="1"/>
  <c r="O452" i="1"/>
  <c r="N451" i="1"/>
  <c r="I466" i="1"/>
  <c r="C427" i="1"/>
  <c r="P426" i="1"/>
  <c r="B426" i="1" s="1"/>
  <c r="G453" i="1" l="1"/>
  <c r="H453" i="1" s="1"/>
  <c r="A454" i="1"/>
  <c r="D454" i="1" s="1"/>
  <c r="O453" i="1"/>
  <c r="E453" i="1"/>
  <c r="F454" i="1" s="1"/>
  <c r="R453" i="1"/>
  <c r="T452" i="1"/>
  <c r="J453" i="1"/>
  <c r="K453" i="1" s="1"/>
  <c r="L453" i="1" s="1"/>
  <c r="M453" i="1" s="1"/>
  <c r="S453" i="1"/>
  <c r="Q452" i="1"/>
  <c r="H452" i="1"/>
  <c r="N452" i="1" s="1"/>
  <c r="I467" i="1"/>
  <c r="C428" i="1"/>
  <c r="P427" i="1"/>
  <c r="B427" i="1" s="1"/>
  <c r="G454" i="1" l="1"/>
  <c r="H454" i="1" s="1"/>
  <c r="J454" i="1"/>
  <c r="K454" i="1" s="1"/>
  <c r="L454" i="1" s="1"/>
  <c r="M454" i="1" s="1"/>
  <c r="S454" i="1"/>
  <c r="R454" i="1"/>
  <c r="Q453" i="1"/>
  <c r="T453" i="1"/>
  <c r="O454" i="1"/>
  <c r="A455" i="1"/>
  <c r="D455" i="1" s="1"/>
  <c r="E454" i="1"/>
  <c r="F455" i="1" s="1"/>
  <c r="N453" i="1"/>
  <c r="C429" i="1"/>
  <c r="P428" i="1"/>
  <c r="B428" i="1" s="1"/>
  <c r="I468" i="1"/>
  <c r="N454" i="1" l="1"/>
  <c r="O455" i="1"/>
  <c r="E455" i="1"/>
  <c r="F456" i="1" s="1"/>
  <c r="A456" i="1"/>
  <c r="D456" i="1" s="1"/>
  <c r="G455" i="1"/>
  <c r="H455" i="1" s="1"/>
  <c r="T454" i="1"/>
  <c r="R455" i="1"/>
  <c r="Q454" i="1"/>
  <c r="S455" i="1"/>
  <c r="J455" i="1"/>
  <c r="K455" i="1" s="1"/>
  <c r="L455" i="1" s="1"/>
  <c r="M455" i="1" s="1"/>
  <c r="I469" i="1"/>
  <c r="C430" i="1"/>
  <c r="P429" i="1"/>
  <c r="B429" i="1" s="1"/>
  <c r="O456" i="1" l="1"/>
  <c r="A457" i="1"/>
  <c r="D457" i="1" s="1"/>
  <c r="E456" i="1"/>
  <c r="F457" i="1" s="1"/>
  <c r="R456" i="1"/>
  <c r="Q455" i="1"/>
  <c r="T455" i="1"/>
  <c r="S456" i="1"/>
  <c r="J456" i="1"/>
  <c r="K456" i="1" s="1"/>
  <c r="L456" i="1" s="1"/>
  <c r="M456" i="1" s="1"/>
  <c r="G456" i="1"/>
  <c r="H456" i="1" s="1"/>
  <c r="N455" i="1"/>
  <c r="C431" i="1"/>
  <c r="P430" i="1"/>
  <c r="B430" i="1" s="1"/>
  <c r="I470" i="1"/>
  <c r="N456" i="1" l="1"/>
  <c r="O457" i="1"/>
  <c r="E457" i="1"/>
  <c r="F458" i="1" s="1"/>
  <c r="A458" i="1"/>
  <c r="D458" i="1" s="1"/>
  <c r="T456" i="1"/>
  <c r="R457" i="1"/>
  <c r="S457" i="1"/>
  <c r="Q456" i="1"/>
  <c r="J457" i="1"/>
  <c r="K457" i="1" s="1"/>
  <c r="L457" i="1" s="1"/>
  <c r="M457" i="1" s="1"/>
  <c r="G457" i="1"/>
  <c r="I471" i="1"/>
  <c r="C432" i="1"/>
  <c r="P431" i="1"/>
  <c r="B431" i="1" s="1"/>
  <c r="G458" i="1" l="1"/>
  <c r="H458" i="1" s="1"/>
  <c r="Q457" i="1"/>
  <c r="R458" i="1"/>
  <c r="T457" i="1"/>
  <c r="J458" i="1"/>
  <c r="K458" i="1" s="1"/>
  <c r="L458" i="1" s="1"/>
  <c r="M458" i="1" s="1"/>
  <c r="S458" i="1"/>
  <c r="A459" i="1"/>
  <c r="D459" i="1" s="1"/>
  <c r="O458" i="1"/>
  <c r="E458" i="1"/>
  <c r="F459" i="1" s="1"/>
  <c r="H457" i="1"/>
  <c r="N457" i="1" s="1"/>
  <c r="C433" i="1"/>
  <c r="P432" i="1"/>
  <c r="B432" i="1" s="1"/>
  <c r="I472" i="1"/>
  <c r="N458" i="1" l="1"/>
  <c r="G459" i="1"/>
  <c r="H459" i="1" s="1"/>
  <c r="R459" i="1"/>
  <c r="J459" i="1"/>
  <c r="K459" i="1" s="1"/>
  <c r="L459" i="1" s="1"/>
  <c r="M459" i="1" s="1"/>
  <c r="T458" i="1"/>
  <c r="S459" i="1"/>
  <c r="Q458" i="1"/>
  <c r="O459" i="1"/>
  <c r="E459" i="1"/>
  <c r="F460" i="1" s="1"/>
  <c r="A460" i="1"/>
  <c r="D460" i="1" s="1"/>
  <c r="I473" i="1"/>
  <c r="C434" i="1"/>
  <c r="P433" i="1"/>
  <c r="B433" i="1" s="1"/>
  <c r="N459" i="1" l="1"/>
  <c r="G460" i="1"/>
  <c r="H460" i="1" s="1"/>
  <c r="T459" i="1"/>
  <c r="R460" i="1"/>
  <c r="Q459" i="1"/>
  <c r="J460" i="1"/>
  <c r="K460" i="1" s="1"/>
  <c r="L460" i="1" s="1"/>
  <c r="M460" i="1" s="1"/>
  <c r="S460" i="1"/>
  <c r="O460" i="1"/>
  <c r="A461" i="1"/>
  <c r="D461" i="1" s="1"/>
  <c r="E460" i="1"/>
  <c r="F461" i="1" s="1"/>
  <c r="I474" i="1"/>
  <c r="C435" i="1"/>
  <c r="P434" i="1"/>
  <c r="B434" i="1" s="1"/>
  <c r="N460" i="1" l="1"/>
  <c r="Q460" i="1"/>
  <c r="J461" i="1"/>
  <c r="K461" i="1" s="1"/>
  <c r="L461" i="1" s="1"/>
  <c r="M461" i="1" s="1"/>
  <c r="T460" i="1"/>
  <c r="G461" i="1"/>
  <c r="H461" i="1" s="1"/>
  <c r="S461" i="1"/>
  <c r="R461" i="1"/>
  <c r="E461" i="1"/>
  <c r="F462" i="1" s="1"/>
  <c r="A462" i="1"/>
  <c r="D462" i="1" s="1"/>
  <c r="O461" i="1"/>
  <c r="I475" i="1"/>
  <c r="C436" i="1"/>
  <c r="P435" i="1"/>
  <c r="B435" i="1" s="1"/>
  <c r="N461" i="1" l="1"/>
  <c r="E462" i="1"/>
  <c r="F463" i="1" s="1"/>
  <c r="A463" i="1"/>
  <c r="D463" i="1" s="1"/>
  <c r="O462" i="1"/>
  <c r="J462" i="1"/>
  <c r="K462" i="1" s="1"/>
  <c r="L462" i="1" s="1"/>
  <c r="M462" i="1" s="1"/>
  <c r="S462" i="1"/>
  <c r="R462" i="1"/>
  <c r="G462" i="1"/>
  <c r="Q461" i="1"/>
  <c r="T461" i="1"/>
  <c r="C437" i="1"/>
  <c r="P436" i="1"/>
  <c r="B436" i="1" s="1"/>
  <c r="I476" i="1"/>
  <c r="G463" i="1" l="1"/>
  <c r="H463" i="1" s="1"/>
  <c r="A464" i="1"/>
  <c r="D464" i="1" s="1"/>
  <c r="O463" i="1"/>
  <c r="E463" i="1"/>
  <c r="F464" i="1" s="1"/>
  <c r="S463" i="1"/>
  <c r="R463" i="1"/>
  <c r="J463" i="1"/>
  <c r="K463" i="1" s="1"/>
  <c r="L463" i="1" s="1"/>
  <c r="M463" i="1" s="1"/>
  <c r="T462" i="1"/>
  <c r="Q462" i="1"/>
  <c r="H462" i="1"/>
  <c r="N462" i="1" s="1"/>
  <c r="I477" i="1"/>
  <c r="C438" i="1"/>
  <c r="P437" i="1"/>
  <c r="B437" i="1" s="1"/>
  <c r="N463" i="1" l="1"/>
  <c r="G464" i="1"/>
  <c r="H464" i="1" s="1"/>
  <c r="T463" i="1"/>
  <c r="R464" i="1"/>
  <c r="J464" i="1"/>
  <c r="K464" i="1" s="1"/>
  <c r="L464" i="1" s="1"/>
  <c r="M464" i="1" s="1"/>
  <c r="Q463" i="1"/>
  <c r="S464" i="1"/>
  <c r="O464" i="1"/>
  <c r="E464" i="1"/>
  <c r="F465" i="1" s="1"/>
  <c r="A465" i="1"/>
  <c r="D465" i="1" s="1"/>
  <c r="C439" i="1"/>
  <c r="P438" i="1"/>
  <c r="B438" i="1" s="1"/>
  <c r="I478" i="1"/>
  <c r="N464" i="1" l="1"/>
  <c r="J465" i="1"/>
  <c r="S465" i="1"/>
  <c r="R465" i="1"/>
  <c r="G465" i="1"/>
  <c r="H465" i="1" s="1"/>
  <c r="Q464" i="1"/>
  <c r="T464" i="1"/>
  <c r="E465" i="1"/>
  <c r="F466" i="1" s="1"/>
  <c r="A466" i="1"/>
  <c r="D466" i="1" s="1"/>
  <c r="O465" i="1"/>
  <c r="K465" i="1"/>
  <c r="L465" i="1" s="1"/>
  <c r="M465" i="1" s="1"/>
  <c r="C440" i="1"/>
  <c r="P439" i="1"/>
  <c r="B439" i="1" s="1"/>
  <c r="I479" i="1"/>
  <c r="N465" i="1" l="1"/>
  <c r="T465" i="1"/>
  <c r="J466" i="1"/>
  <c r="K466" i="1" s="1"/>
  <c r="L466" i="1" s="1"/>
  <c r="M466" i="1" s="1"/>
  <c r="R466" i="1"/>
  <c r="S466" i="1"/>
  <c r="Q465" i="1"/>
  <c r="G466" i="1"/>
  <c r="A467" i="1"/>
  <c r="D467" i="1" s="1"/>
  <c r="O466" i="1"/>
  <c r="E466" i="1"/>
  <c r="F467" i="1" s="1"/>
  <c r="I480" i="1"/>
  <c r="C441" i="1"/>
  <c r="P440" i="1"/>
  <c r="B440" i="1" s="1"/>
  <c r="G467" i="1" l="1"/>
  <c r="H467" i="1" s="1"/>
  <c r="R467" i="1"/>
  <c r="S467" i="1"/>
  <c r="Q466" i="1"/>
  <c r="T466" i="1"/>
  <c r="J467" i="1"/>
  <c r="K467" i="1" s="1"/>
  <c r="L467" i="1" s="1"/>
  <c r="M467" i="1" s="1"/>
  <c r="O467" i="1"/>
  <c r="E467" i="1"/>
  <c r="F468" i="1" s="1"/>
  <c r="A468" i="1"/>
  <c r="D468" i="1" s="1"/>
  <c r="H466" i="1"/>
  <c r="N466" i="1" s="1"/>
  <c r="C442" i="1"/>
  <c r="P441" i="1"/>
  <c r="B441" i="1" s="1"/>
  <c r="I481" i="1"/>
  <c r="N467" i="1" l="1"/>
  <c r="O468" i="1"/>
  <c r="E468" i="1"/>
  <c r="F469" i="1" s="1"/>
  <c r="A469" i="1"/>
  <c r="D469" i="1" s="1"/>
  <c r="G468" i="1"/>
  <c r="H468" i="1" s="1"/>
  <c r="Q467" i="1"/>
  <c r="S468" i="1"/>
  <c r="T467" i="1"/>
  <c r="J468" i="1"/>
  <c r="K468" i="1" s="1"/>
  <c r="L468" i="1" s="1"/>
  <c r="M468" i="1" s="1"/>
  <c r="R468" i="1"/>
  <c r="I482" i="1"/>
  <c r="C443" i="1"/>
  <c r="P442" i="1"/>
  <c r="B442" i="1" s="1"/>
  <c r="N468" i="1" l="1"/>
  <c r="Q468" i="1"/>
  <c r="S469" i="1"/>
  <c r="R469" i="1"/>
  <c r="J469" i="1"/>
  <c r="K469" i="1" s="1"/>
  <c r="L469" i="1" s="1"/>
  <c r="M469" i="1" s="1"/>
  <c r="G469" i="1"/>
  <c r="T468" i="1"/>
  <c r="A470" i="1"/>
  <c r="D470" i="1" s="1"/>
  <c r="E469" i="1"/>
  <c r="F470" i="1" s="1"/>
  <c r="O469" i="1"/>
  <c r="C444" i="1"/>
  <c r="P443" i="1"/>
  <c r="B443" i="1" s="1"/>
  <c r="I483" i="1"/>
  <c r="R470" i="1" l="1"/>
  <c r="T469" i="1"/>
  <c r="S470" i="1"/>
  <c r="J470" i="1"/>
  <c r="K470" i="1" s="1"/>
  <c r="L470" i="1" s="1"/>
  <c r="M470" i="1" s="1"/>
  <c r="Q469" i="1"/>
  <c r="E470" i="1"/>
  <c r="F471" i="1" s="1"/>
  <c r="A471" i="1"/>
  <c r="D471" i="1" s="1"/>
  <c r="O470" i="1"/>
  <c r="G470" i="1"/>
  <c r="H470" i="1" s="1"/>
  <c r="H469" i="1"/>
  <c r="N469" i="1" s="1"/>
  <c r="I484" i="1"/>
  <c r="C445" i="1"/>
  <c r="P444" i="1"/>
  <c r="B444" i="1" s="1"/>
  <c r="N470" i="1" l="1"/>
  <c r="O471" i="1"/>
  <c r="E471" i="1"/>
  <c r="F472" i="1" s="1"/>
  <c r="A472" i="1"/>
  <c r="D472" i="1" s="1"/>
  <c r="G471" i="1"/>
  <c r="H471" i="1" s="1"/>
  <c r="T470" i="1"/>
  <c r="S471" i="1"/>
  <c r="R471" i="1"/>
  <c r="Q470" i="1"/>
  <c r="J471" i="1"/>
  <c r="K471" i="1" s="1"/>
  <c r="L471" i="1" s="1"/>
  <c r="M471" i="1" s="1"/>
  <c r="I485" i="1"/>
  <c r="C446" i="1"/>
  <c r="P445" i="1"/>
  <c r="B445" i="1" s="1"/>
  <c r="N471" i="1" l="1"/>
  <c r="J472" i="1"/>
  <c r="K472" i="1" s="1"/>
  <c r="L472" i="1" s="1"/>
  <c r="M472" i="1" s="1"/>
  <c r="G472" i="1"/>
  <c r="H472" i="1" s="1"/>
  <c r="S472" i="1"/>
  <c r="Q471" i="1"/>
  <c r="T471" i="1"/>
  <c r="R472" i="1"/>
  <c r="A473" i="1"/>
  <c r="D473" i="1" s="1"/>
  <c r="O472" i="1"/>
  <c r="E472" i="1"/>
  <c r="F473" i="1" s="1"/>
  <c r="I486" i="1"/>
  <c r="C447" i="1"/>
  <c r="P446" i="1"/>
  <c r="B446" i="1" s="1"/>
  <c r="N472" i="1" l="1"/>
  <c r="S473" i="1"/>
  <c r="Q472" i="1"/>
  <c r="T472" i="1"/>
  <c r="R473" i="1"/>
  <c r="G473" i="1"/>
  <c r="H473" i="1" s="1"/>
  <c r="J473" i="1"/>
  <c r="K473" i="1" s="1"/>
  <c r="L473" i="1" s="1"/>
  <c r="M473" i="1" s="1"/>
  <c r="E473" i="1"/>
  <c r="F474" i="1" s="1"/>
  <c r="A474" i="1"/>
  <c r="D474" i="1" s="1"/>
  <c r="O473" i="1"/>
  <c r="C448" i="1"/>
  <c r="P447" i="1"/>
  <c r="B447" i="1" s="1"/>
  <c r="I487" i="1"/>
  <c r="N473" i="1" l="1"/>
  <c r="O474" i="1"/>
  <c r="A475" i="1"/>
  <c r="D475" i="1" s="1"/>
  <c r="E474" i="1"/>
  <c r="F475" i="1" s="1"/>
  <c r="Q473" i="1"/>
  <c r="G474" i="1"/>
  <c r="H474" i="1" s="1"/>
  <c r="S474" i="1"/>
  <c r="J474" i="1"/>
  <c r="K474" i="1" s="1"/>
  <c r="L474" i="1" s="1"/>
  <c r="M474" i="1" s="1"/>
  <c r="T473" i="1"/>
  <c r="R474" i="1"/>
  <c r="I488" i="1"/>
  <c r="C449" i="1"/>
  <c r="P448" i="1"/>
  <c r="B448" i="1" s="1"/>
  <c r="E475" i="1" l="1"/>
  <c r="F476" i="1" s="1"/>
  <c r="O475" i="1"/>
  <c r="A476" i="1"/>
  <c r="D476" i="1" s="1"/>
  <c r="N474" i="1"/>
  <c r="J475" i="1"/>
  <c r="K475" i="1" s="1"/>
  <c r="L475" i="1" s="1"/>
  <c r="M475" i="1" s="1"/>
  <c r="Q474" i="1"/>
  <c r="S475" i="1"/>
  <c r="T474" i="1"/>
  <c r="G475" i="1"/>
  <c r="H475" i="1" s="1"/>
  <c r="R475" i="1"/>
  <c r="C450" i="1"/>
  <c r="P449" i="1"/>
  <c r="B449" i="1" s="1"/>
  <c r="I489" i="1"/>
  <c r="N475" i="1" l="1"/>
  <c r="S476" i="1"/>
  <c r="J476" i="1"/>
  <c r="K476" i="1" s="1"/>
  <c r="L476" i="1" s="1"/>
  <c r="M476" i="1" s="1"/>
  <c r="Q475" i="1"/>
  <c r="G476" i="1"/>
  <c r="H476" i="1" s="1"/>
  <c r="R476" i="1"/>
  <c r="T475" i="1"/>
  <c r="A477" i="1"/>
  <c r="D477" i="1" s="1"/>
  <c r="O476" i="1"/>
  <c r="E476" i="1"/>
  <c r="F477" i="1" s="1"/>
  <c r="C451" i="1"/>
  <c r="P450" i="1"/>
  <c r="B450" i="1" s="1"/>
  <c r="I490" i="1"/>
  <c r="S477" i="1" l="1"/>
  <c r="J477" i="1"/>
  <c r="K477" i="1" s="1"/>
  <c r="L477" i="1" s="1"/>
  <c r="M477" i="1" s="1"/>
  <c r="R477" i="1"/>
  <c r="G477" i="1"/>
  <c r="H477" i="1" s="1"/>
  <c r="T476" i="1"/>
  <c r="Q476" i="1"/>
  <c r="N476" i="1"/>
  <c r="E477" i="1"/>
  <c r="F478" i="1" s="1"/>
  <c r="O477" i="1"/>
  <c r="A478" i="1"/>
  <c r="D478" i="1" s="1"/>
  <c r="I491" i="1"/>
  <c r="C452" i="1"/>
  <c r="P451" i="1"/>
  <c r="T451" i="1" l="1"/>
  <c r="B451" i="1"/>
  <c r="O478" i="1"/>
  <c r="E478" i="1"/>
  <c r="F479" i="1" s="1"/>
  <c r="A479" i="1"/>
  <c r="D479" i="1" s="1"/>
  <c r="N477" i="1"/>
  <c r="R478" i="1"/>
  <c r="J478" i="1"/>
  <c r="K478" i="1" s="1"/>
  <c r="L478" i="1" s="1"/>
  <c r="M478" i="1" s="1"/>
  <c r="S478" i="1"/>
  <c r="Q477" i="1"/>
  <c r="G478" i="1"/>
  <c r="H478" i="1" s="1"/>
  <c r="T477" i="1"/>
  <c r="I492" i="1"/>
  <c r="C453" i="1"/>
  <c r="P452" i="1"/>
  <c r="B452" i="1" s="1"/>
  <c r="N478" i="1" l="1"/>
  <c r="E479" i="1"/>
  <c r="F480" i="1" s="1"/>
  <c r="A480" i="1"/>
  <c r="D480" i="1" s="1"/>
  <c r="O479" i="1"/>
  <c r="J479" i="1"/>
  <c r="K479" i="1" s="1"/>
  <c r="L479" i="1" s="1"/>
  <c r="M479" i="1" s="1"/>
  <c r="G479" i="1"/>
  <c r="H479" i="1" s="1"/>
  <c r="Q478" i="1"/>
  <c r="R479" i="1"/>
  <c r="T478" i="1"/>
  <c r="S479" i="1"/>
  <c r="I493" i="1"/>
  <c r="C454" i="1"/>
  <c r="P453" i="1"/>
  <c r="B453" i="1" s="1"/>
  <c r="O480" i="1" l="1"/>
  <c r="A481" i="1"/>
  <c r="D481" i="1" s="1"/>
  <c r="E480" i="1"/>
  <c r="F481" i="1" s="1"/>
  <c r="N479" i="1"/>
  <c r="Q479" i="1"/>
  <c r="J480" i="1"/>
  <c r="K480" i="1" s="1"/>
  <c r="L480" i="1" s="1"/>
  <c r="M480" i="1" s="1"/>
  <c r="S480" i="1"/>
  <c r="T479" i="1"/>
  <c r="G480" i="1"/>
  <c r="H480" i="1" s="1"/>
  <c r="R480" i="1"/>
  <c r="I494" i="1"/>
  <c r="C455" i="1"/>
  <c r="P454" i="1"/>
  <c r="B454" i="1" s="1"/>
  <c r="N480" i="1" l="1"/>
  <c r="O481" i="1"/>
  <c r="A482" i="1"/>
  <c r="D482" i="1" s="1"/>
  <c r="E481" i="1"/>
  <c r="F482" i="1" s="1"/>
  <c r="S481" i="1"/>
  <c r="R481" i="1"/>
  <c r="Q480" i="1"/>
  <c r="T480" i="1"/>
  <c r="J481" i="1"/>
  <c r="K481" i="1" s="1"/>
  <c r="L481" i="1" s="1"/>
  <c r="M481" i="1" s="1"/>
  <c r="G481" i="1"/>
  <c r="H481" i="1" s="1"/>
  <c r="I495" i="1"/>
  <c r="C456" i="1"/>
  <c r="P455" i="1"/>
  <c r="B455" i="1" s="1"/>
  <c r="N481" i="1" l="1"/>
  <c r="A483" i="1"/>
  <c r="D483" i="1" s="1"/>
  <c r="E482" i="1"/>
  <c r="F483" i="1" s="1"/>
  <c r="O482" i="1"/>
  <c r="Q481" i="1"/>
  <c r="J482" i="1"/>
  <c r="K482" i="1" s="1"/>
  <c r="L482" i="1" s="1"/>
  <c r="M482" i="1" s="1"/>
  <c r="S482" i="1"/>
  <c r="T481" i="1"/>
  <c r="G482" i="1"/>
  <c r="H482" i="1" s="1"/>
  <c r="R482" i="1"/>
  <c r="C457" i="1"/>
  <c r="P456" i="1"/>
  <c r="B456" i="1" s="1"/>
  <c r="I496" i="1"/>
  <c r="R483" i="1" l="1"/>
  <c r="S483" i="1"/>
  <c r="J483" i="1"/>
  <c r="K483" i="1" s="1"/>
  <c r="L483" i="1" s="1"/>
  <c r="M483" i="1" s="1"/>
  <c r="Q482" i="1"/>
  <c r="T482" i="1"/>
  <c r="G483" i="1"/>
  <c r="H483" i="1" s="1"/>
  <c r="O483" i="1"/>
  <c r="A484" i="1"/>
  <c r="D484" i="1" s="1"/>
  <c r="E483" i="1"/>
  <c r="F484" i="1" s="1"/>
  <c r="N482" i="1"/>
  <c r="C458" i="1"/>
  <c r="P457" i="1"/>
  <c r="B457" i="1" s="1"/>
  <c r="I497" i="1"/>
  <c r="S484" i="1" l="1"/>
  <c r="R484" i="1"/>
  <c r="Q483" i="1"/>
  <c r="G484" i="1"/>
  <c r="H484" i="1" s="1"/>
  <c r="T483" i="1"/>
  <c r="J484" i="1"/>
  <c r="K484" i="1" s="1"/>
  <c r="L484" i="1" s="1"/>
  <c r="M484" i="1" s="1"/>
  <c r="N483" i="1"/>
  <c r="A485" i="1"/>
  <c r="D485" i="1" s="1"/>
  <c r="O484" i="1"/>
  <c r="E484" i="1"/>
  <c r="F485" i="1" s="1"/>
  <c r="I498" i="1"/>
  <c r="C459" i="1"/>
  <c r="P458" i="1"/>
  <c r="B458" i="1" s="1"/>
  <c r="N484" i="1" l="1"/>
  <c r="E485" i="1"/>
  <c r="F486" i="1" s="1"/>
  <c r="A486" i="1"/>
  <c r="D486" i="1" s="1"/>
  <c r="O485" i="1"/>
  <c r="S485" i="1"/>
  <c r="Q484" i="1"/>
  <c r="R485" i="1"/>
  <c r="J485" i="1"/>
  <c r="K485" i="1" s="1"/>
  <c r="L485" i="1" s="1"/>
  <c r="M485" i="1" s="1"/>
  <c r="G485" i="1"/>
  <c r="H485" i="1" s="1"/>
  <c r="C460" i="1"/>
  <c r="P459" i="1"/>
  <c r="B459" i="1" s="1"/>
  <c r="I499" i="1"/>
  <c r="N485" i="1" l="1"/>
  <c r="T485" i="1"/>
  <c r="R486" i="1"/>
  <c r="J486" i="1"/>
  <c r="K486" i="1" s="1"/>
  <c r="L486" i="1" s="1"/>
  <c r="M486" i="1" s="1"/>
  <c r="Q485" i="1"/>
  <c r="S486" i="1"/>
  <c r="G486" i="1"/>
  <c r="O486" i="1"/>
  <c r="E486" i="1"/>
  <c r="F487" i="1" s="1"/>
  <c r="A487" i="1"/>
  <c r="D487" i="1" s="1"/>
  <c r="I500" i="1"/>
  <c r="C461" i="1"/>
  <c r="P460" i="1"/>
  <c r="B460" i="1" s="1"/>
  <c r="A488" i="1" l="1"/>
  <c r="D488" i="1" s="1"/>
  <c r="E487" i="1"/>
  <c r="F488" i="1" s="1"/>
  <c r="O487" i="1"/>
  <c r="R487" i="1"/>
  <c r="Q486" i="1"/>
  <c r="T486" i="1"/>
  <c r="S487" i="1"/>
  <c r="J487" i="1"/>
  <c r="K487" i="1" s="1"/>
  <c r="L487" i="1" s="1"/>
  <c r="M487" i="1" s="1"/>
  <c r="G487" i="1"/>
  <c r="H487" i="1" s="1"/>
  <c r="H486" i="1"/>
  <c r="N486" i="1" s="1"/>
  <c r="I501" i="1"/>
  <c r="C462" i="1"/>
  <c r="P461" i="1"/>
  <c r="B461" i="1" s="1"/>
  <c r="N487" i="1" l="1"/>
  <c r="S488" i="1"/>
  <c r="T487" i="1"/>
  <c r="Q487" i="1"/>
  <c r="G488" i="1"/>
  <c r="H488" i="1" s="1"/>
  <c r="J488" i="1"/>
  <c r="K488" i="1" s="1"/>
  <c r="L488" i="1" s="1"/>
  <c r="M488" i="1" s="1"/>
  <c r="R488" i="1"/>
  <c r="O488" i="1"/>
  <c r="E488" i="1"/>
  <c r="F489" i="1" s="1"/>
  <c r="A489" i="1"/>
  <c r="D489" i="1" s="1"/>
  <c r="C463" i="1"/>
  <c r="P462" i="1"/>
  <c r="B462" i="1" s="1"/>
  <c r="I502" i="1"/>
  <c r="N488" i="1" l="1"/>
  <c r="E489" i="1"/>
  <c r="F490" i="1" s="1"/>
  <c r="O489" i="1"/>
  <c r="A490" i="1"/>
  <c r="D490" i="1" s="1"/>
  <c r="S489" i="1"/>
  <c r="R489" i="1"/>
  <c r="Q488" i="1"/>
  <c r="G489" i="1"/>
  <c r="H489" i="1" s="1"/>
  <c r="J489" i="1"/>
  <c r="K489" i="1" s="1"/>
  <c r="L489" i="1" s="1"/>
  <c r="M489" i="1" s="1"/>
  <c r="T488" i="1"/>
  <c r="I503" i="1"/>
  <c r="C464" i="1"/>
  <c r="P463" i="1"/>
  <c r="B463" i="1" s="1"/>
  <c r="E490" i="1" l="1"/>
  <c r="F491" i="1" s="1"/>
  <c r="A491" i="1"/>
  <c r="D491" i="1" s="1"/>
  <c r="O490" i="1"/>
  <c r="N489" i="1"/>
  <c r="S490" i="1"/>
  <c r="R490" i="1"/>
  <c r="Q489" i="1"/>
  <c r="J490" i="1"/>
  <c r="K490" i="1" s="1"/>
  <c r="L490" i="1" s="1"/>
  <c r="M490" i="1" s="1"/>
  <c r="T489" i="1"/>
  <c r="G490" i="1"/>
  <c r="I504" i="1"/>
  <c r="C465" i="1"/>
  <c r="P464" i="1"/>
  <c r="B464" i="1" s="1"/>
  <c r="G491" i="1" l="1"/>
  <c r="H491" i="1" s="1"/>
  <c r="J491" i="1"/>
  <c r="K491" i="1" s="1"/>
  <c r="L491" i="1" s="1"/>
  <c r="M491" i="1" s="1"/>
  <c r="R491" i="1"/>
  <c r="Q490" i="1"/>
  <c r="T490" i="1"/>
  <c r="S491" i="1"/>
  <c r="O491" i="1"/>
  <c r="E491" i="1"/>
  <c r="F492" i="1" s="1"/>
  <c r="A492" i="1"/>
  <c r="D492" i="1" s="1"/>
  <c r="H490" i="1"/>
  <c r="N490" i="1" s="1"/>
  <c r="C466" i="1"/>
  <c r="P465" i="1"/>
  <c r="B465" i="1" s="1"/>
  <c r="I505" i="1"/>
  <c r="N491" i="1" l="1"/>
  <c r="G492" i="1"/>
  <c r="H492" i="1" s="1"/>
  <c r="S492" i="1"/>
  <c r="R492" i="1"/>
  <c r="J492" i="1"/>
  <c r="K492" i="1" s="1"/>
  <c r="L492" i="1" s="1"/>
  <c r="M492" i="1" s="1"/>
  <c r="Q491" i="1"/>
  <c r="T491" i="1"/>
  <c r="O492" i="1"/>
  <c r="A493" i="1"/>
  <c r="D493" i="1" s="1"/>
  <c r="E492" i="1"/>
  <c r="F493" i="1" s="1"/>
  <c r="I506" i="1"/>
  <c r="C467" i="1"/>
  <c r="P466" i="1"/>
  <c r="B466" i="1" s="1"/>
  <c r="A494" i="1" l="1"/>
  <c r="D494" i="1" s="1"/>
  <c r="E493" i="1"/>
  <c r="F494" i="1" s="1"/>
  <c r="O493" i="1"/>
  <c r="N492" i="1"/>
  <c r="R493" i="1"/>
  <c r="T492" i="1"/>
  <c r="G493" i="1"/>
  <c r="Q492" i="1"/>
  <c r="S493" i="1"/>
  <c r="J493" i="1"/>
  <c r="K493" i="1" s="1"/>
  <c r="L493" i="1" s="1"/>
  <c r="M493" i="1" s="1"/>
  <c r="C468" i="1"/>
  <c r="P467" i="1"/>
  <c r="B467" i="1" s="1"/>
  <c r="I507" i="1"/>
  <c r="R494" i="1" l="1"/>
  <c r="T493" i="1"/>
  <c r="S494" i="1"/>
  <c r="J494" i="1"/>
  <c r="K494" i="1" s="1"/>
  <c r="L494" i="1" s="1"/>
  <c r="M494" i="1" s="1"/>
  <c r="Q493" i="1"/>
  <c r="E494" i="1"/>
  <c r="F495" i="1" s="1"/>
  <c r="O494" i="1"/>
  <c r="A495" i="1"/>
  <c r="D495" i="1" s="1"/>
  <c r="G494" i="1"/>
  <c r="H494" i="1" s="1"/>
  <c r="H493" i="1"/>
  <c r="N493" i="1" s="1"/>
  <c r="I508" i="1"/>
  <c r="C469" i="1"/>
  <c r="P468" i="1"/>
  <c r="B468" i="1" s="1"/>
  <c r="N494" i="1" l="1"/>
  <c r="E495" i="1"/>
  <c r="F496" i="1" s="1"/>
  <c r="A496" i="1"/>
  <c r="D496" i="1" s="1"/>
  <c r="O495" i="1"/>
  <c r="T494" i="1"/>
  <c r="G495" i="1"/>
  <c r="Q494" i="1"/>
  <c r="R495" i="1"/>
  <c r="S495" i="1"/>
  <c r="J495" i="1"/>
  <c r="K495" i="1" s="1"/>
  <c r="L495" i="1" s="1"/>
  <c r="M495" i="1" s="1"/>
  <c r="C470" i="1"/>
  <c r="P469" i="1"/>
  <c r="B469" i="1" s="1"/>
  <c r="I509" i="1"/>
  <c r="G496" i="1" l="1"/>
  <c r="H496" i="1" s="1"/>
  <c r="E496" i="1"/>
  <c r="F497" i="1" s="1"/>
  <c r="A497" i="1"/>
  <c r="D497" i="1" s="1"/>
  <c r="O496" i="1"/>
  <c r="S496" i="1"/>
  <c r="Q495" i="1"/>
  <c r="J496" i="1"/>
  <c r="K496" i="1" s="1"/>
  <c r="L496" i="1" s="1"/>
  <c r="M496" i="1" s="1"/>
  <c r="T495" i="1"/>
  <c r="R496" i="1"/>
  <c r="H495" i="1"/>
  <c r="N495" i="1" s="1"/>
  <c r="C471" i="1"/>
  <c r="P470" i="1"/>
  <c r="B470" i="1" s="1"/>
  <c r="I510" i="1"/>
  <c r="N496" i="1" l="1"/>
  <c r="G497" i="1"/>
  <c r="H497" i="1" s="1"/>
  <c r="J497" i="1"/>
  <c r="K497" i="1" s="1"/>
  <c r="L497" i="1" s="1"/>
  <c r="M497" i="1" s="1"/>
  <c r="S497" i="1"/>
  <c r="R497" i="1"/>
  <c r="T496" i="1"/>
  <c r="Q496" i="1"/>
  <c r="E497" i="1"/>
  <c r="F498" i="1" s="1"/>
  <c r="O497" i="1"/>
  <c r="A498" i="1"/>
  <c r="D498" i="1" s="1"/>
  <c r="I511" i="1"/>
  <c r="C472" i="1"/>
  <c r="P471" i="1"/>
  <c r="B471" i="1" s="1"/>
  <c r="N497" i="1" l="1"/>
  <c r="G498" i="1"/>
  <c r="H498" i="1" s="1"/>
  <c r="R498" i="1"/>
  <c r="J498" i="1"/>
  <c r="K498" i="1" s="1"/>
  <c r="L498" i="1" s="1"/>
  <c r="M498" i="1" s="1"/>
  <c r="Q497" i="1"/>
  <c r="T497" i="1"/>
  <c r="S498" i="1"/>
  <c r="E498" i="1"/>
  <c r="F499" i="1" s="1"/>
  <c r="A499" i="1"/>
  <c r="D499" i="1" s="1"/>
  <c r="O498" i="1"/>
  <c r="I512" i="1"/>
  <c r="C473" i="1"/>
  <c r="P472" i="1"/>
  <c r="B472" i="1" s="1"/>
  <c r="N498" i="1" l="1"/>
  <c r="G499" i="1"/>
  <c r="H499" i="1" s="1"/>
  <c r="S499" i="1"/>
  <c r="R499" i="1"/>
  <c r="Q498" i="1"/>
  <c r="J499" i="1"/>
  <c r="K499" i="1" s="1"/>
  <c r="L499" i="1" s="1"/>
  <c r="M499" i="1" s="1"/>
  <c r="T498" i="1"/>
  <c r="O499" i="1"/>
  <c r="A500" i="1"/>
  <c r="D500" i="1" s="1"/>
  <c r="E499" i="1"/>
  <c r="F500" i="1" s="1"/>
  <c r="C474" i="1"/>
  <c r="P473" i="1"/>
  <c r="B473" i="1" s="1"/>
  <c r="I513" i="1"/>
  <c r="R500" i="1" l="1"/>
  <c r="T499" i="1"/>
  <c r="J500" i="1"/>
  <c r="K500" i="1" s="1"/>
  <c r="L500" i="1" s="1"/>
  <c r="M500" i="1" s="1"/>
  <c r="S500" i="1"/>
  <c r="Q499" i="1"/>
  <c r="G500" i="1"/>
  <c r="N499" i="1"/>
  <c r="O500" i="1"/>
  <c r="E500" i="1"/>
  <c r="F501" i="1" s="1"/>
  <c r="A501" i="1"/>
  <c r="D501" i="1" s="1"/>
  <c r="I514" i="1"/>
  <c r="C475" i="1"/>
  <c r="P474" i="1"/>
  <c r="B474" i="1" s="1"/>
  <c r="E501" i="1" l="1"/>
  <c r="F502" i="1" s="1"/>
  <c r="A502" i="1"/>
  <c r="D502" i="1" s="1"/>
  <c r="O501" i="1"/>
  <c r="G501" i="1"/>
  <c r="H501" i="1" s="1"/>
  <c r="T500" i="1"/>
  <c r="J501" i="1"/>
  <c r="K501" i="1" s="1"/>
  <c r="L501" i="1" s="1"/>
  <c r="M501" i="1" s="1"/>
  <c r="Q500" i="1"/>
  <c r="R501" i="1"/>
  <c r="S501" i="1"/>
  <c r="H500" i="1"/>
  <c r="N500" i="1" s="1"/>
  <c r="C476" i="1"/>
  <c r="P475" i="1"/>
  <c r="B475" i="1" s="1"/>
  <c r="I515" i="1"/>
  <c r="N501" i="1" l="1"/>
  <c r="G502" i="1"/>
  <c r="H502" i="1" s="1"/>
  <c r="S502" i="1"/>
  <c r="R502" i="1"/>
  <c r="J502" i="1"/>
  <c r="K502" i="1" s="1"/>
  <c r="L502" i="1" s="1"/>
  <c r="M502" i="1" s="1"/>
  <c r="T501" i="1"/>
  <c r="Q501" i="1"/>
  <c r="O502" i="1"/>
  <c r="E502" i="1"/>
  <c r="F503" i="1" s="1"/>
  <c r="A503" i="1"/>
  <c r="D503" i="1" s="1"/>
  <c r="I516" i="1"/>
  <c r="C477" i="1"/>
  <c r="P476" i="1"/>
  <c r="B476" i="1" s="1"/>
  <c r="N502" i="1" l="1"/>
  <c r="G503" i="1"/>
  <c r="H503" i="1" s="1"/>
  <c r="S503" i="1"/>
  <c r="Q502" i="1"/>
  <c r="J503" i="1"/>
  <c r="K503" i="1" s="1"/>
  <c r="L503" i="1" s="1"/>
  <c r="M503" i="1" s="1"/>
  <c r="R503" i="1"/>
  <c r="T502" i="1"/>
  <c r="A504" i="1"/>
  <c r="D504" i="1" s="1"/>
  <c r="E503" i="1"/>
  <c r="F504" i="1" s="1"/>
  <c r="O503" i="1"/>
  <c r="I517" i="1"/>
  <c r="C478" i="1"/>
  <c r="P477" i="1"/>
  <c r="B477" i="1" s="1"/>
  <c r="N503" i="1" l="1"/>
  <c r="A505" i="1"/>
  <c r="D505" i="1" s="1"/>
  <c r="O504" i="1"/>
  <c r="E504" i="1"/>
  <c r="F505" i="1" s="1"/>
  <c r="J504" i="1"/>
  <c r="K504" i="1" s="1"/>
  <c r="L504" i="1" s="1"/>
  <c r="M504" i="1" s="1"/>
  <c r="T503" i="1"/>
  <c r="Q503" i="1"/>
  <c r="G504" i="1"/>
  <c r="S504" i="1"/>
  <c r="R504" i="1"/>
  <c r="C479" i="1"/>
  <c r="P478" i="1"/>
  <c r="B478" i="1" s="1"/>
  <c r="I518" i="1"/>
  <c r="S505" i="1" l="1"/>
  <c r="R505" i="1"/>
  <c r="Q504" i="1"/>
  <c r="J505" i="1"/>
  <c r="K505" i="1" s="1"/>
  <c r="L505" i="1" s="1"/>
  <c r="M505" i="1" s="1"/>
  <c r="T504" i="1"/>
  <c r="A506" i="1"/>
  <c r="D506" i="1" s="1"/>
  <c r="O505" i="1"/>
  <c r="E505" i="1"/>
  <c r="F506" i="1" s="1"/>
  <c r="G505" i="1"/>
  <c r="H505" i="1" s="1"/>
  <c r="H504" i="1"/>
  <c r="N504" i="1" s="1"/>
  <c r="I519" i="1"/>
  <c r="C480" i="1"/>
  <c r="P479" i="1"/>
  <c r="B479" i="1" s="1"/>
  <c r="N505" i="1" l="1"/>
  <c r="G506" i="1"/>
  <c r="H506" i="1" s="1"/>
  <c r="S506" i="1"/>
  <c r="Q505" i="1"/>
  <c r="T505" i="1"/>
  <c r="J506" i="1"/>
  <c r="K506" i="1" s="1"/>
  <c r="L506" i="1" s="1"/>
  <c r="M506" i="1" s="1"/>
  <c r="R506" i="1"/>
  <c r="E506" i="1"/>
  <c r="F507" i="1" s="1"/>
  <c r="O506" i="1"/>
  <c r="A507" i="1"/>
  <c r="D507" i="1" s="1"/>
  <c r="C481" i="1"/>
  <c r="P480" i="1"/>
  <c r="B480" i="1" s="1"/>
  <c r="I520" i="1"/>
  <c r="N506" i="1" l="1"/>
  <c r="E507" i="1"/>
  <c r="F508" i="1" s="1"/>
  <c r="A508" i="1"/>
  <c r="D508" i="1" s="1"/>
  <c r="O507" i="1"/>
  <c r="S507" i="1"/>
  <c r="J507" i="1"/>
  <c r="K507" i="1" s="1"/>
  <c r="L507" i="1" s="1"/>
  <c r="M507" i="1" s="1"/>
  <c r="Q506" i="1"/>
  <c r="G507" i="1"/>
  <c r="R507" i="1"/>
  <c r="T506" i="1"/>
  <c r="C482" i="1"/>
  <c r="P481" i="1"/>
  <c r="B481" i="1" s="1"/>
  <c r="I521" i="1"/>
  <c r="R508" i="1" l="1"/>
  <c r="Q507" i="1"/>
  <c r="T507" i="1"/>
  <c r="J508" i="1"/>
  <c r="K508" i="1" s="1"/>
  <c r="L508" i="1" s="1"/>
  <c r="M508" i="1" s="1"/>
  <c r="S508" i="1"/>
  <c r="G508" i="1"/>
  <c r="H508" i="1" s="1"/>
  <c r="E508" i="1"/>
  <c r="F509" i="1" s="1"/>
  <c r="O508" i="1"/>
  <c r="A509" i="1"/>
  <c r="D509" i="1" s="1"/>
  <c r="H507" i="1"/>
  <c r="N507" i="1" s="1"/>
  <c r="I522" i="1"/>
  <c r="C483" i="1"/>
  <c r="P482" i="1"/>
  <c r="B482" i="1" s="1"/>
  <c r="N508" i="1" l="1"/>
  <c r="G509" i="1"/>
  <c r="H509" i="1" s="1"/>
  <c r="R509" i="1"/>
  <c r="J509" i="1"/>
  <c r="K509" i="1" s="1"/>
  <c r="L509" i="1" s="1"/>
  <c r="M509" i="1" s="1"/>
  <c r="Q508" i="1"/>
  <c r="T508" i="1"/>
  <c r="S509" i="1"/>
  <c r="E509" i="1"/>
  <c r="F510" i="1" s="1"/>
  <c r="O509" i="1"/>
  <c r="A510" i="1"/>
  <c r="D510" i="1" s="1"/>
  <c r="C484" i="1"/>
  <c r="P483" i="1"/>
  <c r="B483" i="1" s="1"/>
  <c r="I523" i="1"/>
  <c r="A511" i="1" l="1"/>
  <c r="D511" i="1" s="1"/>
  <c r="O510" i="1"/>
  <c r="E510" i="1"/>
  <c r="F511" i="1" s="1"/>
  <c r="S510" i="1"/>
  <c r="J510" i="1"/>
  <c r="K510" i="1" s="1"/>
  <c r="L510" i="1" s="1"/>
  <c r="M510" i="1" s="1"/>
  <c r="R510" i="1"/>
  <c r="G510" i="1"/>
  <c r="H510" i="1" s="1"/>
  <c r="T509" i="1"/>
  <c r="Q509" i="1"/>
  <c r="N509" i="1"/>
  <c r="C485" i="1"/>
  <c r="P484" i="1"/>
  <c r="I524" i="1"/>
  <c r="T484" i="1" l="1"/>
  <c r="B484" i="1"/>
  <c r="N510" i="1"/>
  <c r="Q510" i="1"/>
  <c r="R511" i="1"/>
  <c r="G511" i="1"/>
  <c r="H511" i="1" s="1"/>
  <c r="J511" i="1"/>
  <c r="K511" i="1" s="1"/>
  <c r="L511" i="1" s="1"/>
  <c r="M511" i="1" s="1"/>
  <c r="T510" i="1"/>
  <c r="S511" i="1"/>
  <c r="A512" i="1"/>
  <c r="D512" i="1" s="1"/>
  <c r="E511" i="1"/>
  <c r="F512" i="1" s="1"/>
  <c r="O511" i="1"/>
  <c r="I525" i="1"/>
  <c r="C486" i="1"/>
  <c r="P485" i="1"/>
  <c r="B485" i="1" s="1"/>
  <c r="N511" i="1" l="1"/>
  <c r="O512" i="1"/>
  <c r="E512" i="1"/>
  <c r="F513" i="1" s="1"/>
  <c r="A513" i="1"/>
  <c r="D513" i="1" s="1"/>
  <c r="S512" i="1"/>
  <c r="Q511" i="1"/>
  <c r="T511" i="1"/>
  <c r="J512" i="1"/>
  <c r="K512" i="1" s="1"/>
  <c r="L512" i="1" s="1"/>
  <c r="M512" i="1" s="1"/>
  <c r="R512" i="1"/>
  <c r="G512" i="1"/>
  <c r="H512" i="1" s="1"/>
  <c r="C487" i="1"/>
  <c r="P486" i="1"/>
  <c r="B486" i="1" s="1"/>
  <c r="I526" i="1"/>
  <c r="N512" i="1" l="1"/>
  <c r="E513" i="1"/>
  <c r="F514" i="1" s="1"/>
  <c r="O513" i="1"/>
  <c r="A514" i="1"/>
  <c r="D514" i="1" s="1"/>
  <c r="Q512" i="1"/>
  <c r="R513" i="1"/>
  <c r="S513" i="1"/>
  <c r="G513" i="1"/>
  <c r="J513" i="1"/>
  <c r="K513" i="1" s="1"/>
  <c r="L513" i="1" s="1"/>
  <c r="M513" i="1" s="1"/>
  <c r="I527" i="1"/>
  <c r="C488" i="1"/>
  <c r="P487" i="1"/>
  <c r="B487" i="1" s="1"/>
  <c r="G514" i="1" l="1"/>
  <c r="H514" i="1" s="1"/>
  <c r="A515" i="1"/>
  <c r="D515" i="1" s="1"/>
  <c r="O514" i="1"/>
  <c r="E514" i="1"/>
  <c r="F515" i="1" s="1"/>
  <c r="T513" i="1"/>
  <c r="S514" i="1"/>
  <c r="J514" i="1"/>
  <c r="K514" i="1" s="1"/>
  <c r="L514" i="1" s="1"/>
  <c r="M514" i="1" s="1"/>
  <c r="R514" i="1"/>
  <c r="Q513" i="1"/>
  <c r="H513" i="1"/>
  <c r="N513" i="1" s="1"/>
  <c r="C489" i="1"/>
  <c r="P488" i="1"/>
  <c r="B488" i="1" s="1"/>
  <c r="I528" i="1"/>
  <c r="N514" i="1" l="1"/>
  <c r="G515" i="1"/>
  <c r="H515" i="1" s="1"/>
  <c r="J515" i="1"/>
  <c r="K515" i="1" s="1"/>
  <c r="L515" i="1" s="1"/>
  <c r="M515" i="1" s="1"/>
  <c r="T514" i="1"/>
  <c r="S515" i="1"/>
  <c r="R515" i="1"/>
  <c r="Q514" i="1"/>
  <c r="E515" i="1"/>
  <c r="F516" i="1" s="1"/>
  <c r="A516" i="1"/>
  <c r="D516" i="1" s="1"/>
  <c r="O515" i="1"/>
  <c r="I529" i="1"/>
  <c r="C490" i="1"/>
  <c r="P489" i="1"/>
  <c r="B489" i="1" s="1"/>
  <c r="N515" i="1" l="1"/>
  <c r="S516" i="1"/>
  <c r="Q515" i="1"/>
  <c r="J516" i="1"/>
  <c r="K516" i="1" s="1"/>
  <c r="L516" i="1" s="1"/>
  <c r="M516" i="1" s="1"/>
  <c r="R516" i="1"/>
  <c r="T515" i="1"/>
  <c r="G516" i="1"/>
  <c r="E516" i="1"/>
  <c r="F517" i="1" s="1"/>
  <c r="A517" i="1"/>
  <c r="D517" i="1" s="1"/>
  <c r="O516" i="1"/>
  <c r="I530" i="1"/>
  <c r="C491" i="1"/>
  <c r="P490" i="1"/>
  <c r="B490" i="1" s="1"/>
  <c r="R517" i="1" l="1"/>
  <c r="Q516" i="1"/>
  <c r="J517" i="1"/>
  <c r="K517" i="1" s="1"/>
  <c r="L517" i="1" s="1"/>
  <c r="M517" i="1" s="1"/>
  <c r="S517" i="1"/>
  <c r="T516" i="1"/>
  <c r="G517" i="1"/>
  <c r="H517" i="1" s="1"/>
  <c r="E517" i="1"/>
  <c r="F518" i="1" s="1"/>
  <c r="A518" i="1"/>
  <c r="D518" i="1" s="1"/>
  <c r="O517" i="1"/>
  <c r="H516" i="1"/>
  <c r="N516" i="1" s="1"/>
  <c r="I531" i="1"/>
  <c r="C492" i="1"/>
  <c r="P491" i="1"/>
  <c r="B491" i="1" s="1"/>
  <c r="N517" i="1" l="1"/>
  <c r="G518" i="1"/>
  <c r="H518" i="1" s="1"/>
  <c r="S518" i="1"/>
  <c r="T517" i="1"/>
  <c r="R518" i="1"/>
  <c r="J518" i="1"/>
  <c r="K518" i="1" s="1"/>
  <c r="L518" i="1" s="1"/>
  <c r="M518" i="1" s="1"/>
  <c r="Q517" i="1"/>
  <c r="O518" i="1"/>
  <c r="E518" i="1"/>
  <c r="F519" i="1" s="1"/>
  <c r="A519" i="1"/>
  <c r="D519" i="1" s="1"/>
  <c r="I532" i="1"/>
  <c r="C493" i="1"/>
  <c r="P492" i="1"/>
  <c r="B492" i="1" s="1"/>
  <c r="O519" i="1" l="1"/>
  <c r="E519" i="1"/>
  <c r="F520" i="1" s="1"/>
  <c r="A520" i="1"/>
  <c r="D520" i="1" s="1"/>
  <c r="G519" i="1"/>
  <c r="H519" i="1" s="1"/>
  <c r="J519" i="1"/>
  <c r="K519" i="1" s="1"/>
  <c r="L519" i="1" s="1"/>
  <c r="M519" i="1" s="1"/>
  <c r="T518" i="1"/>
  <c r="R519" i="1"/>
  <c r="S519" i="1"/>
  <c r="Q518" i="1"/>
  <c r="N518" i="1"/>
  <c r="I533" i="1"/>
  <c r="C494" i="1"/>
  <c r="P493" i="1"/>
  <c r="B493" i="1" s="1"/>
  <c r="N519" i="1" l="1"/>
  <c r="Q519" i="1"/>
  <c r="R520" i="1"/>
  <c r="T519" i="1"/>
  <c r="S520" i="1"/>
  <c r="G520" i="1"/>
  <c r="J520" i="1"/>
  <c r="K520" i="1" s="1"/>
  <c r="L520" i="1" s="1"/>
  <c r="M520" i="1" s="1"/>
  <c r="E520" i="1"/>
  <c r="F521" i="1" s="1"/>
  <c r="O520" i="1"/>
  <c r="A521" i="1"/>
  <c r="D521" i="1" s="1"/>
  <c r="C495" i="1"/>
  <c r="P494" i="1"/>
  <c r="B494" i="1" s="1"/>
  <c r="I534" i="1"/>
  <c r="R521" i="1" l="1"/>
  <c r="S521" i="1"/>
  <c r="J521" i="1"/>
  <c r="K521" i="1" s="1"/>
  <c r="L521" i="1" s="1"/>
  <c r="M521" i="1" s="1"/>
  <c r="T520" i="1"/>
  <c r="Q520" i="1"/>
  <c r="O521" i="1"/>
  <c r="E521" i="1"/>
  <c r="F522" i="1" s="1"/>
  <c r="A522" i="1"/>
  <c r="D522" i="1" s="1"/>
  <c r="G521" i="1"/>
  <c r="H521" i="1" s="1"/>
  <c r="H520" i="1"/>
  <c r="N520" i="1" s="1"/>
  <c r="C496" i="1"/>
  <c r="P495" i="1"/>
  <c r="B495" i="1" s="1"/>
  <c r="I535" i="1"/>
  <c r="N521" i="1" l="1"/>
  <c r="T521" i="1"/>
  <c r="G522" i="1"/>
  <c r="H522" i="1" s="1"/>
  <c r="R522" i="1"/>
  <c r="J522" i="1"/>
  <c r="K522" i="1" s="1"/>
  <c r="L522" i="1" s="1"/>
  <c r="M522" i="1" s="1"/>
  <c r="S522" i="1"/>
  <c r="Q521" i="1"/>
  <c r="O522" i="1"/>
  <c r="E522" i="1"/>
  <c r="F523" i="1" s="1"/>
  <c r="A523" i="1"/>
  <c r="D523" i="1" s="1"/>
  <c r="C497" i="1"/>
  <c r="P496" i="1"/>
  <c r="B496" i="1" s="1"/>
  <c r="I536" i="1"/>
  <c r="S523" i="1" l="1"/>
  <c r="R523" i="1"/>
  <c r="Q522" i="1"/>
  <c r="T522" i="1"/>
  <c r="G523" i="1"/>
  <c r="H523" i="1" s="1"/>
  <c r="J523" i="1"/>
  <c r="K523" i="1" s="1"/>
  <c r="L523" i="1" s="1"/>
  <c r="M523" i="1" s="1"/>
  <c r="N522" i="1"/>
  <c r="E523" i="1"/>
  <c r="F524" i="1" s="1"/>
  <c r="O523" i="1"/>
  <c r="A524" i="1"/>
  <c r="D524" i="1" s="1"/>
  <c r="C498" i="1"/>
  <c r="P497" i="1"/>
  <c r="B497" i="1" s="1"/>
  <c r="I537" i="1"/>
  <c r="S524" i="1" l="1"/>
  <c r="G524" i="1"/>
  <c r="H524" i="1" s="1"/>
  <c r="Q523" i="1"/>
  <c r="J524" i="1"/>
  <c r="K524" i="1" s="1"/>
  <c r="L524" i="1" s="1"/>
  <c r="M524" i="1" s="1"/>
  <c r="T523" i="1"/>
  <c r="R524" i="1"/>
  <c r="A525" i="1"/>
  <c r="D525" i="1" s="1"/>
  <c r="E524" i="1"/>
  <c r="F525" i="1" s="1"/>
  <c r="O524" i="1"/>
  <c r="N523" i="1"/>
  <c r="I538" i="1"/>
  <c r="C499" i="1"/>
  <c r="P498" i="1"/>
  <c r="B498" i="1" s="1"/>
  <c r="E525" i="1" l="1"/>
  <c r="F526" i="1" s="1"/>
  <c r="O525" i="1"/>
  <c r="A526" i="1"/>
  <c r="D526" i="1" s="1"/>
  <c r="Q524" i="1"/>
  <c r="T524" i="1"/>
  <c r="R525" i="1"/>
  <c r="G525" i="1"/>
  <c r="H525" i="1" s="1"/>
  <c r="S525" i="1"/>
  <c r="J525" i="1"/>
  <c r="K525" i="1" s="1"/>
  <c r="L525" i="1" s="1"/>
  <c r="M525" i="1" s="1"/>
  <c r="N524" i="1"/>
  <c r="C500" i="1"/>
  <c r="P499" i="1"/>
  <c r="B499" i="1" s="1"/>
  <c r="I539" i="1"/>
  <c r="N525" i="1" l="1"/>
  <c r="O526" i="1"/>
  <c r="A527" i="1"/>
  <c r="D527" i="1" s="1"/>
  <c r="E526" i="1"/>
  <c r="F527" i="1" s="1"/>
  <c r="T525" i="1"/>
  <c r="G526" i="1"/>
  <c r="H526" i="1" s="1"/>
  <c r="R526" i="1"/>
  <c r="J526" i="1"/>
  <c r="K526" i="1" s="1"/>
  <c r="L526" i="1" s="1"/>
  <c r="M526" i="1" s="1"/>
  <c r="Q525" i="1"/>
  <c r="S526" i="1"/>
  <c r="C501" i="1"/>
  <c r="P500" i="1"/>
  <c r="B500" i="1" s="1"/>
  <c r="I540" i="1"/>
  <c r="A528" i="1" l="1"/>
  <c r="D528" i="1" s="1"/>
  <c r="O527" i="1"/>
  <c r="E527" i="1"/>
  <c r="F528" i="1" s="1"/>
  <c r="N526" i="1"/>
  <c r="R527" i="1"/>
  <c r="J527" i="1"/>
  <c r="K527" i="1" s="1"/>
  <c r="L527" i="1" s="1"/>
  <c r="M527" i="1" s="1"/>
  <c r="Q526" i="1"/>
  <c r="S527" i="1"/>
  <c r="T526" i="1"/>
  <c r="G527" i="1"/>
  <c r="I541" i="1"/>
  <c r="C502" i="1"/>
  <c r="P501" i="1"/>
  <c r="B501" i="1" s="1"/>
  <c r="G528" i="1" l="1"/>
  <c r="H528" i="1" s="1"/>
  <c r="Q527" i="1"/>
  <c r="S528" i="1"/>
  <c r="R528" i="1"/>
  <c r="T527" i="1"/>
  <c r="J528" i="1"/>
  <c r="K528" i="1" s="1"/>
  <c r="L528" i="1" s="1"/>
  <c r="M528" i="1" s="1"/>
  <c r="A529" i="1"/>
  <c r="D529" i="1" s="1"/>
  <c r="O528" i="1"/>
  <c r="E528" i="1"/>
  <c r="F529" i="1" s="1"/>
  <c r="H527" i="1"/>
  <c r="N527" i="1" s="1"/>
  <c r="C503" i="1"/>
  <c r="P502" i="1"/>
  <c r="B502" i="1" s="1"/>
  <c r="I542" i="1"/>
  <c r="N528" i="1" l="1"/>
  <c r="O529" i="1"/>
  <c r="E529" i="1"/>
  <c r="F530" i="1" s="1"/>
  <c r="A530" i="1"/>
  <c r="D530" i="1" s="1"/>
  <c r="T528" i="1"/>
  <c r="Q528" i="1"/>
  <c r="R529" i="1"/>
  <c r="S529" i="1"/>
  <c r="G529" i="1"/>
  <c r="H529" i="1" s="1"/>
  <c r="J529" i="1"/>
  <c r="K529" i="1" s="1"/>
  <c r="L529" i="1" s="1"/>
  <c r="M529" i="1" s="1"/>
  <c r="I543" i="1"/>
  <c r="C504" i="1"/>
  <c r="P503" i="1"/>
  <c r="B503" i="1" s="1"/>
  <c r="T529" i="1" l="1"/>
  <c r="G530" i="1"/>
  <c r="J530" i="1"/>
  <c r="K530" i="1" s="1"/>
  <c r="L530" i="1" s="1"/>
  <c r="M530" i="1" s="1"/>
  <c r="S530" i="1"/>
  <c r="R530" i="1"/>
  <c r="Q529" i="1"/>
  <c r="E530" i="1"/>
  <c r="F531" i="1" s="1"/>
  <c r="A531" i="1"/>
  <c r="D531" i="1" s="1"/>
  <c r="O530" i="1"/>
  <c r="N529" i="1"/>
  <c r="C505" i="1"/>
  <c r="P504" i="1"/>
  <c r="B504" i="1" s="1"/>
  <c r="I544" i="1"/>
  <c r="J531" i="1" l="1"/>
  <c r="K531" i="1" s="1"/>
  <c r="L531" i="1" s="1"/>
  <c r="M531" i="1" s="1"/>
  <c r="T530" i="1"/>
  <c r="S531" i="1"/>
  <c r="Q530" i="1"/>
  <c r="R531" i="1"/>
  <c r="G531" i="1"/>
  <c r="H531" i="1" s="1"/>
  <c r="A532" i="1"/>
  <c r="D532" i="1" s="1"/>
  <c r="O531" i="1"/>
  <c r="E531" i="1"/>
  <c r="F532" i="1" s="1"/>
  <c r="H530" i="1"/>
  <c r="N530" i="1" s="1"/>
  <c r="I545" i="1"/>
  <c r="C506" i="1"/>
  <c r="P505" i="1"/>
  <c r="B505" i="1" s="1"/>
  <c r="S532" i="1" l="1"/>
  <c r="R532" i="1"/>
  <c r="G532" i="1"/>
  <c r="H532" i="1" s="1"/>
  <c r="J532" i="1"/>
  <c r="K532" i="1" s="1"/>
  <c r="L532" i="1" s="1"/>
  <c r="M532" i="1" s="1"/>
  <c r="Q531" i="1"/>
  <c r="T531" i="1"/>
  <c r="A533" i="1"/>
  <c r="D533" i="1" s="1"/>
  <c r="E532" i="1"/>
  <c r="F533" i="1" s="1"/>
  <c r="O532" i="1"/>
  <c r="N531" i="1"/>
  <c r="C507" i="1"/>
  <c r="P506" i="1"/>
  <c r="B506" i="1" s="1"/>
  <c r="I546" i="1"/>
  <c r="O533" i="1" l="1"/>
  <c r="E533" i="1"/>
  <c r="F534" i="1" s="1"/>
  <c r="A534" i="1"/>
  <c r="D534" i="1" s="1"/>
  <c r="N532" i="1"/>
  <c r="Q532" i="1"/>
  <c r="T532" i="1"/>
  <c r="R533" i="1"/>
  <c r="G533" i="1"/>
  <c r="H533" i="1" s="1"/>
  <c r="J533" i="1"/>
  <c r="K533" i="1" s="1"/>
  <c r="L533" i="1" s="1"/>
  <c r="M533" i="1" s="1"/>
  <c r="S533" i="1"/>
  <c r="C508" i="1"/>
  <c r="P507" i="1"/>
  <c r="B507" i="1" s="1"/>
  <c r="I547" i="1"/>
  <c r="N533" i="1" l="1"/>
  <c r="O534" i="1"/>
  <c r="A535" i="1"/>
  <c r="D535" i="1" s="1"/>
  <c r="E534" i="1"/>
  <c r="F535" i="1" s="1"/>
  <c r="T533" i="1"/>
  <c r="G534" i="1"/>
  <c r="H534" i="1" s="1"/>
  <c r="S534" i="1"/>
  <c r="Q533" i="1"/>
  <c r="R534" i="1"/>
  <c r="J534" i="1"/>
  <c r="K534" i="1" s="1"/>
  <c r="L534" i="1" s="1"/>
  <c r="M534" i="1" s="1"/>
  <c r="I548" i="1"/>
  <c r="C509" i="1"/>
  <c r="P508" i="1"/>
  <c r="B508" i="1" s="1"/>
  <c r="N534" i="1" l="1"/>
  <c r="O535" i="1"/>
  <c r="A536" i="1"/>
  <c r="D536" i="1" s="1"/>
  <c r="E535" i="1"/>
  <c r="F536" i="1" s="1"/>
  <c r="T534" i="1"/>
  <c r="G535" i="1"/>
  <c r="S535" i="1"/>
  <c r="Q534" i="1"/>
  <c r="R535" i="1"/>
  <c r="J535" i="1"/>
  <c r="K535" i="1" s="1"/>
  <c r="L535" i="1" s="1"/>
  <c r="M535" i="1" s="1"/>
  <c r="I549" i="1"/>
  <c r="C510" i="1"/>
  <c r="P509" i="1"/>
  <c r="B509" i="1" s="1"/>
  <c r="G536" i="1" l="1"/>
  <c r="H536" i="1" s="1"/>
  <c r="R536" i="1"/>
  <c r="T535" i="1"/>
  <c r="J536" i="1"/>
  <c r="K536" i="1" s="1"/>
  <c r="L536" i="1" s="1"/>
  <c r="M536" i="1" s="1"/>
  <c r="Q535" i="1"/>
  <c r="S536" i="1"/>
  <c r="E536" i="1"/>
  <c r="F537" i="1" s="1"/>
  <c r="A537" i="1"/>
  <c r="D537" i="1" s="1"/>
  <c r="O536" i="1"/>
  <c r="H535" i="1"/>
  <c r="N535" i="1" s="1"/>
  <c r="C511" i="1"/>
  <c r="P510" i="1"/>
  <c r="B510" i="1" s="1"/>
  <c r="I550" i="1"/>
  <c r="N536" i="1" l="1"/>
  <c r="G537" i="1"/>
  <c r="H537" i="1" s="1"/>
  <c r="Q536" i="1"/>
  <c r="J537" i="1"/>
  <c r="K537" i="1" s="1"/>
  <c r="L537" i="1" s="1"/>
  <c r="M537" i="1" s="1"/>
  <c r="R537" i="1"/>
  <c r="T536" i="1"/>
  <c r="S537" i="1"/>
  <c r="E537" i="1"/>
  <c r="F538" i="1" s="1"/>
  <c r="O537" i="1"/>
  <c r="A538" i="1"/>
  <c r="D538" i="1" s="1"/>
  <c r="I551" i="1"/>
  <c r="C512" i="1"/>
  <c r="P511" i="1"/>
  <c r="B511" i="1" s="1"/>
  <c r="N537" i="1" l="1"/>
  <c r="J538" i="1"/>
  <c r="K538" i="1" s="1"/>
  <c r="L538" i="1" s="1"/>
  <c r="M538" i="1" s="1"/>
  <c r="Q537" i="1"/>
  <c r="G538" i="1"/>
  <c r="T537" i="1"/>
  <c r="S538" i="1"/>
  <c r="R538" i="1"/>
  <c r="E538" i="1"/>
  <c r="F539" i="1" s="1"/>
  <c r="A539" i="1"/>
  <c r="D539" i="1" s="1"/>
  <c r="O538" i="1"/>
  <c r="C513" i="1"/>
  <c r="P512" i="1"/>
  <c r="T512" i="1" s="1"/>
  <c r="I552" i="1"/>
  <c r="B512" i="1" l="1"/>
  <c r="O539" i="1"/>
  <c r="E539" i="1"/>
  <c r="F540" i="1" s="1"/>
  <c r="A540" i="1"/>
  <c r="D540" i="1" s="1"/>
  <c r="G539" i="1"/>
  <c r="H539" i="1" s="1"/>
  <c r="S539" i="1"/>
  <c r="Q538" i="1"/>
  <c r="T538" i="1"/>
  <c r="R539" i="1"/>
  <c r="J539" i="1"/>
  <c r="K539" i="1" s="1"/>
  <c r="L539" i="1" s="1"/>
  <c r="M539" i="1" s="1"/>
  <c r="H538" i="1"/>
  <c r="N538" i="1" s="1"/>
  <c r="C514" i="1"/>
  <c r="P513" i="1"/>
  <c r="B513" i="1" s="1"/>
  <c r="I553" i="1"/>
  <c r="N539" i="1" l="1"/>
  <c r="A541" i="1"/>
  <c r="D541" i="1" s="1"/>
  <c r="O540" i="1"/>
  <c r="E540" i="1"/>
  <c r="F541" i="1" s="1"/>
  <c r="G540" i="1"/>
  <c r="H540" i="1" s="1"/>
  <c r="J540" i="1"/>
  <c r="K540" i="1" s="1"/>
  <c r="L540" i="1" s="1"/>
  <c r="M540" i="1" s="1"/>
  <c r="T539" i="1"/>
  <c r="S540" i="1"/>
  <c r="R540" i="1"/>
  <c r="Q539" i="1"/>
  <c r="I554" i="1"/>
  <c r="C515" i="1"/>
  <c r="P514" i="1"/>
  <c r="B514" i="1" s="1"/>
  <c r="N540" i="1" l="1"/>
  <c r="G541" i="1"/>
  <c r="H541" i="1" s="1"/>
  <c r="Q540" i="1"/>
  <c r="S541" i="1"/>
  <c r="R541" i="1"/>
  <c r="T540" i="1"/>
  <c r="J541" i="1"/>
  <c r="K541" i="1" s="1"/>
  <c r="L541" i="1" s="1"/>
  <c r="M541" i="1" s="1"/>
  <c r="E541" i="1"/>
  <c r="F542" i="1" s="1"/>
  <c r="O541" i="1"/>
  <c r="A542" i="1"/>
  <c r="D542" i="1" s="1"/>
  <c r="C516" i="1"/>
  <c r="P515" i="1"/>
  <c r="B515" i="1" s="1"/>
  <c r="I555" i="1"/>
  <c r="G542" i="1" l="1"/>
  <c r="H542" i="1" s="1"/>
  <c r="J542" i="1"/>
  <c r="K542" i="1" s="1"/>
  <c r="L542" i="1" s="1"/>
  <c r="M542" i="1" s="1"/>
  <c r="R542" i="1"/>
  <c r="S542" i="1"/>
  <c r="Q541" i="1"/>
  <c r="T541" i="1"/>
  <c r="O542" i="1"/>
  <c r="E542" i="1"/>
  <c r="F543" i="1" s="1"/>
  <c r="A543" i="1"/>
  <c r="D543" i="1" s="1"/>
  <c r="N541" i="1"/>
  <c r="I556" i="1"/>
  <c r="C517" i="1"/>
  <c r="P516" i="1"/>
  <c r="B516" i="1" s="1"/>
  <c r="N542" i="1" l="1"/>
  <c r="Q542" i="1"/>
  <c r="T542" i="1"/>
  <c r="G543" i="1"/>
  <c r="S543" i="1"/>
  <c r="R543" i="1"/>
  <c r="J543" i="1"/>
  <c r="K543" i="1" s="1"/>
  <c r="L543" i="1" s="1"/>
  <c r="M543" i="1" s="1"/>
  <c r="O543" i="1"/>
  <c r="A544" i="1"/>
  <c r="D544" i="1" s="1"/>
  <c r="E543" i="1"/>
  <c r="F544" i="1" s="1"/>
  <c r="C518" i="1"/>
  <c r="P517" i="1"/>
  <c r="B517" i="1" s="1"/>
  <c r="I557" i="1"/>
  <c r="Q543" i="1" l="1"/>
  <c r="J544" i="1"/>
  <c r="K544" i="1" s="1"/>
  <c r="L544" i="1" s="1"/>
  <c r="M544" i="1" s="1"/>
  <c r="R544" i="1"/>
  <c r="T543" i="1"/>
  <c r="S544" i="1"/>
  <c r="G544" i="1"/>
  <c r="H544" i="1" s="1"/>
  <c r="E544" i="1"/>
  <c r="F545" i="1" s="1"/>
  <c r="O544" i="1"/>
  <c r="A545" i="1"/>
  <c r="D545" i="1" s="1"/>
  <c r="H543" i="1"/>
  <c r="N543" i="1" s="1"/>
  <c r="I558" i="1"/>
  <c r="C519" i="1"/>
  <c r="P518" i="1"/>
  <c r="B518" i="1" s="1"/>
  <c r="N544" i="1" l="1"/>
  <c r="S545" i="1"/>
  <c r="G545" i="1"/>
  <c r="H545" i="1" s="1"/>
  <c r="Q544" i="1"/>
  <c r="J545" i="1"/>
  <c r="K545" i="1" s="1"/>
  <c r="L545" i="1" s="1"/>
  <c r="M545" i="1" s="1"/>
  <c r="R545" i="1"/>
  <c r="E545" i="1"/>
  <c r="F546" i="1" s="1"/>
  <c r="O545" i="1"/>
  <c r="A546" i="1"/>
  <c r="D546" i="1" s="1"/>
  <c r="I559" i="1"/>
  <c r="C520" i="1"/>
  <c r="P519" i="1"/>
  <c r="B519" i="1" s="1"/>
  <c r="E546" i="1" l="1"/>
  <c r="F547" i="1" s="1"/>
  <c r="A547" i="1"/>
  <c r="D547" i="1" s="1"/>
  <c r="O546" i="1"/>
  <c r="R546" i="1"/>
  <c r="J546" i="1"/>
  <c r="K546" i="1" s="1"/>
  <c r="L546" i="1" s="1"/>
  <c r="M546" i="1" s="1"/>
  <c r="S546" i="1"/>
  <c r="T545" i="1"/>
  <c r="Q545" i="1"/>
  <c r="G546" i="1"/>
  <c r="H546" i="1" s="1"/>
  <c r="N545" i="1"/>
  <c r="I560" i="1"/>
  <c r="C521" i="1"/>
  <c r="P520" i="1"/>
  <c r="B520" i="1" s="1"/>
  <c r="J547" i="1" l="1"/>
  <c r="Q546" i="1"/>
  <c r="T546" i="1"/>
  <c r="R547" i="1"/>
  <c r="G547" i="1"/>
  <c r="H547" i="1" s="1"/>
  <c r="S547" i="1"/>
  <c r="N546" i="1"/>
  <c r="A548" i="1"/>
  <c r="D548" i="1" s="1"/>
  <c r="E547" i="1"/>
  <c r="F548" i="1" s="1"/>
  <c r="O547" i="1"/>
  <c r="K547" i="1"/>
  <c r="L547" i="1" s="1"/>
  <c r="M547" i="1" s="1"/>
  <c r="I561" i="1"/>
  <c r="C522" i="1"/>
  <c r="P521" i="1"/>
  <c r="B521" i="1" s="1"/>
  <c r="N547" i="1" l="1"/>
  <c r="E548" i="1"/>
  <c r="F549" i="1" s="1"/>
  <c r="A549" i="1"/>
  <c r="D549" i="1" s="1"/>
  <c r="O548" i="1"/>
  <c r="J548" i="1"/>
  <c r="K548" i="1" s="1"/>
  <c r="L548" i="1" s="1"/>
  <c r="M548" i="1" s="1"/>
  <c r="T547" i="1"/>
  <c r="G548" i="1"/>
  <c r="S548" i="1"/>
  <c r="Q547" i="1"/>
  <c r="R548" i="1"/>
  <c r="I562" i="1"/>
  <c r="C523" i="1"/>
  <c r="P522" i="1"/>
  <c r="B522" i="1" s="1"/>
  <c r="G549" i="1" l="1"/>
  <c r="H549" i="1" s="1"/>
  <c r="E549" i="1"/>
  <c r="F550" i="1" s="1"/>
  <c r="O549" i="1"/>
  <c r="A550" i="1"/>
  <c r="D550" i="1" s="1"/>
  <c r="S549" i="1"/>
  <c r="R549" i="1"/>
  <c r="T548" i="1"/>
  <c r="Q548" i="1"/>
  <c r="J549" i="1"/>
  <c r="K549" i="1" s="1"/>
  <c r="L549" i="1" s="1"/>
  <c r="M549" i="1" s="1"/>
  <c r="H548" i="1"/>
  <c r="N548" i="1" s="1"/>
  <c r="C524" i="1"/>
  <c r="P523" i="1"/>
  <c r="B523" i="1" s="1"/>
  <c r="I563" i="1"/>
  <c r="N549" i="1" l="1"/>
  <c r="E550" i="1"/>
  <c r="F551" i="1" s="1"/>
  <c r="O550" i="1"/>
  <c r="A551" i="1"/>
  <c r="D551" i="1" s="1"/>
  <c r="Q549" i="1"/>
  <c r="T549" i="1"/>
  <c r="S550" i="1"/>
  <c r="G550" i="1"/>
  <c r="J550" i="1"/>
  <c r="K550" i="1" s="1"/>
  <c r="L550" i="1" s="1"/>
  <c r="M550" i="1" s="1"/>
  <c r="R550" i="1"/>
  <c r="I564" i="1"/>
  <c r="C525" i="1"/>
  <c r="P524" i="1"/>
  <c r="B524" i="1" s="1"/>
  <c r="Q550" i="1" l="1"/>
  <c r="S551" i="1"/>
  <c r="J551" i="1"/>
  <c r="K551" i="1" s="1"/>
  <c r="L551" i="1" s="1"/>
  <c r="M551" i="1" s="1"/>
  <c r="R551" i="1"/>
  <c r="T550" i="1"/>
  <c r="G551" i="1"/>
  <c r="H551" i="1" s="1"/>
  <c r="O551" i="1"/>
  <c r="A552" i="1"/>
  <c r="D552" i="1" s="1"/>
  <c r="E551" i="1"/>
  <c r="F552" i="1" s="1"/>
  <c r="H550" i="1"/>
  <c r="N550" i="1" s="1"/>
  <c r="I565" i="1"/>
  <c r="C526" i="1"/>
  <c r="P525" i="1"/>
  <c r="B525" i="1" s="1"/>
  <c r="E552" i="1" l="1"/>
  <c r="F553" i="1" s="1"/>
  <c r="A553" i="1"/>
  <c r="D553" i="1" s="1"/>
  <c r="O552" i="1"/>
  <c r="N551" i="1"/>
  <c r="Q551" i="1"/>
  <c r="J552" i="1"/>
  <c r="K552" i="1" s="1"/>
  <c r="L552" i="1" s="1"/>
  <c r="M552" i="1" s="1"/>
  <c r="G552" i="1"/>
  <c r="T551" i="1"/>
  <c r="R552" i="1"/>
  <c r="S552" i="1"/>
  <c r="C527" i="1"/>
  <c r="P526" i="1"/>
  <c r="B526" i="1" s="1"/>
  <c r="I566" i="1"/>
  <c r="G553" i="1" l="1"/>
  <c r="H553" i="1" s="1"/>
  <c r="R553" i="1"/>
  <c r="J553" i="1"/>
  <c r="K553" i="1" s="1"/>
  <c r="L553" i="1" s="1"/>
  <c r="M553" i="1" s="1"/>
  <c r="S553" i="1"/>
  <c r="T552" i="1"/>
  <c r="Q552" i="1"/>
  <c r="A554" i="1"/>
  <c r="D554" i="1" s="1"/>
  <c r="E553" i="1"/>
  <c r="F554" i="1" s="1"/>
  <c r="O553" i="1"/>
  <c r="H552" i="1"/>
  <c r="N552" i="1" s="1"/>
  <c r="C528" i="1"/>
  <c r="P527" i="1"/>
  <c r="B527" i="1" s="1"/>
  <c r="I567" i="1"/>
  <c r="N553" i="1" l="1"/>
  <c r="T553" i="1"/>
  <c r="J554" i="1"/>
  <c r="K554" i="1" s="1"/>
  <c r="L554" i="1" s="1"/>
  <c r="M554" i="1" s="1"/>
  <c r="Q553" i="1"/>
  <c r="R554" i="1"/>
  <c r="G554" i="1"/>
  <c r="H554" i="1" s="1"/>
  <c r="S554" i="1"/>
  <c r="E554" i="1"/>
  <c r="F555" i="1" s="1"/>
  <c r="O554" i="1"/>
  <c r="A555" i="1"/>
  <c r="D555" i="1" s="1"/>
  <c r="C529" i="1"/>
  <c r="P528" i="1"/>
  <c r="B528" i="1" s="1"/>
  <c r="I568" i="1"/>
  <c r="N554" i="1" l="1"/>
  <c r="A556" i="1"/>
  <c r="D556" i="1" s="1"/>
  <c r="O555" i="1"/>
  <c r="E555" i="1"/>
  <c r="F556" i="1" s="1"/>
  <c r="S555" i="1"/>
  <c r="J555" i="1"/>
  <c r="K555" i="1" s="1"/>
  <c r="L555" i="1" s="1"/>
  <c r="M555" i="1" s="1"/>
  <c r="R555" i="1"/>
  <c r="T554" i="1"/>
  <c r="G555" i="1"/>
  <c r="H555" i="1" s="1"/>
  <c r="Q554" i="1"/>
  <c r="I569" i="1"/>
  <c r="C530" i="1"/>
  <c r="P529" i="1"/>
  <c r="B529" i="1" s="1"/>
  <c r="N555" i="1" l="1"/>
  <c r="S556" i="1"/>
  <c r="R556" i="1"/>
  <c r="Q555" i="1"/>
  <c r="T555" i="1"/>
  <c r="J556" i="1"/>
  <c r="K556" i="1" s="1"/>
  <c r="L556" i="1" s="1"/>
  <c r="M556" i="1" s="1"/>
  <c r="G556" i="1"/>
  <c r="E556" i="1"/>
  <c r="F557" i="1" s="1"/>
  <c r="A557" i="1"/>
  <c r="D557" i="1" s="1"/>
  <c r="O556" i="1"/>
  <c r="I570" i="1"/>
  <c r="C531" i="1"/>
  <c r="P530" i="1"/>
  <c r="B530" i="1" s="1"/>
  <c r="S557" i="1" l="1"/>
  <c r="T556" i="1"/>
  <c r="Q556" i="1"/>
  <c r="R557" i="1"/>
  <c r="J557" i="1"/>
  <c r="K557" i="1" s="1"/>
  <c r="L557" i="1" s="1"/>
  <c r="M557" i="1" s="1"/>
  <c r="G557" i="1"/>
  <c r="H557" i="1" s="1"/>
  <c r="A558" i="1"/>
  <c r="D558" i="1" s="1"/>
  <c r="O557" i="1"/>
  <c r="E557" i="1"/>
  <c r="F558" i="1" s="1"/>
  <c r="H556" i="1"/>
  <c r="N556" i="1" s="1"/>
  <c r="I571" i="1"/>
  <c r="C532" i="1"/>
  <c r="P531" i="1"/>
  <c r="B531" i="1" s="1"/>
  <c r="N557" i="1" l="1"/>
  <c r="S558" i="1"/>
  <c r="R558" i="1"/>
  <c r="G558" i="1"/>
  <c r="T557" i="1"/>
  <c r="J558" i="1"/>
  <c r="K558" i="1" s="1"/>
  <c r="L558" i="1" s="1"/>
  <c r="M558" i="1" s="1"/>
  <c r="Q557" i="1"/>
  <c r="O558" i="1"/>
  <c r="E558" i="1"/>
  <c r="F559" i="1" s="1"/>
  <c r="A559" i="1"/>
  <c r="D559" i="1" s="1"/>
  <c r="C533" i="1"/>
  <c r="P532" i="1"/>
  <c r="B532" i="1" s="1"/>
  <c r="I572" i="1"/>
  <c r="O559" i="1" l="1"/>
  <c r="E559" i="1"/>
  <c r="F560" i="1" s="1"/>
  <c r="A560" i="1"/>
  <c r="D560" i="1" s="1"/>
  <c r="Q558" i="1"/>
  <c r="T558" i="1"/>
  <c r="S559" i="1"/>
  <c r="J559" i="1"/>
  <c r="K559" i="1" s="1"/>
  <c r="L559" i="1" s="1"/>
  <c r="M559" i="1" s="1"/>
  <c r="R559" i="1"/>
  <c r="G559" i="1"/>
  <c r="H559" i="1" s="1"/>
  <c r="H558" i="1"/>
  <c r="N558" i="1" s="1"/>
  <c r="I573" i="1"/>
  <c r="C534" i="1"/>
  <c r="P533" i="1"/>
  <c r="B533" i="1" s="1"/>
  <c r="E560" i="1" l="1"/>
  <c r="F561" i="1" s="1"/>
  <c r="O560" i="1"/>
  <c r="A561" i="1"/>
  <c r="D561" i="1" s="1"/>
  <c r="N559" i="1"/>
  <c r="G560" i="1"/>
  <c r="H560" i="1" s="1"/>
  <c r="T559" i="1"/>
  <c r="R560" i="1"/>
  <c r="Q559" i="1"/>
  <c r="S560" i="1"/>
  <c r="J560" i="1"/>
  <c r="K560" i="1" s="1"/>
  <c r="L560" i="1" s="1"/>
  <c r="M560" i="1" s="1"/>
  <c r="I574" i="1"/>
  <c r="C535" i="1"/>
  <c r="P534" i="1"/>
  <c r="B534" i="1" s="1"/>
  <c r="A562" i="1" l="1"/>
  <c r="D562" i="1" s="1"/>
  <c r="O561" i="1"/>
  <c r="E561" i="1"/>
  <c r="F562" i="1" s="1"/>
  <c r="N560" i="1"/>
  <c r="S561" i="1"/>
  <c r="Q560" i="1"/>
  <c r="R561" i="1"/>
  <c r="T560" i="1"/>
  <c r="G561" i="1"/>
  <c r="J561" i="1"/>
  <c r="K561" i="1" s="1"/>
  <c r="L561" i="1" s="1"/>
  <c r="M561" i="1" s="1"/>
  <c r="I575" i="1"/>
  <c r="C536" i="1"/>
  <c r="P535" i="1"/>
  <c r="B535" i="1" s="1"/>
  <c r="G562" i="1" l="1"/>
  <c r="H562" i="1" s="1"/>
  <c r="R562" i="1"/>
  <c r="J562" i="1"/>
  <c r="K562" i="1" s="1"/>
  <c r="L562" i="1" s="1"/>
  <c r="M562" i="1" s="1"/>
  <c r="T561" i="1"/>
  <c r="Q561" i="1"/>
  <c r="S562" i="1"/>
  <c r="A563" i="1"/>
  <c r="D563" i="1" s="1"/>
  <c r="E562" i="1"/>
  <c r="F563" i="1" s="1"/>
  <c r="O562" i="1"/>
  <c r="H561" i="1"/>
  <c r="N561" i="1" s="1"/>
  <c r="I576" i="1"/>
  <c r="C537" i="1"/>
  <c r="P536" i="1"/>
  <c r="B536" i="1" s="1"/>
  <c r="N562" i="1" l="1"/>
  <c r="O563" i="1"/>
  <c r="E563" i="1"/>
  <c r="F564" i="1" s="1"/>
  <c r="A564" i="1"/>
  <c r="D564" i="1" s="1"/>
  <c r="G563" i="1"/>
  <c r="H563" i="1" s="1"/>
  <c r="R563" i="1"/>
  <c r="J563" i="1"/>
  <c r="K563" i="1" s="1"/>
  <c r="L563" i="1" s="1"/>
  <c r="M563" i="1" s="1"/>
  <c r="S563" i="1"/>
  <c r="T562" i="1"/>
  <c r="Q562" i="1"/>
  <c r="I577" i="1"/>
  <c r="C538" i="1"/>
  <c r="P537" i="1"/>
  <c r="B537" i="1" s="1"/>
  <c r="N563" i="1" l="1"/>
  <c r="Q563" i="1"/>
  <c r="G564" i="1"/>
  <c r="J564" i="1"/>
  <c r="K564" i="1" s="1"/>
  <c r="L564" i="1" s="1"/>
  <c r="M564" i="1" s="1"/>
  <c r="T563" i="1"/>
  <c r="R564" i="1"/>
  <c r="S564" i="1"/>
  <c r="O564" i="1"/>
  <c r="E564" i="1"/>
  <c r="F565" i="1" s="1"/>
  <c r="A565" i="1"/>
  <c r="D565" i="1" s="1"/>
  <c r="C539" i="1"/>
  <c r="P538" i="1"/>
  <c r="B538" i="1" s="1"/>
  <c r="I578" i="1"/>
  <c r="R565" i="1" l="1"/>
  <c r="S565" i="1"/>
  <c r="T564" i="1"/>
  <c r="Q564" i="1"/>
  <c r="J565" i="1"/>
  <c r="K565" i="1" s="1"/>
  <c r="L565" i="1" s="1"/>
  <c r="M565" i="1" s="1"/>
  <c r="G565" i="1"/>
  <c r="H565" i="1" s="1"/>
  <c r="O565" i="1"/>
  <c r="E565" i="1"/>
  <c r="F566" i="1" s="1"/>
  <c r="A566" i="1"/>
  <c r="D566" i="1" s="1"/>
  <c r="H564" i="1"/>
  <c r="N564" i="1" s="1"/>
  <c r="C540" i="1"/>
  <c r="P539" i="1"/>
  <c r="B539" i="1" s="1"/>
  <c r="I579" i="1"/>
  <c r="N565" i="1" l="1"/>
  <c r="O566" i="1"/>
  <c r="E566" i="1"/>
  <c r="F567" i="1" s="1"/>
  <c r="A567" i="1"/>
  <c r="D567" i="1" s="1"/>
  <c r="S566" i="1"/>
  <c r="G566" i="1"/>
  <c r="T565" i="1"/>
  <c r="R566" i="1"/>
  <c r="J566" i="1"/>
  <c r="K566" i="1" s="1"/>
  <c r="L566" i="1" s="1"/>
  <c r="M566" i="1" s="1"/>
  <c r="Q565" i="1"/>
  <c r="I580" i="1"/>
  <c r="C541" i="1"/>
  <c r="P540" i="1"/>
  <c r="B540" i="1" s="1"/>
  <c r="G567" i="1" l="1"/>
  <c r="H567" i="1" s="1"/>
  <c r="S567" i="1"/>
  <c r="Q566" i="1"/>
  <c r="J567" i="1"/>
  <c r="K567" i="1" s="1"/>
  <c r="L567" i="1" s="1"/>
  <c r="M567" i="1" s="1"/>
  <c r="T566" i="1"/>
  <c r="R567" i="1"/>
  <c r="E567" i="1"/>
  <c r="F568" i="1" s="1"/>
  <c r="O567" i="1"/>
  <c r="A568" i="1"/>
  <c r="D568" i="1" s="1"/>
  <c r="H566" i="1"/>
  <c r="N566" i="1" s="1"/>
  <c r="I581" i="1"/>
  <c r="C542" i="1"/>
  <c r="P541" i="1"/>
  <c r="B541" i="1" s="1"/>
  <c r="N567" i="1" l="1"/>
  <c r="G568" i="1"/>
  <c r="H568" i="1" s="1"/>
  <c r="T567" i="1"/>
  <c r="S568" i="1"/>
  <c r="Q567" i="1"/>
  <c r="J568" i="1"/>
  <c r="K568" i="1" s="1"/>
  <c r="L568" i="1" s="1"/>
  <c r="M568" i="1" s="1"/>
  <c r="R568" i="1"/>
  <c r="E568" i="1"/>
  <c r="F569" i="1" s="1"/>
  <c r="O568" i="1"/>
  <c r="A569" i="1"/>
  <c r="D569" i="1" s="1"/>
  <c r="I582" i="1"/>
  <c r="C543" i="1"/>
  <c r="P542" i="1"/>
  <c r="B542" i="1" s="1"/>
  <c r="N568" i="1" l="1"/>
  <c r="E569" i="1"/>
  <c r="F570" i="1" s="1"/>
  <c r="A570" i="1"/>
  <c r="D570" i="1" s="1"/>
  <c r="O569" i="1"/>
  <c r="S569" i="1"/>
  <c r="J569" i="1"/>
  <c r="K569" i="1" s="1"/>
  <c r="L569" i="1" s="1"/>
  <c r="M569" i="1" s="1"/>
  <c r="Q568" i="1"/>
  <c r="T568" i="1"/>
  <c r="R569" i="1"/>
  <c r="G569" i="1"/>
  <c r="H569" i="1" s="1"/>
  <c r="C544" i="1"/>
  <c r="P543" i="1"/>
  <c r="B543" i="1" s="1"/>
  <c r="I583" i="1"/>
  <c r="N569" i="1" l="1"/>
  <c r="E570" i="1"/>
  <c r="F571" i="1" s="1"/>
  <c r="O570" i="1"/>
  <c r="A571" i="1"/>
  <c r="D571" i="1" s="1"/>
  <c r="J570" i="1"/>
  <c r="K570" i="1" s="1"/>
  <c r="L570" i="1" s="1"/>
  <c r="M570" i="1" s="1"/>
  <c r="G570" i="1"/>
  <c r="T569" i="1"/>
  <c r="Q569" i="1"/>
  <c r="S570" i="1"/>
  <c r="R570" i="1"/>
  <c r="I584" i="1"/>
  <c r="C545" i="1"/>
  <c r="P544" i="1"/>
  <c r="T544" i="1" l="1"/>
  <c r="B544" i="1"/>
  <c r="J571" i="1"/>
  <c r="K571" i="1" s="1"/>
  <c r="L571" i="1" s="1"/>
  <c r="M571" i="1" s="1"/>
  <c r="R571" i="1"/>
  <c r="T570" i="1"/>
  <c r="S571" i="1"/>
  <c r="Q570" i="1"/>
  <c r="G571" i="1"/>
  <c r="H571" i="1" s="1"/>
  <c r="E571" i="1"/>
  <c r="F572" i="1" s="1"/>
  <c r="A572" i="1"/>
  <c r="D572" i="1" s="1"/>
  <c r="O571" i="1"/>
  <c r="H570" i="1"/>
  <c r="N570" i="1" s="1"/>
  <c r="I585" i="1"/>
  <c r="C546" i="1"/>
  <c r="P545" i="1"/>
  <c r="B545" i="1" s="1"/>
  <c r="N571" i="1" l="1"/>
  <c r="G572" i="1"/>
  <c r="H572" i="1" s="1"/>
  <c r="T571" i="1"/>
  <c r="S572" i="1"/>
  <c r="Q571" i="1"/>
  <c r="J572" i="1"/>
  <c r="K572" i="1" s="1"/>
  <c r="L572" i="1" s="1"/>
  <c r="M572" i="1" s="1"/>
  <c r="R572" i="1"/>
  <c r="E572" i="1"/>
  <c r="F573" i="1" s="1"/>
  <c r="O572" i="1"/>
  <c r="A573" i="1"/>
  <c r="D573" i="1" s="1"/>
  <c r="I586" i="1"/>
  <c r="C547" i="1"/>
  <c r="P546" i="1"/>
  <c r="B546" i="1" s="1"/>
  <c r="N572" i="1" l="1"/>
  <c r="Q572" i="1"/>
  <c r="J573" i="1"/>
  <c r="K573" i="1" s="1"/>
  <c r="L573" i="1" s="1"/>
  <c r="M573" i="1" s="1"/>
  <c r="G573" i="1"/>
  <c r="R573" i="1"/>
  <c r="T572" i="1"/>
  <c r="S573" i="1"/>
  <c r="O573" i="1"/>
  <c r="A574" i="1"/>
  <c r="D574" i="1" s="1"/>
  <c r="E573" i="1"/>
  <c r="F574" i="1" s="1"/>
  <c r="I587" i="1"/>
  <c r="C548" i="1"/>
  <c r="P547" i="1"/>
  <c r="B547" i="1" s="1"/>
  <c r="J574" i="1" l="1"/>
  <c r="K574" i="1" s="1"/>
  <c r="L574" i="1" s="1"/>
  <c r="M574" i="1" s="1"/>
  <c r="R574" i="1"/>
  <c r="S574" i="1"/>
  <c r="T573" i="1"/>
  <c r="Q573" i="1"/>
  <c r="E574" i="1"/>
  <c r="F575" i="1" s="1"/>
  <c r="A575" i="1"/>
  <c r="D575" i="1" s="1"/>
  <c r="O574" i="1"/>
  <c r="G574" i="1"/>
  <c r="H574" i="1" s="1"/>
  <c r="H573" i="1"/>
  <c r="N573" i="1" s="1"/>
  <c r="C549" i="1"/>
  <c r="P548" i="1"/>
  <c r="B548" i="1" s="1"/>
  <c r="I588" i="1"/>
  <c r="O575" i="1" l="1"/>
  <c r="A576" i="1"/>
  <c r="D576" i="1" s="1"/>
  <c r="E575" i="1"/>
  <c r="F576" i="1" s="1"/>
  <c r="G575" i="1"/>
  <c r="H575" i="1" s="1"/>
  <c r="T574" i="1"/>
  <c r="J575" i="1"/>
  <c r="K575" i="1" s="1"/>
  <c r="L575" i="1" s="1"/>
  <c r="M575" i="1" s="1"/>
  <c r="R575" i="1"/>
  <c r="S575" i="1"/>
  <c r="Q574" i="1"/>
  <c r="N574" i="1"/>
  <c r="I589" i="1"/>
  <c r="C550" i="1"/>
  <c r="P549" i="1"/>
  <c r="B549" i="1" s="1"/>
  <c r="N575" i="1" l="1"/>
  <c r="O576" i="1"/>
  <c r="A577" i="1"/>
  <c r="D577" i="1" s="1"/>
  <c r="E576" i="1"/>
  <c r="F577" i="1" s="1"/>
  <c r="J576" i="1"/>
  <c r="K576" i="1" s="1"/>
  <c r="L576" i="1" s="1"/>
  <c r="M576" i="1" s="1"/>
  <c r="G576" i="1"/>
  <c r="Q575" i="1"/>
  <c r="S576" i="1"/>
  <c r="R576" i="1"/>
  <c r="I590" i="1"/>
  <c r="C551" i="1"/>
  <c r="P550" i="1"/>
  <c r="B550" i="1" s="1"/>
  <c r="G577" i="1" l="1"/>
  <c r="H577" i="1" s="1"/>
  <c r="O577" i="1"/>
  <c r="A578" i="1"/>
  <c r="D578" i="1" s="1"/>
  <c r="E577" i="1"/>
  <c r="F578" i="1" s="1"/>
  <c r="Q576" i="1"/>
  <c r="J577" i="1"/>
  <c r="K577" i="1" s="1"/>
  <c r="L577" i="1" s="1"/>
  <c r="M577" i="1" s="1"/>
  <c r="S577" i="1"/>
  <c r="R577" i="1"/>
  <c r="T576" i="1"/>
  <c r="H576" i="1"/>
  <c r="N576" i="1" s="1"/>
  <c r="I591" i="1"/>
  <c r="C552" i="1"/>
  <c r="P551" i="1"/>
  <c r="B551" i="1" s="1"/>
  <c r="N577" i="1" l="1"/>
  <c r="E578" i="1"/>
  <c r="F579" i="1" s="1"/>
  <c r="A579" i="1"/>
  <c r="D579" i="1" s="1"/>
  <c r="O578" i="1"/>
  <c r="G578" i="1"/>
  <c r="H578" i="1" s="1"/>
  <c r="T577" i="1"/>
  <c r="Q577" i="1"/>
  <c r="R578" i="1"/>
  <c r="S578" i="1"/>
  <c r="J578" i="1"/>
  <c r="K578" i="1" s="1"/>
  <c r="L578" i="1" s="1"/>
  <c r="M578" i="1" s="1"/>
  <c r="C553" i="1"/>
  <c r="P552" i="1"/>
  <c r="B552" i="1" s="1"/>
  <c r="I592" i="1"/>
  <c r="N578" i="1" l="1"/>
  <c r="T578" i="1"/>
  <c r="S579" i="1"/>
  <c r="Q578" i="1"/>
  <c r="G579" i="1"/>
  <c r="J579" i="1"/>
  <c r="K579" i="1" s="1"/>
  <c r="L579" i="1" s="1"/>
  <c r="M579" i="1" s="1"/>
  <c r="R579" i="1"/>
  <c r="E579" i="1"/>
  <c r="F580" i="1" s="1"/>
  <c r="A580" i="1"/>
  <c r="D580" i="1" s="1"/>
  <c r="O579" i="1"/>
  <c r="C554" i="1"/>
  <c r="P553" i="1"/>
  <c r="B553" i="1" s="1"/>
  <c r="I593" i="1"/>
  <c r="O580" i="1" l="1"/>
  <c r="A581" i="1"/>
  <c r="D581" i="1" s="1"/>
  <c r="E580" i="1"/>
  <c r="F581" i="1" s="1"/>
  <c r="R580" i="1"/>
  <c r="S580" i="1"/>
  <c r="J580" i="1"/>
  <c r="K580" i="1" s="1"/>
  <c r="L580" i="1" s="1"/>
  <c r="M580" i="1" s="1"/>
  <c r="Q579" i="1"/>
  <c r="T579" i="1"/>
  <c r="G580" i="1"/>
  <c r="H580" i="1" s="1"/>
  <c r="H579" i="1"/>
  <c r="N579" i="1" s="1"/>
  <c r="I594" i="1"/>
  <c r="C555" i="1"/>
  <c r="P554" i="1"/>
  <c r="B554" i="1" s="1"/>
  <c r="N580" i="1" l="1"/>
  <c r="O581" i="1"/>
  <c r="E581" i="1"/>
  <c r="F582" i="1" s="1"/>
  <c r="A582" i="1"/>
  <c r="D582" i="1" s="1"/>
  <c r="J581" i="1"/>
  <c r="K581" i="1" s="1"/>
  <c r="L581" i="1" s="1"/>
  <c r="M581" i="1" s="1"/>
  <c r="T580" i="1"/>
  <c r="S581" i="1"/>
  <c r="G581" i="1"/>
  <c r="R581" i="1"/>
  <c r="Q580" i="1"/>
  <c r="C556" i="1"/>
  <c r="P555" i="1"/>
  <c r="B555" i="1" s="1"/>
  <c r="I595" i="1"/>
  <c r="J582" i="1" l="1"/>
  <c r="K582" i="1" s="1"/>
  <c r="L582" i="1" s="1"/>
  <c r="M582" i="1" s="1"/>
  <c r="T581" i="1"/>
  <c r="R582" i="1"/>
  <c r="S582" i="1"/>
  <c r="Q581" i="1"/>
  <c r="G582" i="1"/>
  <c r="H582" i="1" s="1"/>
  <c r="O582" i="1"/>
  <c r="E582" i="1"/>
  <c r="F583" i="1" s="1"/>
  <c r="A583" i="1"/>
  <c r="D583" i="1" s="1"/>
  <c r="H581" i="1"/>
  <c r="N581" i="1" s="1"/>
  <c r="I596" i="1"/>
  <c r="C557" i="1"/>
  <c r="P556" i="1"/>
  <c r="B556" i="1" s="1"/>
  <c r="A584" i="1" l="1"/>
  <c r="D584" i="1" s="1"/>
  <c r="O583" i="1"/>
  <c r="E583" i="1"/>
  <c r="F584" i="1" s="1"/>
  <c r="R583" i="1"/>
  <c r="T582" i="1"/>
  <c r="J583" i="1"/>
  <c r="K583" i="1" s="1"/>
  <c r="L583" i="1" s="1"/>
  <c r="M583" i="1" s="1"/>
  <c r="G583" i="1"/>
  <c r="G584" i="1" s="1"/>
  <c r="S583" i="1"/>
  <c r="Q582" i="1"/>
  <c r="N582" i="1"/>
  <c r="I597" i="1"/>
  <c r="C558" i="1"/>
  <c r="P557" i="1"/>
  <c r="B557" i="1" s="1"/>
  <c r="H584" i="1" l="1"/>
  <c r="S584" i="1"/>
  <c r="Q583" i="1"/>
  <c r="T583" i="1"/>
  <c r="R584" i="1"/>
  <c r="J584" i="1"/>
  <c r="K584" i="1" s="1"/>
  <c r="L584" i="1" s="1"/>
  <c r="M584" i="1" s="1"/>
  <c r="O584" i="1"/>
  <c r="E584" i="1"/>
  <c r="F585" i="1" s="1"/>
  <c r="A585" i="1"/>
  <c r="D585" i="1" s="1"/>
  <c r="H583" i="1"/>
  <c r="N583" i="1" s="1"/>
  <c r="C559" i="1"/>
  <c r="P558" i="1"/>
  <c r="B558" i="1" s="1"/>
  <c r="I598" i="1"/>
  <c r="N584" i="1" l="1"/>
  <c r="A586" i="1"/>
  <c r="D586" i="1" s="1"/>
  <c r="O585" i="1"/>
  <c r="E585" i="1"/>
  <c r="F586" i="1" s="1"/>
  <c r="G585" i="1"/>
  <c r="H585" i="1" s="1"/>
  <c r="T584" i="1"/>
  <c r="Q584" i="1"/>
  <c r="J585" i="1"/>
  <c r="K585" i="1" s="1"/>
  <c r="L585" i="1" s="1"/>
  <c r="M585" i="1" s="1"/>
  <c r="S585" i="1"/>
  <c r="R585" i="1"/>
  <c r="I599" i="1"/>
  <c r="C560" i="1"/>
  <c r="P559" i="1"/>
  <c r="B559" i="1" s="1"/>
  <c r="G586" i="1" l="1"/>
  <c r="H586" i="1" s="1"/>
  <c r="J586" i="1"/>
  <c r="K586" i="1" s="1"/>
  <c r="L586" i="1" s="1"/>
  <c r="M586" i="1" s="1"/>
  <c r="S586" i="1"/>
  <c r="R586" i="1"/>
  <c r="Q585" i="1"/>
  <c r="T585" i="1"/>
  <c r="N585" i="1"/>
  <c r="A587" i="1"/>
  <c r="D587" i="1" s="1"/>
  <c r="O586" i="1"/>
  <c r="E586" i="1"/>
  <c r="F587" i="1" s="1"/>
  <c r="C561" i="1"/>
  <c r="P560" i="1"/>
  <c r="B560" i="1" s="1"/>
  <c r="I600" i="1"/>
  <c r="N586" i="1" l="1"/>
  <c r="Q586" i="1"/>
  <c r="J587" i="1"/>
  <c r="K587" i="1" s="1"/>
  <c r="L587" i="1" s="1"/>
  <c r="M587" i="1" s="1"/>
  <c r="R587" i="1"/>
  <c r="T586" i="1"/>
  <c r="S587" i="1"/>
  <c r="G587" i="1"/>
  <c r="A588" i="1"/>
  <c r="D588" i="1" s="1"/>
  <c r="E587" i="1"/>
  <c r="F588" i="1" s="1"/>
  <c r="O587" i="1"/>
  <c r="C562" i="1"/>
  <c r="P561" i="1"/>
  <c r="B561" i="1" s="1"/>
  <c r="I601" i="1"/>
  <c r="G588" i="1" l="1"/>
  <c r="H588" i="1" s="1"/>
  <c r="Q587" i="1"/>
  <c r="R588" i="1"/>
  <c r="T587" i="1"/>
  <c r="S588" i="1"/>
  <c r="J588" i="1"/>
  <c r="K588" i="1" s="1"/>
  <c r="L588" i="1" s="1"/>
  <c r="M588" i="1" s="1"/>
  <c r="A589" i="1"/>
  <c r="D589" i="1" s="1"/>
  <c r="O588" i="1"/>
  <c r="E588" i="1"/>
  <c r="F589" i="1" s="1"/>
  <c r="H587" i="1"/>
  <c r="N587" i="1" s="1"/>
  <c r="C563" i="1"/>
  <c r="P562" i="1"/>
  <c r="B562" i="1" s="1"/>
  <c r="I602" i="1"/>
  <c r="N588" i="1" l="1"/>
  <c r="S589" i="1"/>
  <c r="R589" i="1"/>
  <c r="T588" i="1"/>
  <c r="Q588" i="1"/>
  <c r="J589" i="1"/>
  <c r="K589" i="1" s="1"/>
  <c r="L589" i="1" s="1"/>
  <c r="M589" i="1" s="1"/>
  <c r="G589" i="1"/>
  <c r="E589" i="1"/>
  <c r="F590" i="1" s="1"/>
  <c r="A590" i="1"/>
  <c r="D590" i="1" s="1"/>
  <c r="O589" i="1"/>
  <c r="I603" i="1"/>
  <c r="C564" i="1"/>
  <c r="P563" i="1"/>
  <c r="B563" i="1" s="1"/>
  <c r="R590" i="1" l="1"/>
  <c r="S590" i="1"/>
  <c r="Q589" i="1"/>
  <c r="T589" i="1"/>
  <c r="J590" i="1"/>
  <c r="K590" i="1" s="1"/>
  <c r="L590" i="1" s="1"/>
  <c r="M590" i="1" s="1"/>
  <c r="G590" i="1"/>
  <c r="H590" i="1" s="1"/>
  <c r="A591" i="1"/>
  <c r="D591" i="1" s="1"/>
  <c r="E590" i="1"/>
  <c r="F591" i="1" s="1"/>
  <c r="O590" i="1"/>
  <c r="H589" i="1"/>
  <c r="N589" i="1" s="1"/>
  <c r="C565" i="1"/>
  <c r="P564" i="1"/>
  <c r="B564" i="1" s="1"/>
  <c r="I604" i="1"/>
  <c r="N590" i="1" l="1"/>
  <c r="O591" i="1"/>
  <c r="A592" i="1"/>
  <c r="D592" i="1" s="1"/>
  <c r="E591" i="1"/>
  <c r="F592" i="1" s="1"/>
  <c r="T590" i="1"/>
  <c r="S591" i="1"/>
  <c r="R591" i="1"/>
  <c r="Q590" i="1"/>
  <c r="G591" i="1"/>
  <c r="J591" i="1"/>
  <c r="K591" i="1" s="1"/>
  <c r="L591" i="1" s="1"/>
  <c r="M591" i="1" s="1"/>
  <c r="C566" i="1"/>
  <c r="P565" i="1"/>
  <c r="B565" i="1" s="1"/>
  <c r="I605" i="1"/>
  <c r="G592" i="1" l="1"/>
  <c r="H592" i="1" s="1"/>
  <c r="E592" i="1"/>
  <c r="F593" i="1" s="1"/>
  <c r="O592" i="1"/>
  <c r="A593" i="1"/>
  <c r="D593" i="1" s="1"/>
  <c r="S592" i="1"/>
  <c r="J592" i="1"/>
  <c r="K592" i="1" s="1"/>
  <c r="L592" i="1" s="1"/>
  <c r="M592" i="1" s="1"/>
  <c r="Q591" i="1"/>
  <c r="T591" i="1"/>
  <c r="R592" i="1"/>
  <c r="H591" i="1"/>
  <c r="N591" i="1" s="1"/>
  <c r="I606" i="1"/>
  <c r="C567" i="1"/>
  <c r="P566" i="1"/>
  <c r="B566" i="1" s="1"/>
  <c r="N592" i="1" l="1"/>
  <c r="A594" i="1"/>
  <c r="D594" i="1" s="1"/>
  <c r="E593" i="1"/>
  <c r="F594" i="1" s="1"/>
  <c r="O593" i="1"/>
  <c r="S593" i="1"/>
  <c r="R593" i="1"/>
  <c r="Q592" i="1"/>
  <c r="G593" i="1"/>
  <c r="H593" i="1" s="1"/>
  <c r="T592" i="1"/>
  <c r="J593" i="1"/>
  <c r="K593" i="1" s="1"/>
  <c r="L593" i="1" s="1"/>
  <c r="M593" i="1" s="1"/>
  <c r="C568" i="1"/>
  <c r="P567" i="1"/>
  <c r="B567" i="1" s="1"/>
  <c r="I607" i="1"/>
  <c r="E594" i="1" l="1"/>
  <c r="F595" i="1" s="1"/>
  <c r="O594" i="1"/>
  <c r="A595" i="1"/>
  <c r="D595" i="1" s="1"/>
  <c r="N593" i="1"/>
  <c r="S594" i="1"/>
  <c r="J594" i="1"/>
  <c r="K594" i="1" s="1"/>
  <c r="L594" i="1" s="1"/>
  <c r="M594" i="1" s="1"/>
  <c r="T593" i="1"/>
  <c r="G594" i="1"/>
  <c r="H594" i="1" s="1"/>
  <c r="Q593" i="1"/>
  <c r="R594" i="1"/>
  <c r="I608" i="1"/>
  <c r="C569" i="1"/>
  <c r="P568" i="1"/>
  <c r="B568" i="1" s="1"/>
  <c r="S595" i="1" l="1"/>
  <c r="Q594" i="1"/>
  <c r="R595" i="1"/>
  <c r="G595" i="1"/>
  <c r="H595" i="1" s="1"/>
  <c r="J595" i="1"/>
  <c r="K595" i="1" s="1"/>
  <c r="L595" i="1" s="1"/>
  <c r="M595" i="1" s="1"/>
  <c r="T594" i="1"/>
  <c r="N594" i="1"/>
  <c r="O595" i="1"/>
  <c r="A596" i="1"/>
  <c r="D596" i="1" s="1"/>
  <c r="E595" i="1"/>
  <c r="F596" i="1" s="1"/>
  <c r="C570" i="1"/>
  <c r="P569" i="1"/>
  <c r="B569" i="1" s="1"/>
  <c r="I609" i="1"/>
  <c r="S596" i="1" l="1"/>
  <c r="T595" i="1"/>
  <c r="Q595" i="1"/>
  <c r="G596" i="1"/>
  <c r="H596" i="1" s="1"/>
  <c r="R596" i="1"/>
  <c r="J596" i="1"/>
  <c r="K596" i="1" s="1"/>
  <c r="L596" i="1" s="1"/>
  <c r="M596" i="1" s="1"/>
  <c r="N595" i="1"/>
  <c r="E596" i="1"/>
  <c r="F597" i="1" s="1"/>
  <c r="A597" i="1"/>
  <c r="D597" i="1" s="1"/>
  <c r="O596" i="1"/>
  <c r="C571" i="1"/>
  <c r="P570" i="1"/>
  <c r="B570" i="1" s="1"/>
  <c r="I610" i="1"/>
  <c r="N596" i="1" l="1"/>
  <c r="Q596" i="1"/>
  <c r="S597" i="1"/>
  <c r="J597" i="1"/>
  <c r="K597" i="1" s="1"/>
  <c r="L597" i="1" s="1"/>
  <c r="M597" i="1" s="1"/>
  <c r="G597" i="1"/>
  <c r="H597" i="1" s="1"/>
  <c r="T596" i="1"/>
  <c r="R597" i="1"/>
  <c r="E597" i="1"/>
  <c r="F598" i="1" s="1"/>
  <c r="A598" i="1"/>
  <c r="D598" i="1" s="1"/>
  <c r="O597" i="1"/>
  <c r="C572" i="1"/>
  <c r="P571" i="1"/>
  <c r="B571" i="1" s="1"/>
  <c r="I611" i="1"/>
  <c r="S598" i="1" l="1"/>
  <c r="R598" i="1"/>
  <c r="Q597" i="1"/>
  <c r="G598" i="1"/>
  <c r="H598" i="1" s="1"/>
  <c r="J598" i="1"/>
  <c r="K598" i="1" s="1"/>
  <c r="L598" i="1" s="1"/>
  <c r="M598" i="1" s="1"/>
  <c r="T597" i="1"/>
  <c r="O598" i="1"/>
  <c r="A599" i="1"/>
  <c r="D599" i="1" s="1"/>
  <c r="E598" i="1"/>
  <c r="F599" i="1" s="1"/>
  <c r="N597" i="1"/>
  <c r="I612" i="1"/>
  <c r="C573" i="1"/>
  <c r="P572" i="1"/>
  <c r="B572" i="1" s="1"/>
  <c r="N598" i="1" l="1"/>
  <c r="A600" i="1"/>
  <c r="D600" i="1" s="1"/>
  <c r="E599" i="1"/>
  <c r="F600" i="1" s="1"/>
  <c r="O599" i="1"/>
  <c r="R599" i="1"/>
  <c r="T598" i="1"/>
  <c r="Q598" i="1"/>
  <c r="S599" i="1"/>
  <c r="J599" i="1"/>
  <c r="K599" i="1" s="1"/>
  <c r="L599" i="1" s="1"/>
  <c r="M599" i="1" s="1"/>
  <c r="G599" i="1"/>
  <c r="H599" i="1" s="1"/>
  <c r="I613" i="1"/>
  <c r="C574" i="1"/>
  <c r="P573" i="1"/>
  <c r="B573" i="1" s="1"/>
  <c r="N599" i="1" l="1"/>
  <c r="O600" i="1"/>
  <c r="E600" i="1"/>
  <c r="F601" i="1" s="1"/>
  <c r="A601" i="1"/>
  <c r="D601" i="1" s="1"/>
  <c r="Q599" i="1"/>
  <c r="G600" i="1"/>
  <c r="H600" i="1" s="1"/>
  <c r="J600" i="1"/>
  <c r="K600" i="1" s="1"/>
  <c r="L600" i="1" s="1"/>
  <c r="M600" i="1" s="1"/>
  <c r="S600" i="1"/>
  <c r="R600" i="1"/>
  <c r="T599" i="1"/>
  <c r="C575" i="1"/>
  <c r="P574" i="1"/>
  <c r="B574" i="1" s="1"/>
  <c r="I614" i="1"/>
  <c r="A602" i="1" l="1"/>
  <c r="D602" i="1" s="1"/>
  <c r="O601" i="1"/>
  <c r="E601" i="1"/>
  <c r="F602" i="1" s="1"/>
  <c r="N600" i="1"/>
  <c r="S601" i="1"/>
  <c r="G601" i="1"/>
  <c r="H601" i="1" s="1"/>
  <c r="R601" i="1"/>
  <c r="J601" i="1"/>
  <c r="K601" i="1" s="1"/>
  <c r="L601" i="1" s="1"/>
  <c r="M601" i="1" s="1"/>
  <c r="Q600" i="1"/>
  <c r="T600" i="1"/>
  <c r="I615" i="1"/>
  <c r="C576" i="1"/>
  <c r="P575" i="1"/>
  <c r="T575" i="1" s="1"/>
  <c r="B575" i="1" l="1"/>
  <c r="N601" i="1"/>
  <c r="T601" i="1"/>
  <c r="J602" i="1"/>
  <c r="K602" i="1" s="1"/>
  <c r="L602" i="1" s="1"/>
  <c r="M602" i="1" s="1"/>
  <c r="R602" i="1"/>
  <c r="Q601" i="1"/>
  <c r="S602" i="1"/>
  <c r="G602" i="1"/>
  <c r="H602" i="1" s="1"/>
  <c r="O602" i="1"/>
  <c r="A603" i="1"/>
  <c r="D603" i="1" s="1"/>
  <c r="E602" i="1"/>
  <c r="F603" i="1" s="1"/>
  <c r="I616" i="1"/>
  <c r="C577" i="1"/>
  <c r="P576" i="1"/>
  <c r="B576" i="1" s="1"/>
  <c r="O603" i="1" l="1"/>
  <c r="E603" i="1"/>
  <c r="F604" i="1" s="1"/>
  <c r="A604" i="1"/>
  <c r="D604" i="1" s="1"/>
  <c r="T602" i="1"/>
  <c r="G603" i="1"/>
  <c r="H603" i="1" s="1"/>
  <c r="R603" i="1"/>
  <c r="S603" i="1"/>
  <c r="Q602" i="1"/>
  <c r="J603" i="1"/>
  <c r="K603" i="1" s="1"/>
  <c r="L603" i="1" s="1"/>
  <c r="M603" i="1" s="1"/>
  <c r="N602" i="1"/>
  <c r="C578" i="1"/>
  <c r="P577" i="1"/>
  <c r="B577" i="1" s="1"/>
  <c r="I617" i="1"/>
  <c r="O604" i="1" l="1"/>
  <c r="E604" i="1"/>
  <c r="F605" i="1" s="1"/>
  <c r="A605" i="1"/>
  <c r="D605" i="1" s="1"/>
  <c r="N603" i="1"/>
  <c r="Q603" i="1"/>
  <c r="G604" i="1"/>
  <c r="H604" i="1" s="1"/>
  <c r="S604" i="1"/>
  <c r="T603" i="1"/>
  <c r="J604" i="1"/>
  <c r="K604" i="1" s="1"/>
  <c r="L604" i="1" s="1"/>
  <c r="M604" i="1" s="1"/>
  <c r="R604" i="1"/>
  <c r="I618" i="1"/>
  <c r="C579" i="1"/>
  <c r="P578" i="1"/>
  <c r="B578" i="1" s="1"/>
  <c r="E605" i="1" l="1"/>
  <c r="F606" i="1" s="1"/>
  <c r="O605" i="1"/>
  <c r="A606" i="1"/>
  <c r="D606" i="1" s="1"/>
  <c r="N604" i="1"/>
  <c r="R605" i="1"/>
  <c r="J605" i="1"/>
  <c r="K605" i="1" s="1"/>
  <c r="L605" i="1" s="1"/>
  <c r="M605" i="1" s="1"/>
  <c r="G605" i="1"/>
  <c r="H605" i="1" s="1"/>
  <c r="Q604" i="1"/>
  <c r="S605" i="1"/>
  <c r="I619" i="1"/>
  <c r="C580" i="1"/>
  <c r="P579" i="1"/>
  <c r="B579" i="1" s="1"/>
  <c r="N605" i="1" l="1"/>
  <c r="A607" i="1"/>
  <c r="D607" i="1" s="1"/>
  <c r="E606" i="1"/>
  <c r="F607" i="1" s="1"/>
  <c r="O606" i="1"/>
  <c r="R606" i="1"/>
  <c r="S606" i="1"/>
  <c r="T605" i="1"/>
  <c r="J606" i="1"/>
  <c r="K606" i="1" s="1"/>
  <c r="L606" i="1" s="1"/>
  <c r="M606" i="1" s="1"/>
  <c r="G606" i="1"/>
  <c r="H606" i="1" s="1"/>
  <c r="Q605" i="1"/>
  <c r="I620" i="1"/>
  <c r="C581" i="1"/>
  <c r="P580" i="1"/>
  <c r="B580" i="1" s="1"/>
  <c r="N606" i="1" l="1"/>
  <c r="A608" i="1"/>
  <c r="D608" i="1" s="1"/>
  <c r="E607" i="1"/>
  <c r="F608" i="1" s="1"/>
  <c r="O607" i="1"/>
  <c r="R607" i="1"/>
  <c r="T606" i="1"/>
  <c r="S607" i="1"/>
  <c r="G607" i="1"/>
  <c r="H607" i="1" s="1"/>
  <c r="J607" i="1"/>
  <c r="K607" i="1" s="1"/>
  <c r="L607" i="1" s="1"/>
  <c r="M607" i="1" s="1"/>
  <c r="Q606" i="1"/>
  <c r="C582" i="1"/>
  <c r="P581" i="1"/>
  <c r="B581" i="1" s="1"/>
  <c r="I621" i="1"/>
  <c r="N607" i="1" l="1"/>
  <c r="E608" i="1"/>
  <c r="F609" i="1" s="1"/>
  <c r="A609" i="1"/>
  <c r="D609" i="1" s="1"/>
  <c r="O608" i="1"/>
  <c r="Q607" i="1"/>
  <c r="J608" i="1"/>
  <c r="K608" i="1" s="1"/>
  <c r="L608" i="1" s="1"/>
  <c r="M608" i="1" s="1"/>
  <c r="S608" i="1"/>
  <c r="G608" i="1"/>
  <c r="T607" i="1"/>
  <c r="R608" i="1"/>
  <c r="I622" i="1"/>
  <c r="C583" i="1"/>
  <c r="P582" i="1"/>
  <c r="B582" i="1" s="1"/>
  <c r="Q608" i="1" l="1"/>
  <c r="S609" i="1"/>
  <c r="R609" i="1"/>
  <c r="J609" i="1"/>
  <c r="K609" i="1" s="1"/>
  <c r="L609" i="1" s="1"/>
  <c r="M609" i="1" s="1"/>
  <c r="T608" i="1"/>
  <c r="G609" i="1"/>
  <c r="H609" i="1" s="1"/>
  <c r="E609" i="1"/>
  <c r="F610" i="1" s="1"/>
  <c r="O609" i="1"/>
  <c r="A610" i="1"/>
  <c r="D610" i="1" s="1"/>
  <c r="H608" i="1"/>
  <c r="N608" i="1" s="1"/>
  <c r="C584" i="1"/>
  <c r="P583" i="1"/>
  <c r="B583" i="1" s="1"/>
  <c r="I623" i="1"/>
  <c r="N609" i="1" l="1"/>
  <c r="J610" i="1"/>
  <c r="K610" i="1" s="1"/>
  <c r="L610" i="1" s="1"/>
  <c r="M610" i="1" s="1"/>
  <c r="Q609" i="1"/>
  <c r="G610" i="1"/>
  <c r="H610" i="1" s="1"/>
  <c r="T609" i="1"/>
  <c r="R610" i="1"/>
  <c r="S610" i="1"/>
  <c r="A611" i="1"/>
  <c r="D611" i="1" s="1"/>
  <c r="O610" i="1"/>
  <c r="E610" i="1"/>
  <c r="F611" i="1" s="1"/>
  <c r="I624" i="1"/>
  <c r="C585" i="1"/>
  <c r="P584" i="1"/>
  <c r="B584" i="1" s="1"/>
  <c r="N610" i="1" l="1"/>
  <c r="J611" i="1"/>
  <c r="K611" i="1" s="1"/>
  <c r="L611" i="1" s="1"/>
  <c r="M611" i="1" s="1"/>
  <c r="Q610" i="1"/>
  <c r="R611" i="1"/>
  <c r="T610" i="1"/>
  <c r="S611" i="1"/>
  <c r="A612" i="1"/>
  <c r="D612" i="1" s="1"/>
  <c r="E611" i="1"/>
  <c r="F612" i="1" s="1"/>
  <c r="O611" i="1"/>
  <c r="G611" i="1"/>
  <c r="H611" i="1" s="1"/>
  <c r="I625" i="1"/>
  <c r="C586" i="1"/>
  <c r="P585" i="1"/>
  <c r="B585" i="1" s="1"/>
  <c r="N611" i="1" l="1"/>
  <c r="O612" i="1"/>
  <c r="E612" i="1"/>
  <c r="F613" i="1" s="1"/>
  <c r="A613" i="1"/>
  <c r="D613" i="1" s="1"/>
  <c r="T611" i="1"/>
  <c r="R612" i="1"/>
  <c r="J612" i="1"/>
  <c r="K612" i="1" s="1"/>
  <c r="L612" i="1" s="1"/>
  <c r="M612" i="1" s="1"/>
  <c r="Q611" i="1"/>
  <c r="G612" i="1"/>
  <c r="S612" i="1"/>
  <c r="C587" i="1"/>
  <c r="P586" i="1"/>
  <c r="B586" i="1" s="1"/>
  <c r="I626" i="1"/>
  <c r="T612" i="1" l="1"/>
  <c r="J613" i="1"/>
  <c r="K613" i="1" s="1"/>
  <c r="L613" i="1" s="1"/>
  <c r="M613" i="1" s="1"/>
  <c r="Q612" i="1"/>
  <c r="S613" i="1"/>
  <c r="R613" i="1"/>
  <c r="G613" i="1"/>
  <c r="H613" i="1" s="1"/>
  <c r="E613" i="1"/>
  <c r="F614" i="1" s="1"/>
  <c r="O613" i="1"/>
  <c r="A614" i="1"/>
  <c r="D614" i="1" s="1"/>
  <c r="H612" i="1"/>
  <c r="N612" i="1" s="1"/>
  <c r="I627" i="1"/>
  <c r="C588" i="1"/>
  <c r="P587" i="1"/>
  <c r="B587" i="1" s="1"/>
  <c r="N613" i="1" l="1"/>
  <c r="J614" i="1"/>
  <c r="K614" i="1" s="1"/>
  <c r="L614" i="1" s="1"/>
  <c r="M614" i="1" s="1"/>
  <c r="R614" i="1"/>
  <c r="Q613" i="1"/>
  <c r="T613" i="1"/>
  <c r="S614" i="1"/>
  <c r="G614" i="1"/>
  <c r="H614" i="1" s="1"/>
  <c r="E614" i="1"/>
  <c r="F615" i="1" s="1"/>
  <c r="O614" i="1"/>
  <c r="A615" i="1"/>
  <c r="D615" i="1" s="1"/>
  <c r="C589" i="1"/>
  <c r="P588" i="1"/>
  <c r="B588" i="1" s="1"/>
  <c r="I628" i="1"/>
  <c r="J615" i="1" l="1"/>
  <c r="K615" i="1" s="1"/>
  <c r="L615" i="1" s="1"/>
  <c r="M615" i="1" s="1"/>
  <c r="R615" i="1"/>
  <c r="Q614" i="1"/>
  <c r="S615" i="1"/>
  <c r="T614" i="1"/>
  <c r="N614" i="1"/>
  <c r="A616" i="1"/>
  <c r="D616" i="1" s="1"/>
  <c r="O615" i="1"/>
  <c r="E615" i="1"/>
  <c r="F616" i="1" s="1"/>
  <c r="G615" i="1"/>
  <c r="H615" i="1" s="1"/>
  <c r="I629" i="1"/>
  <c r="C590" i="1"/>
  <c r="P589" i="1"/>
  <c r="B589" i="1" s="1"/>
  <c r="N615" i="1" l="1"/>
  <c r="Q615" i="1"/>
  <c r="J616" i="1"/>
  <c r="K616" i="1" s="1"/>
  <c r="L616" i="1" s="1"/>
  <c r="M616" i="1" s="1"/>
  <c r="G616" i="1"/>
  <c r="R616" i="1"/>
  <c r="T615" i="1"/>
  <c r="S616" i="1"/>
  <c r="O616" i="1"/>
  <c r="E616" i="1"/>
  <c r="F617" i="1" s="1"/>
  <c r="A617" i="1"/>
  <c r="D617" i="1" s="1"/>
  <c r="C591" i="1"/>
  <c r="P590" i="1"/>
  <c r="B590" i="1" s="1"/>
  <c r="I630" i="1"/>
  <c r="S617" i="1" l="1"/>
  <c r="R617" i="1"/>
  <c r="J617" i="1"/>
  <c r="K617" i="1" s="1"/>
  <c r="L617" i="1" s="1"/>
  <c r="M617" i="1" s="1"/>
  <c r="T616" i="1"/>
  <c r="Q616" i="1"/>
  <c r="G617" i="1"/>
  <c r="H617" i="1" s="1"/>
  <c r="O617" i="1"/>
  <c r="E617" i="1"/>
  <c r="F618" i="1" s="1"/>
  <c r="A618" i="1"/>
  <c r="D618" i="1" s="1"/>
  <c r="H616" i="1"/>
  <c r="N616" i="1" s="1"/>
  <c r="I631" i="1"/>
  <c r="C592" i="1"/>
  <c r="P591" i="1"/>
  <c r="B591" i="1" s="1"/>
  <c r="N617" i="1" l="1"/>
  <c r="S618" i="1"/>
  <c r="T617" i="1"/>
  <c r="J618" i="1"/>
  <c r="K618" i="1" s="1"/>
  <c r="L618" i="1" s="1"/>
  <c r="M618" i="1" s="1"/>
  <c r="G618" i="1"/>
  <c r="R618" i="1"/>
  <c r="Q617" i="1"/>
  <c r="A619" i="1"/>
  <c r="D619" i="1" s="1"/>
  <c r="O618" i="1"/>
  <c r="E618" i="1"/>
  <c r="F619" i="1" s="1"/>
  <c r="I632" i="1"/>
  <c r="C593" i="1"/>
  <c r="P592" i="1"/>
  <c r="B592" i="1" s="1"/>
  <c r="A620" i="1" l="1"/>
  <c r="D620" i="1" s="1"/>
  <c r="O619" i="1"/>
  <c r="E619" i="1"/>
  <c r="F620" i="1" s="1"/>
  <c r="T618" i="1"/>
  <c r="Q618" i="1"/>
  <c r="R619" i="1"/>
  <c r="J619" i="1"/>
  <c r="K619" i="1" s="1"/>
  <c r="L619" i="1" s="1"/>
  <c r="M619" i="1" s="1"/>
  <c r="S619" i="1"/>
  <c r="G619" i="1"/>
  <c r="H619" i="1" s="1"/>
  <c r="H618" i="1"/>
  <c r="N618" i="1" s="1"/>
  <c r="C594" i="1"/>
  <c r="P593" i="1"/>
  <c r="B593" i="1" s="1"/>
  <c r="I633" i="1"/>
  <c r="N619" i="1" l="1"/>
  <c r="A621" i="1"/>
  <c r="D621" i="1" s="1"/>
  <c r="E620" i="1"/>
  <c r="F621" i="1" s="1"/>
  <c r="O620" i="1"/>
  <c r="G620" i="1"/>
  <c r="H620" i="1" s="1"/>
  <c r="J620" i="1"/>
  <c r="K620" i="1" s="1"/>
  <c r="L620" i="1" s="1"/>
  <c r="M620" i="1" s="1"/>
  <c r="Q619" i="1"/>
  <c r="R620" i="1"/>
  <c r="S620" i="1"/>
  <c r="T619" i="1"/>
  <c r="I634" i="1"/>
  <c r="C595" i="1"/>
  <c r="P594" i="1"/>
  <c r="B594" i="1" s="1"/>
  <c r="N620" i="1" l="1"/>
  <c r="T620" i="1"/>
  <c r="G621" i="1"/>
  <c r="J621" i="1"/>
  <c r="K621" i="1" s="1"/>
  <c r="L621" i="1" s="1"/>
  <c r="M621" i="1" s="1"/>
  <c r="S621" i="1"/>
  <c r="R621" i="1"/>
  <c r="Q620" i="1"/>
  <c r="A622" i="1"/>
  <c r="D622" i="1" s="1"/>
  <c r="E621" i="1"/>
  <c r="F622" i="1" s="1"/>
  <c r="O621" i="1"/>
  <c r="C596" i="1"/>
  <c r="P595" i="1"/>
  <c r="B595" i="1" s="1"/>
  <c r="I635" i="1"/>
  <c r="A623" i="1" l="1"/>
  <c r="D623" i="1" s="1"/>
  <c r="O622" i="1"/>
  <c r="E622" i="1"/>
  <c r="F623" i="1" s="1"/>
  <c r="G622" i="1"/>
  <c r="H622" i="1" s="1"/>
  <c r="R622" i="1"/>
  <c r="Q621" i="1"/>
  <c r="J622" i="1"/>
  <c r="K622" i="1" s="1"/>
  <c r="L622" i="1" s="1"/>
  <c r="M622" i="1" s="1"/>
  <c r="S622" i="1"/>
  <c r="T621" i="1"/>
  <c r="H621" i="1"/>
  <c r="N621" i="1" s="1"/>
  <c r="I636" i="1"/>
  <c r="C597" i="1"/>
  <c r="P596" i="1"/>
  <c r="B596" i="1" s="1"/>
  <c r="T622" i="1" l="1"/>
  <c r="J623" i="1"/>
  <c r="K623" i="1" s="1"/>
  <c r="L623" i="1" s="1"/>
  <c r="M623" i="1" s="1"/>
  <c r="R623" i="1"/>
  <c r="Q622" i="1"/>
  <c r="G623" i="1"/>
  <c r="S623" i="1"/>
  <c r="N622" i="1"/>
  <c r="A624" i="1"/>
  <c r="D624" i="1" s="1"/>
  <c r="E623" i="1"/>
  <c r="F624" i="1" s="1"/>
  <c r="O623" i="1"/>
  <c r="C598" i="1"/>
  <c r="P597" i="1"/>
  <c r="B597" i="1" s="1"/>
  <c r="I637" i="1"/>
  <c r="S624" i="1" l="1"/>
  <c r="Q623" i="1"/>
  <c r="J624" i="1"/>
  <c r="K624" i="1" s="1"/>
  <c r="L624" i="1" s="1"/>
  <c r="M624" i="1" s="1"/>
  <c r="T623" i="1"/>
  <c r="R624" i="1"/>
  <c r="E624" i="1"/>
  <c r="F625" i="1" s="1"/>
  <c r="A625" i="1"/>
  <c r="D625" i="1" s="1"/>
  <c r="O624" i="1"/>
  <c r="G624" i="1"/>
  <c r="H624" i="1" s="1"/>
  <c r="H623" i="1"/>
  <c r="N623" i="1" s="1"/>
  <c r="I638" i="1"/>
  <c r="C599" i="1"/>
  <c r="P598" i="1"/>
  <c r="B598" i="1" s="1"/>
  <c r="O625" i="1" l="1"/>
  <c r="E625" i="1"/>
  <c r="F626" i="1" s="1"/>
  <c r="A626" i="1"/>
  <c r="D626" i="1" s="1"/>
  <c r="N624" i="1"/>
  <c r="Q624" i="1"/>
  <c r="J625" i="1"/>
  <c r="K625" i="1" s="1"/>
  <c r="L625" i="1" s="1"/>
  <c r="M625" i="1" s="1"/>
  <c r="G625" i="1"/>
  <c r="S625" i="1"/>
  <c r="R625" i="1"/>
  <c r="T624" i="1"/>
  <c r="C600" i="1"/>
  <c r="P599" i="1"/>
  <c r="B599" i="1" s="1"/>
  <c r="I639" i="1"/>
  <c r="G626" i="1" l="1"/>
  <c r="H626" i="1" s="1"/>
  <c r="A627" i="1"/>
  <c r="D627" i="1" s="1"/>
  <c r="E626" i="1"/>
  <c r="F627" i="1" s="1"/>
  <c r="O626" i="1"/>
  <c r="J626" i="1"/>
  <c r="K626" i="1" s="1"/>
  <c r="L626" i="1" s="1"/>
  <c r="M626" i="1" s="1"/>
  <c r="S626" i="1"/>
  <c r="R626" i="1"/>
  <c r="T625" i="1"/>
  <c r="Q625" i="1"/>
  <c r="H625" i="1"/>
  <c r="N625" i="1" s="1"/>
  <c r="I640" i="1"/>
  <c r="C601" i="1"/>
  <c r="P600" i="1"/>
  <c r="B600" i="1" s="1"/>
  <c r="N626" i="1" l="1"/>
  <c r="R627" i="1"/>
  <c r="G627" i="1"/>
  <c r="J627" i="1"/>
  <c r="K627" i="1" s="1"/>
  <c r="L627" i="1" s="1"/>
  <c r="M627" i="1" s="1"/>
  <c r="T626" i="1"/>
  <c r="S627" i="1"/>
  <c r="Q626" i="1"/>
  <c r="O627" i="1"/>
  <c r="A628" i="1"/>
  <c r="D628" i="1" s="1"/>
  <c r="E627" i="1"/>
  <c r="F628" i="1" s="1"/>
  <c r="C602" i="1"/>
  <c r="P601" i="1"/>
  <c r="B601" i="1" s="1"/>
  <c r="I641" i="1"/>
  <c r="T627" i="1" l="1"/>
  <c r="J628" i="1"/>
  <c r="K628" i="1" s="1"/>
  <c r="L628" i="1" s="1"/>
  <c r="M628" i="1" s="1"/>
  <c r="S628" i="1"/>
  <c r="R628" i="1"/>
  <c r="Q627" i="1"/>
  <c r="G628" i="1"/>
  <c r="H628" i="1" s="1"/>
  <c r="O628" i="1"/>
  <c r="E628" i="1"/>
  <c r="F629" i="1" s="1"/>
  <c r="A629" i="1"/>
  <c r="D629" i="1" s="1"/>
  <c r="H627" i="1"/>
  <c r="N627" i="1" s="1"/>
  <c r="C603" i="1"/>
  <c r="P602" i="1"/>
  <c r="B602" i="1" s="1"/>
  <c r="I642" i="1"/>
  <c r="N628" i="1" l="1"/>
  <c r="T628" i="1"/>
  <c r="R629" i="1"/>
  <c r="S629" i="1"/>
  <c r="J629" i="1"/>
  <c r="K629" i="1" s="1"/>
  <c r="L629" i="1" s="1"/>
  <c r="M629" i="1" s="1"/>
  <c r="Q628" i="1"/>
  <c r="G629" i="1"/>
  <c r="O629" i="1"/>
  <c r="A630" i="1"/>
  <c r="D630" i="1" s="1"/>
  <c r="E629" i="1"/>
  <c r="F630" i="1" s="1"/>
  <c r="C604" i="1"/>
  <c r="P603" i="1"/>
  <c r="B603" i="1" s="1"/>
  <c r="I643" i="1"/>
  <c r="R630" i="1" l="1"/>
  <c r="J630" i="1"/>
  <c r="K630" i="1" s="1"/>
  <c r="L630" i="1" s="1"/>
  <c r="M630" i="1" s="1"/>
  <c r="Q629" i="1"/>
  <c r="T629" i="1"/>
  <c r="S630" i="1"/>
  <c r="G630" i="1"/>
  <c r="H630" i="1" s="1"/>
  <c r="O630" i="1"/>
  <c r="E630" i="1"/>
  <c r="F631" i="1" s="1"/>
  <c r="A631" i="1"/>
  <c r="D631" i="1" s="1"/>
  <c r="H629" i="1"/>
  <c r="N629" i="1" s="1"/>
  <c r="C605" i="1"/>
  <c r="P604" i="1"/>
  <c r="I644" i="1"/>
  <c r="T604" i="1" l="1"/>
  <c r="B604" i="1"/>
  <c r="N630" i="1"/>
  <c r="E631" i="1"/>
  <c r="F632" i="1" s="1"/>
  <c r="A632" i="1"/>
  <c r="D632" i="1" s="1"/>
  <c r="O631" i="1"/>
  <c r="J631" i="1"/>
  <c r="K631" i="1" s="1"/>
  <c r="L631" i="1" s="1"/>
  <c r="M631" i="1" s="1"/>
  <c r="T630" i="1"/>
  <c r="G631" i="1"/>
  <c r="H631" i="1" s="1"/>
  <c r="R631" i="1"/>
  <c r="Q630" i="1"/>
  <c r="S631" i="1"/>
  <c r="I645" i="1"/>
  <c r="C606" i="1"/>
  <c r="P605" i="1"/>
  <c r="B605" i="1" s="1"/>
  <c r="N631" i="1" l="1"/>
  <c r="O632" i="1"/>
  <c r="A633" i="1"/>
  <c r="D633" i="1" s="1"/>
  <c r="E632" i="1"/>
  <c r="F633" i="1" s="1"/>
  <c r="T631" i="1"/>
  <c r="J632" i="1"/>
  <c r="K632" i="1" s="1"/>
  <c r="L632" i="1" s="1"/>
  <c r="M632" i="1" s="1"/>
  <c r="Q631" i="1"/>
  <c r="R632" i="1"/>
  <c r="G632" i="1"/>
  <c r="H632" i="1" s="1"/>
  <c r="S632" i="1"/>
  <c r="I646" i="1"/>
  <c r="C607" i="1"/>
  <c r="P606" i="1"/>
  <c r="B606" i="1" s="1"/>
  <c r="N632" i="1" l="1"/>
  <c r="E633" i="1"/>
  <c r="F634" i="1" s="1"/>
  <c r="A634" i="1"/>
  <c r="D634" i="1" s="1"/>
  <c r="O633" i="1"/>
  <c r="R633" i="1"/>
  <c r="T632" i="1"/>
  <c r="Q632" i="1"/>
  <c r="S633" i="1"/>
  <c r="G633" i="1"/>
  <c r="H633" i="1" s="1"/>
  <c r="J633" i="1"/>
  <c r="K633" i="1" s="1"/>
  <c r="L633" i="1" s="1"/>
  <c r="M633" i="1" s="1"/>
  <c r="I647" i="1"/>
  <c r="C608" i="1"/>
  <c r="P607" i="1"/>
  <c r="B607" i="1" s="1"/>
  <c r="N633" i="1" l="1"/>
  <c r="A635" i="1"/>
  <c r="D635" i="1" s="1"/>
  <c r="O634" i="1"/>
  <c r="E634" i="1"/>
  <c r="F635" i="1" s="1"/>
  <c r="Q633" i="1"/>
  <c r="G634" i="1"/>
  <c r="H634" i="1" s="1"/>
  <c r="J634" i="1"/>
  <c r="K634" i="1" s="1"/>
  <c r="L634" i="1" s="1"/>
  <c r="M634" i="1" s="1"/>
  <c r="S634" i="1"/>
  <c r="T633" i="1"/>
  <c r="R634" i="1"/>
  <c r="C609" i="1"/>
  <c r="P608" i="1"/>
  <c r="B608" i="1" s="1"/>
  <c r="I648" i="1"/>
  <c r="N634" i="1" l="1"/>
  <c r="A636" i="1"/>
  <c r="D636" i="1" s="1"/>
  <c r="E635" i="1"/>
  <c r="F636" i="1" s="1"/>
  <c r="O635" i="1"/>
  <c r="J635" i="1"/>
  <c r="K635" i="1" s="1"/>
  <c r="L635" i="1" s="1"/>
  <c r="M635" i="1" s="1"/>
  <c r="R635" i="1"/>
  <c r="T634" i="1"/>
  <c r="Q634" i="1"/>
  <c r="S635" i="1"/>
  <c r="G635" i="1"/>
  <c r="H635" i="1" s="1"/>
  <c r="C610" i="1"/>
  <c r="P609" i="1"/>
  <c r="B609" i="1" s="1"/>
  <c r="I649" i="1"/>
  <c r="N635" i="1" l="1"/>
  <c r="O636" i="1"/>
  <c r="E636" i="1"/>
  <c r="F637" i="1" s="1"/>
  <c r="A637" i="1"/>
  <c r="D637" i="1" s="1"/>
  <c r="J636" i="1"/>
  <c r="K636" i="1" s="1"/>
  <c r="L636" i="1" s="1"/>
  <c r="M636" i="1" s="1"/>
  <c r="R636" i="1"/>
  <c r="G636" i="1"/>
  <c r="H636" i="1" s="1"/>
  <c r="Q635" i="1"/>
  <c r="S636" i="1"/>
  <c r="C611" i="1"/>
  <c r="P610" i="1"/>
  <c r="B610" i="1" s="1"/>
  <c r="I650" i="1"/>
  <c r="N636" i="1" l="1"/>
  <c r="T636" i="1"/>
  <c r="G637" i="1"/>
  <c r="R637" i="1"/>
  <c r="Q636" i="1"/>
  <c r="S637" i="1"/>
  <c r="J637" i="1"/>
  <c r="K637" i="1" s="1"/>
  <c r="L637" i="1" s="1"/>
  <c r="M637" i="1" s="1"/>
  <c r="O637" i="1"/>
  <c r="A638" i="1"/>
  <c r="D638" i="1" s="1"/>
  <c r="E637" i="1"/>
  <c r="F638" i="1" s="1"/>
  <c r="C612" i="1"/>
  <c r="P611" i="1"/>
  <c r="B611" i="1" s="1"/>
  <c r="I651" i="1"/>
  <c r="J638" i="1" l="1"/>
  <c r="K638" i="1" s="1"/>
  <c r="L638" i="1" s="1"/>
  <c r="M638" i="1" s="1"/>
  <c r="R638" i="1"/>
  <c r="S638" i="1"/>
  <c r="Q637" i="1"/>
  <c r="T637" i="1"/>
  <c r="G638" i="1"/>
  <c r="H638" i="1" s="1"/>
  <c r="A639" i="1"/>
  <c r="D639" i="1" s="1"/>
  <c r="O638" i="1"/>
  <c r="E638" i="1"/>
  <c r="F639" i="1" s="1"/>
  <c r="H637" i="1"/>
  <c r="N637" i="1" s="1"/>
  <c r="C613" i="1"/>
  <c r="P612" i="1"/>
  <c r="B612" i="1" s="1"/>
  <c r="I652" i="1"/>
  <c r="G639" i="1" l="1"/>
  <c r="H639" i="1" s="1"/>
  <c r="T638" i="1"/>
  <c r="Q638" i="1"/>
  <c r="S639" i="1"/>
  <c r="J639" i="1"/>
  <c r="K639" i="1" s="1"/>
  <c r="L639" i="1" s="1"/>
  <c r="M639" i="1" s="1"/>
  <c r="R639" i="1"/>
  <c r="A640" i="1"/>
  <c r="D640" i="1" s="1"/>
  <c r="O639" i="1"/>
  <c r="E639" i="1"/>
  <c r="F640" i="1" s="1"/>
  <c r="N638" i="1"/>
  <c r="I653" i="1"/>
  <c r="C614" i="1"/>
  <c r="P613" i="1"/>
  <c r="B613" i="1" s="1"/>
  <c r="N639" i="1" l="1"/>
  <c r="S640" i="1"/>
  <c r="J640" i="1"/>
  <c r="K640" i="1" s="1"/>
  <c r="L640" i="1" s="1"/>
  <c r="M640" i="1" s="1"/>
  <c r="Q639" i="1"/>
  <c r="G640" i="1"/>
  <c r="H640" i="1" s="1"/>
  <c r="T639" i="1"/>
  <c r="R640" i="1"/>
  <c r="A641" i="1"/>
  <c r="D641" i="1" s="1"/>
  <c r="O640" i="1"/>
  <c r="E640" i="1"/>
  <c r="F641" i="1" s="1"/>
  <c r="I654" i="1"/>
  <c r="C615" i="1"/>
  <c r="P614" i="1"/>
  <c r="B614" i="1" s="1"/>
  <c r="N640" i="1" l="1"/>
  <c r="A642" i="1"/>
  <c r="D642" i="1" s="1"/>
  <c r="E641" i="1"/>
  <c r="F642" i="1" s="1"/>
  <c r="O641" i="1"/>
  <c r="Q640" i="1"/>
  <c r="R641" i="1"/>
  <c r="T640" i="1"/>
  <c r="J641" i="1"/>
  <c r="K641" i="1" s="1"/>
  <c r="L641" i="1" s="1"/>
  <c r="M641" i="1" s="1"/>
  <c r="G641" i="1"/>
  <c r="H641" i="1" s="1"/>
  <c r="S641" i="1"/>
  <c r="C616" i="1"/>
  <c r="P615" i="1"/>
  <c r="B615" i="1" s="1"/>
  <c r="I655" i="1"/>
  <c r="N641" i="1" l="1"/>
  <c r="E642" i="1"/>
  <c r="F643" i="1" s="1"/>
  <c r="O642" i="1"/>
  <c r="A643" i="1"/>
  <c r="D643" i="1" s="1"/>
  <c r="R642" i="1"/>
  <c r="Q641" i="1"/>
  <c r="G642" i="1"/>
  <c r="H642" i="1" s="1"/>
  <c r="J642" i="1"/>
  <c r="K642" i="1" s="1"/>
  <c r="L642" i="1" s="1"/>
  <c r="M642" i="1" s="1"/>
  <c r="T641" i="1"/>
  <c r="S642" i="1"/>
  <c r="I656" i="1"/>
  <c r="C617" i="1"/>
  <c r="P616" i="1"/>
  <c r="B616" i="1" s="1"/>
  <c r="N642" i="1" l="1"/>
  <c r="A644" i="1"/>
  <c r="D644" i="1" s="1"/>
  <c r="E643" i="1"/>
  <c r="F644" i="1" s="1"/>
  <c r="O643" i="1"/>
  <c r="S643" i="1"/>
  <c r="T642" i="1"/>
  <c r="R643" i="1"/>
  <c r="J643" i="1"/>
  <c r="K643" i="1" s="1"/>
  <c r="L643" i="1" s="1"/>
  <c r="M643" i="1" s="1"/>
  <c r="Q642" i="1"/>
  <c r="G643" i="1"/>
  <c r="H643" i="1" s="1"/>
  <c r="C618" i="1"/>
  <c r="P617" i="1"/>
  <c r="B617" i="1" s="1"/>
  <c r="I657" i="1"/>
  <c r="N643" i="1" l="1"/>
  <c r="O644" i="1"/>
  <c r="A645" i="1"/>
  <c r="D645" i="1" s="1"/>
  <c r="E644" i="1"/>
  <c r="F645" i="1" s="1"/>
  <c r="S644" i="1"/>
  <c r="T643" i="1"/>
  <c r="Q643" i="1"/>
  <c r="G644" i="1"/>
  <c r="H644" i="1" s="1"/>
  <c r="J644" i="1"/>
  <c r="K644" i="1" s="1"/>
  <c r="L644" i="1" s="1"/>
  <c r="M644" i="1" s="1"/>
  <c r="R644" i="1"/>
  <c r="I658" i="1"/>
  <c r="C619" i="1"/>
  <c r="P618" i="1"/>
  <c r="B618" i="1" s="1"/>
  <c r="N644" i="1" l="1"/>
  <c r="T644" i="1"/>
  <c r="Q644" i="1"/>
  <c r="G645" i="1"/>
  <c r="J645" i="1"/>
  <c r="K645" i="1" s="1"/>
  <c r="L645" i="1" s="1"/>
  <c r="M645" i="1" s="1"/>
  <c r="R645" i="1"/>
  <c r="S645" i="1"/>
  <c r="A646" i="1"/>
  <c r="D646" i="1" s="1"/>
  <c r="E645" i="1"/>
  <c r="F646" i="1" s="1"/>
  <c r="O645" i="1"/>
  <c r="C620" i="1"/>
  <c r="P619" i="1"/>
  <c r="B619" i="1" s="1"/>
  <c r="I659" i="1"/>
  <c r="E646" i="1" l="1"/>
  <c r="F647" i="1" s="1"/>
  <c r="O646" i="1"/>
  <c r="A647" i="1"/>
  <c r="D647" i="1" s="1"/>
  <c r="G646" i="1"/>
  <c r="H646" i="1" s="1"/>
  <c r="J646" i="1"/>
  <c r="K646" i="1" s="1"/>
  <c r="L646" i="1" s="1"/>
  <c r="M646" i="1" s="1"/>
  <c r="S646" i="1"/>
  <c r="R646" i="1"/>
  <c r="T645" i="1"/>
  <c r="Q645" i="1"/>
  <c r="H645" i="1"/>
  <c r="N645" i="1" s="1"/>
  <c r="I660" i="1"/>
  <c r="C621" i="1"/>
  <c r="P620" i="1"/>
  <c r="B620" i="1" s="1"/>
  <c r="N646" i="1" l="1"/>
  <c r="O647" i="1"/>
  <c r="A648" i="1"/>
  <c r="D648" i="1" s="1"/>
  <c r="E647" i="1"/>
  <c r="F648" i="1" s="1"/>
  <c r="S647" i="1"/>
  <c r="Q646" i="1"/>
  <c r="R647" i="1"/>
  <c r="T646" i="1"/>
  <c r="G647" i="1"/>
  <c r="H647" i="1" s="1"/>
  <c r="J647" i="1"/>
  <c r="K647" i="1" s="1"/>
  <c r="L647" i="1" s="1"/>
  <c r="M647" i="1" s="1"/>
  <c r="I661" i="1"/>
  <c r="C622" i="1"/>
  <c r="P621" i="1"/>
  <c r="B621" i="1" s="1"/>
  <c r="N647" i="1" l="1"/>
  <c r="E648" i="1"/>
  <c r="F649" i="1" s="1"/>
  <c r="A649" i="1"/>
  <c r="D649" i="1" s="1"/>
  <c r="O648" i="1"/>
  <c r="T647" i="1"/>
  <c r="S648" i="1"/>
  <c r="G648" i="1"/>
  <c r="J648" i="1"/>
  <c r="K648" i="1" s="1"/>
  <c r="L648" i="1" s="1"/>
  <c r="M648" i="1" s="1"/>
  <c r="Q647" i="1"/>
  <c r="R648" i="1"/>
  <c r="I662" i="1"/>
  <c r="C623" i="1"/>
  <c r="P622" i="1"/>
  <c r="B622" i="1" s="1"/>
  <c r="T648" i="1" l="1"/>
  <c r="R649" i="1"/>
  <c r="Q648" i="1"/>
  <c r="S649" i="1"/>
  <c r="J649" i="1"/>
  <c r="K649" i="1" s="1"/>
  <c r="L649" i="1" s="1"/>
  <c r="M649" i="1" s="1"/>
  <c r="G649" i="1"/>
  <c r="H649" i="1" s="1"/>
  <c r="O649" i="1"/>
  <c r="E649" i="1"/>
  <c r="F650" i="1" s="1"/>
  <c r="A650" i="1"/>
  <c r="D650" i="1" s="1"/>
  <c r="H648" i="1"/>
  <c r="N648" i="1" s="1"/>
  <c r="I663" i="1"/>
  <c r="C624" i="1"/>
  <c r="P623" i="1"/>
  <c r="B623" i="1" s="1"/>
  <c r="A651" i="1" l="1"/>
  <c r="D651" i="1" s="1"/>
  <c r="E650" i="1"/>
  <c r="F651" i="1" s="1"/>
  <c r="O650" i="1"/>
  <c r="S650" i="1"/>
  <c r="T649" i="1"/>
  <c r="R650" i="1"/>
  <c r="Q649" i="1"/>
  <c r="J650" i="1"/>
  <c r="K650" i="1" s="1"/>
  <c r="L650" i="1" s="1"/>
  <c r="M650" i="1" s="1"/>
  <c r="G650" i="1"/>
  <c r="N649" i="1"/>
  <c r="I664" i="1"/>
  <c r="C625" i="1"/>
  <c r="P624" i="1"/>
  <c r="B624" i="1" s="1"/>
  <c r="S651" i="1" l="1"/>
  <c r="T650" i="1"/>
  <c r="J651" i="1"/>
  <c r="K651" i="1" s="1"/>
  <c r="L651" i="1" s="1"/>
  <c r="M651" i="1" s="1"/>
  <c r="R651" i="1"/>
  <c r="Q650" i="1"/>
  <c r="G651" i="1"/>
  <c r="H651" i="1" s="1"/>
  <c r="O651" i="1"/>
  <c r="E651" i="1"/>
  <c r="F652" i="1" s="1"/>
  <c r="A652" i="1"/>
  <c r="D652" i="1" s="1"/>
  <c r="H650" i="1"/>
  <c r="N650" i="1" s="1"/>
  <c r="C626" i="1"/>
  <c r="P625" i="1"/>
  <c r="B625" i="1" s="1"/>
  <c r="I665" i="1"/>
  <c r="N651" i="1" l="1"/>
  <c r="G652" i="1"/>
  <c r="H652" i="1" s="1"/>
  <c r="R652" i="1"/>
  <c r="S652" i="1"/>
  <c r="T651" i="1"/>
  <c r="Q651" i="1"/>
  <c r="J652" i="1"/>
  <c r="K652" i="1" s="1"/>
  <c r="L652" i="1" s="1"/>
  <c r="M652" i="1" s="1"/>
  <c r="E652" i="1"/>
  <c r="F653" i="1" s="1"/>
  <c r="A653" i="1"/>
  <c r="D653" i="1" s="1"/>
  <c r="O652" i="1"/>
  <c r="I666" i="1"/>
  <c r="C627" i="1"/>
  <c r="P626" i="1"/>
  <c r="B626" i="1" s="1"/>
  <c r="N652" i="1" l="1"/>
  <c r="E653" i="1"/>
  <c r="F654" i="1" s="1"/>
  <c r="A654" i="1"/>
  <c r="D654" i="1" s="1"/>
  <c r="O653" i="1"/>
  <c r="J653" i="1"/>
  <c r="K653" i="1" s="1"/>
  <c r="L653" i="1" s="1"/>
  <c r="M653" i="1" s="1"/>
  <c r="R653" i="1"/>
  <c r="T652" i="1"/>
  <c r="G653" i="1"/>
  <c r="H653" i="1" s="1"/>
  <c r="S653" i="1"/>
  <c r="Q652" i="1"/>
  <c r="C628" i="1"/>
  <c r="P627" i="1"/>
  <c r="B627" i="1" s="1"/>
  <c r="I667" i="1"/>
  <c r="N653" i="1" l="1"/>
  <c r="A655" i="1"/>
  <c r="D655" i="1" s="1"/>
  <c r="E654" i="1"/>
  <c r="F655" i="1" s="1"/>
  <c r="O654" i="1"/>
  <c r="T653" i="1"/>
  <c r="R654" i="1"/>
  <c r="J654" i="1"/>
  <c r="K654" i="1" s="1"/>
  <c r="L654" i="1" s="1"/>
  <c r="M654" i="1" s="1"/>
  <c r="G654" i="1"/>
  <c r="Q653" i="1"/>
  <c r="S654" i="1"/>
  <c r="I668" i="1"/>
  <c r="C629" i="1"/>
  <c r="P628" i="1"/>
  <c r="B628" i="1" s="1"/>
  <c r="G655" i="1" l="1"/>
  <c r="H655" i="1" s="1"/>
  <c r="A656" i="1"/>
  <c r="D656" i="1" s="1"/>
  <c r="O655" i="1"/>
  <c r="E655" i="1"/>
  <c r="F656" i="1" s="1"/>
  <c r="H654" i="1"/>
  <c r="N654" i="1" s="1"/>
  <c r="R655" i="1"/>
  <c r="T654" i="1"/>
  <c r="Q654" i="1"/>
  <c r="J655" i="1"/>
  <c r="K655" i="1" s="1"/>
  <c r="L655" i="1" s="1"/>
  <c r="M655" i="1" s="1"/>
  <c r="S655" i="1"/>
  <c r="C630" i="1"/>
  <c r="P629" i="1"/>
  <c r="B629" i="1" s="1"/>
  <c r="I669" i="1"/>
  <c r="N655" i="1" l="1"/>
  <c r="G656" i="1"/>
  <c r="H656" i="1" s="1"/>
  <c r="Q655" i="1"/>
  <c r="J656" i="1"/>
  <c r="K656" i="1" s="1"/>
  <c r="L656" i="1" s="1"/>
  <c r="M656" i="1" s="1"/>
  <c r="S656" i="1"/>
  <c r="R656" i="1"/>
  <c r="T655" i="1"/>
  <c r="A657" i="1"/>
  <c r="D657" i="1" s="1"/>
  <c r="E656" i="1"/>
  <c r="F657" i="1" s="1"/>
  <c r="O656" i="1"/>
  <c r="I670" i="1"/>
  <c r="C631" i="1"/>
  <c r="P630" i="1"/>
  <c r="B630" i="1" s="1"/>
  <c r="N656" i="1" l="1"/>
  <c r="O657" i="1"/>
  <c r="E657" i="1"/>
  <c r="F658" i="1" s="1"/>
  <c r="A658" i="1"/>
  <c r="D658" i="1" s="1"/>
  <c r="R657" i="1"/>
  <c r="J657" i="1"/>
  <c r="K657" i="1" s="1"/>
  <c r="L657" i="1" s="1"/>
  <c r="M657" i="1" s="1"/>
  <c r="S657" i="1"/>
  <c r="T656" i="1"/>
  <c r="Q656" i="1"/>
  <c r="G657" i="1"/>
  <c r="I671" i="1"/>
  <c r="C632" i="1"/>
  <c r="P631" i="1"/>
  <c r="B631" i="1" s="1"/>
  <c r="G658" i="1" l="1"/>
  <c r="H658" i="1" s="1"/>
  <c r="Q657" i="1"/>
  <c r="S658" i="1"/>
  <c r="J658" i="1"/>
  <c r="K658" i="1" s="1"/>
  <c r="L658" i="1" s="1"/>
  <c r="M658" i="1" s="1"/>
  <c r="R658" i="1"/>
  <c r="T657" i="1"/>
  <c r="O658" i="1"/>
  <c r="A659" i="1"/>
  <c r="D659" i="1" s="1"/>
  <c r="E658" i="1"/>
  <c r="F659" i="1" s="1"/>
  <c r="H657" i="1"/>
  <c r="N657" i="1" s="1"/>
  <c r="I672" i="1"/>
  <c r="C633" i="1"/>
  <c r="P632" i="1"/>
  <c r="B632" i="1" s="1"/>
  <c r="N658" i="1" l="1"/>
  <c r="A660" i="1"/>
  <c r="D660" i="1" s="1"/>
  <c r="E659" i="1"/>
  <c r="F660" i="1" s="1"/>
  <c r="O659" i="1"/>
  <c r="S659" i="1"/>
  <c r="J659" i="1"/>
  <c r="K659" i="1" s="1"/>
  <c r="L659" i="1" s="1"/>
  <c r="M659" i="1" s="1"/>
  <c r="R659" i="1"/>
  <c r="T658" i="1"/>
  <c r="G659" i="1"/>
  <c r="Q658" i="1"/>
  <c r="C634" i="1"/>
  <c r="P633" i="1"/>
  <c r="B633" i="1" s="1"/>
  <c r="I673" i="1"/>
  <c r="R660" i="1" l="1"/>
  <c r="Q659" i="1"/>
  <c r="S660" i="1"/>
  <c r="J660" i="1"/>
  <c r="K660" i="1" s="1"/>
  <c r="L660" i="1" s="1"/>
  <c r="M660" i="1" s="1"/>
  <c r="T659" i="1"/>
  <c r="G660" i="1"/>
  <c r="H660" i="1" s="1"/>
  <c r="O660" i="1"/>
  <c r="A661" i="1"/>
  <c r="D661" i="1" s="1"/>
  <c r="E660" i="1"/>
  <c r="F661" i="1" s="1"/>
  <c r="H659" i="1"/>
  <c r="N659" i="1" s="1"/>
  <c r="I674" i="1"/>
  <c r="C635" i="1"/>
  <c r="P634" i="1"/>
  <c r="B634" i="1" s="1"/>
  <c r="N660" i="1" l="1"/>
  <c r="G661" i="1"/>
  <c r="H661" i="1" s="1"/>
  <c r="Q660" i="1"/>
  <c r="T660" i="1"/>
  <c r="R661" i="1"/>
  <c r="J661" i="1"/>
  <c r="K661" i="1" s="1"/>
  <c r="L661" i="1" s="1"/>
  <c r="M661" i="1" s="1"/>
  <c r="S661" i="1"/>
  <c r="A662" i="1"/>
  <c r="D662" i="1" s="1"/>
  <c r="E661" i="1"/>
  <c r="F662" i="1" s="1"/>
  <c r="O661" i="1"/>
  <c r="C636" i="1"/>
  <c r="P635" i="1"/>
  <c r="I675" i="1"/>
  <c r="T635" i="1" l="1"/>
  <c r="B635" i="1"/>
  <c r="N661" i="1"/>
  <c r="E662" i="1"/>
  <c r="F663" i="1" s="1"/>
  <c r="A663" i="1"/>
  <c r="D663" i="1" s="1"/>
  <c r="O662" i="1"/>
  <c r="G662" i="1"/>
  <c r="H662" i="1" s="1"/>
  <c r="Q661" i="1"/>
  <c r="J662" i="1"/>
  <c r="K662" i="1" s="1"/>
  <c r="L662" i="1" s="1"/>
  <c r="M662" i="1" s="1"/>
  <c r="R662" i="1"/>
  <c r="S662" i="1"/>
  <c r="T661" i="1"/>
  <c r="I676" i="1"/>
  <c r="C637" i="1"/>
  <c r="P636" i="1"/>
  <c r="B636" i="1" s="1"/>
  <c r="N662" i="1" l="1"/>
  <c r="S663" i="1"/>
  <c r="Q662" i="1"/>
  <c r="R663" i="1"/>
  <c r="T662" i="1"/>
  <c r="J663" i="1"/>
  <c r="K663" i="1" s="1"/>
  <c r="L663" i="1" s="1"/>
  <c r="M663" i="1" s="1"/>
  <c r="G663" i="1"/>
  <c r="H663" i="1" s="1"/>
  <c r="A664" i="1"/>
  <c r="D664" i="1" s="1"/>
  <c r="E663" i="1"/>
  <c r="F664" i="1" s="1"/>
  <c r="O663" i="1"/>
  <c r="C638" i="1"/>
  <c r="P637" i="1"/>
  <c r="B637" i="1" s="1"/>
  <c r="I677" i="1"/>
  <c r="O664" i="1" l="1"/>
  <c r="E664" i="1"/>
  <c r="F665" i="1" s="1"/>
  <c r="A665" i="1"/>
  <c r="D665" i="1" s="1"/>
  <c r="S664" i="1"/>
  <c r="T663" i="1"/>
  <c r="J664" i="1"/>
  <c r="K664" i="1" s="1"/>
  <c r="L664" i="1" s="1"/>
  <c r="M664" i="1" s="1"/>
  <c r="G664" i="1"/>
  <c r="R664" i="1"/>
  <c r="Q663" i="1"/>
  <c r="N663" i="1"/>
  <c r="I678" i="1"/>
  <c r="C639" i="1"/>
  <c r="P638" i="1"/>
  <c r="B638" i="1" s="1"/>
  <c r="G665" i="1" l="1"/>
  <c r="H665" i="1" s="1"/>
  <c r="A666" i="1"/>
  <c r="D666" i="1" s="1"/>
  <c r="O665" i="1"/>
  <c r="E665" i="1"/>
  <c r="F666" i="1" s="1"/>
  <c r="T664" i="1"/>
  <c r="S665" i="1"/>
  <c r="R665" i="1"/>
  <c r="Q664" i="1"/>
  <c r="J665" i="1"/>
  <c r="K665" i="1" s="1"/>
  <c r="L665" i="1" s="1"/>
  <c r="M665" i="1" s="1"/>
  <c r="H664" i="1"/>
  <c r="N664" i="1" s="1"/>
  <c r="I679" i="1"/>
  <c r="C640" i="1"/>
  <c r="P639" i="1"/>
  <c r="B639" i="1" s="1"/>
  <c r="N665" i="1" l="1"/>
  <c r="E666" i="1"/>
  <c r="F667" i="1" s="1"/>
  <c r="O666" i="1"/>
  <c r="A667" i="1"/>
  <c r="D667" i="1" s="1"/>
  <c r="G666" i="1"/>
  <c r="H666" i="1" s="1"/>
  <c r="J666" i="1"/>
  <c r="K666" i="1" s="1"/>
  <c r="L666" i="1" s="1"/>
  <c r="M666" i="1" s="1"/>
  <c r="T665" i="1"/>
  <c r="R666" i="1"/>
  <c r="Q665" i="1"/>
  <c r="S666" i="1"/>
  <c r="I680" i="1"/>
  <c r="C641" i="1"/>
  <c r="P640" i="1"/>
  <c r="B640" i="1" s="1"/>
  <c r="N666" i="1" l="1"/>
  <c r="A668" i="1"/>
  <c r="D668" i="1" s="1"/>
  <c r="E667" i="1"/>
  <c r="F668" i="1" s="1"/>
  <c r="O667" i="1"/>
  <c r="J667" i="1"/>
  <c r="K667" i="1" s="1"/>
  <c r="L667" i="1" s="1"/>
  <c r="M667" i="1" s="1"/>
  <c r="R667" i="1"/>
  <c r="T666" i="1"/>
  <c r="G667" i="1"/>
  <c r="H667" i="1" s="1"/>
  <c r="S667" i="1"/>
  <c r="Q666" i="1"/>
  <c r="C642" i="1"/>
  <c r="P641" i="1"/>
  <c r="B641" i="1" s="1"/>
  <c r="I681" i="1"/>
  <c r="N667" i="1" l="1"/>
  <c r="A669" i="1"/>
  <c r="D669" i="1" s="1"/>
  <c r="O668" i="1"/>
  <c r="E668" i="1"/>
  <c r="F669" i="1" s="1"/>
  <c r="R668" i="1"/>
  <c r="S668" i="1"/>
  <c r="G668" i="1"/>
  <c r="Q667" i="1"/>
  <c r="J668" i="1"/>
  <c r="K668" i="1" s="1"/>
  <c r="L668" i="1" s="1"/>
  <c r="M668" i="1" s="1"/>
  <c r="I682" i="1"/>
  <c r="C643" i="1"/>
  <c r="P642" i="1"/>
  <c r="B642" i="1" s="1"/>
  <c r="G669" i="1" l="1"/>
  <c r="H669" i="1" s="1"/>
  <c r="Q668" i="1"/>
  <c r="R669" i="1"/>
  <c r="S669" i="1"/>
  <c r="T668" i="1"/>
  <c r="J669" i="1"/>
  <c r="K669" i="1" s="1"/>
  <c r="L669" i="1" s="1"/>
  <c r="M669" i="1" s="1"/>
  <c r="E669" i="1"/>
  <c r="F670" i="1" s="1"/>
  <c r="A670" i="1"/>
  <c r="D670" i="1" s="1"/>
  <c r="O669" i="1"/>
  <c r="H668" i="1"/>
  <c r="N668" i="1" s="1"/>
  <c r="I683" i="1"/>
  <c r="C644" i="1"/>
  <c r="P643" i="1"/>
  <c r="B643" i="1" s="1"/>
  <c r="N669" i="1" l="1"/>
  <c r="G670" i="1"/>
  <c r="H670" i="1" s="1"/>
  <c r="T669" i="1"/>
  <c r="Q669" i="1"/>
  <c r="S670" i="1"/>
  <c r="J670" i="1"/>
  <c r="K670" i="1" s="1"/>
  <c r="L670" i="1" s="1"/>
  <c r="M670" i="1" s="1"/>
  <c r="R670" i="1"/>
  <c r="A671" i="1"/>
  <c r="D671" i="1" s="1"/>
  <c r="E670" i="1"/>
  <c r="F671" i="1" s="1"/>
  <c r="O670" i="1"/>
  <c r="I684" i="1"/>
  <c r="C645" i="1"/>
  <c r="P644" i="1"/>
  <c r="B644" i="1" s="1"/>
  <c r="N670" i="1" l="1"/>
  <c r="E671" i="1"/>
  <c r="F672" i="1" s="1"/>
  <c r="O671" i="1"/>
  <c r="A672" i="1"/>
  <c r="D672" i="1" s="1"/>
  <c r="S671" i="1"/>
  <c r="J671" i="1"/>
  <c r="K671" i="1" s="1"/>
  <c r="L671" i="1" s="1"/>
  <c r="M671" i="1" s="1"/>
  <c r="T670" i="1"/>
  <c r="G671" i="1"/>
  <c r="G672" i="1" s="1"/>
  <c r="Q670" i="1"/>
  <c r="R671" i="1"/>
  <c r="C646" i="1"/>
  <c r="P645" i="1"/>
  <c r="B645" i="1" s="1"/>
  <c r="I685" i="1"/>
  <c r="H672" i="1" l="1"/>
  <c r="R672" i="1"/>
  <c r="Q671" i="1"/>
  <c r="S672" i="1"/>
  <c r="T671" i="1"/>
  <c r="J672" i="1"/>
  <c r="K672" i="1" s="1"/>
  <c r="L672" i="1" s="1"/>
  <c r="M672" i="1" s="1"/>
  <c r="E672" i="1"/>
  <c r="F673" i="1" s="1"/>
  <c r="A673" i="1"/>
  <c r="D673" i="1" s="1"/>
  <c r="O672" i="1"/>
  <c r="H671" i="1"/>
  <c r="N671" i="1" s="1"/>
  <c r="I686" i="1"/>
  <c r="C647" i="1"/>
  <c r="P646" i="1"/>
  <c r="B646" i="1" s="1"/>
  <c r="N672" i="1" l="1"/>
  <c r="G673" i="1"/>
  <c r="H673" i="1" s="1"/>
  <c r="S673" i="1"/>
  <c r="Q672" i="1"/>
  <c r="R673" i="1"/>
  <c r="T672" i="1"/>
  <c r="J673" i="1"/>
  <c r="K673" i="1" s="1"/>
  <c r="L673" i="1" s="1"/>
  <c r="M673" i="1" s="1"/>
  <c r="E673" i="1"/>
  <c r="F674" i="1" s="1"/>
  <c r="A674" i="1"/>
  <c r="D674" i="1" s="1"/>
  <c r="O673" i="1"/>
  <c r="C648" i="1"/>
  <c r="P647" i="1"/>
  <c r="B647" i="1" s="1"/>
  <c r="I687" i="1"/>
  <c r="N673" i="1" l="1"/>
  <c r="G674" i="1"/>
  <c r="H674" i="1" s="1"/>
  <c r="J674" i="1"/>
  <c r="K674" i="1" s="1"/>
  <c r="L674" i="1" s="1"/>
  <c r="M674" i="1" s="1"/>
  <c r="T673" i="1"/>
  <c r="R674" i="1"/>
  <c r="S674" i="1"/>
  <c r="Q673" i="1"/>
  <c r="E674" i="1"/>
  <c r="F675" i="1" s="1"/>
  <c r="O674" i="1"/>
  <c r="A675" i="1"/>
  <c r="D675" i="1" s="1"/>
  <c r="I688" i="1"/>
  <c r="C649" i="1"/>
  <c r="P648" i="1"/>
  <c r="B648" i="1" s="1"/>
  <c r="G675" i="1" l="1"/>
  <c r="H675" i="1" s="1"/>
  <c r="J675" i="1"/>
  <c r="K675" i="1" s="1"/>
  <c r="L675" i="1" s="1"/>
  <c r="M675" i="1" s="1"/>
  <c r="S675" i="1"/>
  <c r="Q674" i="1"/>
  <c r="T674" i="1"/>
  <c r="R675" i="1"/>
  <c r="N674" i="1"/>
  <c r="E675" i="1"/>
  <c r="F676" i="1" s="1"/>
  <c r="O675" i="1"/>
  <c r="A676" i="1"/>
  <c r="D676" i="1" s="1"/>
  <c r="I689" i="1"/>
  <c r="C650" i="1"/>
  <c r="P649" i="1"/>
  <c r="B649" i="1" s="1"/>
  <c r="N675" i="1" l="1"/>
  <c r="A677" i="1"/>
  <c r="D677" i="1" s="1"/>
  <c r="O676" i="1"/>
  <c r="E676" i="1"/>
  <c r="F677" i="1" s="1"/>
  <c r="S676" i="1"/>
  <c r="R676" i="1"/>
  <c r="Q675" i="1"/>
  <c r="T675" i="1"/>
  <c r="J676" i="1"/>
  <c r="K676" i="1" s="1"/>
  <c r="L676" i="1" s="1"/>
  <c r="M676" i="1" s="1"/>
  <c r="G676" i="1"/>
  <c r="C651" i="1"/>
  <c r="P650" i="1"/>
  <c r="B650" i="1" s="1"/>
  <c r="I690" i="1"/>
  <c r="G677" i="1" l="1"/>
  <c r="H677" i="1" s="1"/>
  <c r="E677" i="1"/>
  <c r="F678" i="1" s="1"/>
  <c r="O677" i="1"/>
  <c r="A678" i="1"/>
  <c r="D678" i="1" s="1"/>
  <c r="J677" i="1"/>
  <c r="K677" i="1" s="1"/>
  <c r="L677" i="1" s="1"/>
  <c r="M677" i="1" s="1"/>
  <c r="Q676" i="1"/>
  <c r="S677" i="1"/>
  <c r="R677" i="1"/>
  <c r="T676" i="1"/>
  <c r="H676" i="1"/>
  <c r="N676" i="1" s="1"/>
  <c r="C652" i="1"/>
  <c r="P651" i="1"/>
  <c r="B651" i="1" s="1"/>
  <c r="I691" i="1"/>
  <c r="N677" i="1" l="1"/>
  <c r="A679" i="1"/>
  <c r="D679" i="1" s="1"/>
  <c r="O678" i="1"/>
  <c r="E678" i="1"/>
  <c r="F679" i="1" s="1"/>
  <c r="R678" i="1"/>
  <c r="T677" i="1"/>
  <c r="S678" i="1"/>
  <c r="G678" i="1"/>
  <c r="H678" i="1" s="1"/>
  <c r="Q677" i="1"/>
  <c r="J678" i="1"/>
  <c r="K678" i="1" s="1"/>
  <c r="L678" i="1" s="1"/>
  <c r="M678" i="1" s="1"/>
  <c r="I692" i="1"/>
  <c r="C653" i="1"/>
  <c r="P652" i="1"/>
  <c r="B652" i="1" s="1"/>
  <c r="N678" i="1" l="1"/>
  <c r="J679" i="1"/>
  <c r="K679" i="1" s="1"/>
  <c r="L679" i="1" s="1"/>
  <c r="M679" i="1" s="1"/>
  <c r="G679" i="1"/>
  <c r="H679" i="1" s="1"/>
  <c r="T678" i="1"/>
  <c r="R679" i="1"/>
  <c r="S679" i="1"/>
  <c r="Q678" i="1"/>
  <c r="A680" i="1"/>
  <c r="D680" i="1" s="1"/>
  <c r="E679" i="1"/>
  <c r="F680" i="1" s="1"/>
  <c r="O679" i="1"/>
  <c r="I693" i="1"/>
  <c r="C654" i="1"/>
  <c r="P653" i="1"/>
  <c r="B653" i="1" s="1"/>
  <c r="N679" i="1" l="1"/>
  <c r="J680" i="1"/>
  <c r="K680" i="1" s="1"/>
  <c r="L680" i="1" s="1"/>
  <c r="M680" i="1" s="1"/>
  <c r="R680" i="1"/>
  <c r="Q679" i="1"/>
  <c r="S680" i="1"/>
  <c r="T679" i="1"/>
  <c r="G680" i="1"/>
  <c r="H680" i="1" s="1"/>
  <c r="O680" i="1"/>
  <c r="A681" i="1"/>
  <c r="D681" i="1" s="1"/>
  <c r="E680" i="1"/>
  <c r="F681" i="1" s="1"/>
  <c r="C655" i="1"/>
  <c r="P654" i="1"/>
  <c r="B654" i="1" s="1"/>
  <c r="I694" i="1"/>
  <c r="O681" i="1" l="1"/>
  <c r="E681" i="1"/>
  <c r="F682" i="1" s="1"/>
  <c r="A682" i="1"/>
  <c r="D682" i="1" s="1"/>
  <c r="J681" i="1"/>
  <c r="K681" i="1" s="1"/>
  <c r="L681" i="1" s="1"/>
  <c r="M681" i="1" s="1"/>
  <c r="S681" i="1"/>
  <c r="G681" i="1"/>
  <c r="H681" i="1" s="1"/>
  <c r="R681" i="1"/>
  <c r="T680" i="1"/>
  <c r="Q680" i="1"/>
  <c r="N680" i="1"/>
  <c r="I695" i="1"/>
  <c r="C656" i="1"/>
  <c r="P655" i="1"/>
  <c r="B655" i="1" s="1"/>
  <c r="N681" i="1" l="1"/>
  <c r="A683" i="1"/>
  <c r="D683" i="1" s="1"/>
  <c r="O682" i="1"/>
  <c r="E682" i="1"/>
  <c r="F683" i="1" s="1"/>
  <c r="Q681" i="1"/>
  <c r="S682" i="1"/>
  <c r="J682" i="1"/>
  <c r="K682" i="1" s="1"/>
  <c r="L682" i="1" s="1"/>
  <c r="M682" i="1" s="1"/>
  <c r="G682" i="1"/>
  <c r="H682" i="1" s="1"/>
  <c r="R682" i="1"/>
  <c r="T681" i="1"/>
  <c r="I696" i="1"/>
  <c r="C657" i="1"/>
  <c r="P656" i="1"/>
  <c r="B656" i="1" s="1"/>
  <c r="N682" i="1" l="1"/>
  <c r="G683" i="1"/>
  <c r="H683" i="1" s="1"/>
  <c r="J683" i="1"/>
  <c r="K683" i="1" s="1"/>
  <c r="L683" i="1" s="1"/>
  <c r="M683" i="1" s="1"/>
  <c r="Q682" i="1"/>
  <c r="R683" i="1"/>
  <c r="S683" i="1"/>
  <c r="T682" i="1"/>
  <c r="A684" i="1"/>
  <c r="D684" i="1" s="1"/>
  <c r="O683" i="1"/>
  <c r="E683" i="1"/>
  <c r="F684" i="1" s="1"/>
  <c r="C658" i="1"/>
  <c r="P657" i="1"/>
  <c r="B657" i="1" s="1"/>
  <c r="I697" i="1"/>
  <c r="J684" i="1" l="1"/>
  <c r="S684" i="1"/>
  <c r="G684" i="1"/>
  <c r="H684" i="1" s="1"/>
  <c r="R684" i="1"/>
  <c r="T683" i="1"/>
  <c r="Q683" i="1"/>
  <c r="O684" i="1"/>
  <c r="A685" i="1"/>
  <c r="D685" i="1" s="1"/>
  <c r="K684" i="1"/>
  <c r="L684" i="1" s="1"/>
  <c r="M684" i="1" s="1"/>
  <c r="E684" i="1"/>
  <c r="F685" i="1" s="1"/>
  <c r="N683" i="1"/>
  <c r="C659" i="1"/>
  <c r="P658" i="1"/>
  <c r="B658" i="1" s="1"/>
  <c r="I698" i="1"/>
  <c r="E685" i="1" l="1"/>
  <c r="F686" i="1" s="1"/>
  <c r="O685" i="1"/>
  <c r="A686" i="1"/>
  <c r="D686" i="1" s="1"/>
  <c r="S685" i="1"/>
  <c r="G685" i="1"/>
  <c r="T684" i="1"/>
  <c r="Q684" i="1"/>
  <c r="J685" i="1"/>
  <c r="K685" i="1" s="1"/>
  <c r="L685" i="1" s="1"/>
  <c r="M685" i="1" s="1"/>
  <c r="R685" i="1"/>
  <c r="N684" i="1"/>
  <c r="C660" i="1"/>
  <c r="P659" i="1"/>
  <c r="B659" i="1" s="1"/>
  <c r="I699" i="1"/>
  <c r="G686" i="1" l="1"/>
  <c r="H686" i="1" s="1"/>
  <c r="Q685" i="1"/>
  <c r="S686" i="1"/>
  <c r="T685" i="1"/>
  <c r="J686" i="1"/>
  <c r="K686" i="1" s="1"/>
  <c r="L686" i="1" s="1"/>
  <c r="M686" i="1" s="1"/>
  <c r="R686" i="1"/>
  <c r="E686" i="1"/>
  <c r="F687" i="1" s="1"/>
  <c r="A687" i="1"/>
  <c r="D687" i="1" s="1"/>
  <c r="O686" i="1"/>
  <c r="H685" i="1"/>
  <c r="N685" i="1" s="1"/>
  <c r="I700" i="1"/>
  <c r="C661" i="1"/>
  <c r="P660" i="1"/>
  <c r="B660" i="1" s="1"/>
  <c r="N686" i="1" l="1"/>
  <c r="G687" i="1"/>
  <c r="H687" i="1" s="1"/>
  <c r="J687" i="1"/>
  <c r="K687" i="1" s="1"/>
  <c r="L687" i="1" s="1"/>
  <c r="M687" i="1" s="1"/>
  <c r="Q686" i="1"/>
  <c r="S687" i="1"/>
  <c r="R687" i="1"/>
  <c r="T686" i="1"/>
  <c r="A688" i="1"/>
  <c r="D688" i="1" s="1"/>
  <c r="O687" i="1"/>
  <c r="E687" i="1"/>
  <c r="F688" i="1" s="1"/>
  <c r="I701" i="1"/>
  <c r="C662" i="1"/>
  <c r="P661" i="1"/>
  <c r="B661" i="1" s="1"/>
  <c r="N687" i="1" l="1"/>
  <c r="R688" i="1"/>
  <c r="J688" i="1"/>
  <c r="K688" i="1" s="1"/>
  <c r="L688" i="1" s="1"/>
  <c r="M688" i="1" s="1"/>
  <c r="G688" i="1"/>
  <c r="Q687" i="1"/>
  <c r="T687" i="1"/>
  <c r="S688" i="1"/>
  <c r="O688" i="1"/>
  <c r="E688" i="1"/>
  <c r="F689" i="1" s="1"/>
  <c r="A689" i="1"/>
  <c r="D689" i="1" s="1"/>
  <c r="C663" i="1"/>
  <c r="P662" i="1"/>
  <c r="B662" i="1" s="1"/>
  <c r="I702" i="1"/>
  <c r="S689" i="1" l="1"/>
  <c r="Q688" i="1"/>
  <c r="J689" i="1"/>
  <c r="K689" i="1" s="1"/>
  <c r="L689" i="1" s="1"/>
  <c r="M689" i="1" s="1"/>
  <c r="R689" i="1"/>
  <c r="T688" i="1"/>
  <c r="E689" i="1"/>
  <c r="F690" i="1" s="1"/>
  <c r="A690" i="1"/>
  <c r="D690" i="1" s="1"/>
  <c r="O689" i="1"/>
  <c r="G689" i="1"/>
  <c r="H689" i="1" s="1"/>
  <c r="H688" i="1"/>
  <c r="N688" i="1" s="1"/>
  <c r="C664" i="1"/>
  <c r="P663" i="1"/>
  <c r="B663" i="1" s="1"/>
  <c r="I703" i="1"/>
  <c r="N689" i="1" l="1"/>
  <c r="G690" i="1"/>
  <c r="H690" i="1" s="1"/>
  <c r="T689" i="1"/>
  <c r="Q689" i="1"/>
  <c r="S690" i="1"/>
  <c r="J690" i="1"/>
  <c r="K690" i="1" s="1"/>
  <c r="L690" i="1" s="1"/>
  <c r="M690" i="1" s="1"/>
  <c r="R690" i="1"/>
  <c r="E690" i="1"/>
  <c r="F691" i="1" s="1"/>
  <c r="A691" i="1"/>
  <c r="D691" i="1" s="1"/>
  <c r="O690" i="1"/>
  <c r="I704" i="1"/>
  <c r="C665" i="1"/>
  <c r="P664" i="1"/>
  <c r="B664" i="1" s="1"/>
  <c r="G691" i="1" l="1"/>
  <c r="H691" i="1" s="1"/>
  <c r="T690" i="1"/>
  <c r="R691" i="1"/>
  <c r="Q690" i="1"/>
  <c r="J691" i="1"/>
  <c r="K691" i="1" s="1"/>
  <c r="L691" i="1" s="1"/>
  <c r="M691" i="1" s="1"/>
  <c r="S691" i="1"/>
  <c r="E691" i="1"/>
  <c r="F692" i="1" s="1"/>
  <c r="O691" i="1"/>
  <c r="A692" i="1"/>
  <c r="D692" i="1" s="1"/>
  <c r="N690" i="1"/>
  <c r="C666" i="1"/>
  <c r="P665" i="1"/>
  <c r="B665" i="1" s="1"/>
  <c r="I705" i="1"/>
  <c r="S692" i="1" l="1"/>
  <c r="J692" i="1"/>
  <c r="T691" i="1"/>
  <c r="Q691" i="1"/>
  <c r="G692" i="1"/>
  <c r="R692" i="1"/>
  <c r="N691" i="1"/>
  <c r="K692" i="1"/>
  <c r="L692" i="1" s="1"/>
  <c r="M692" i="1" s="1"/>
  <c r="E692" i="1"/>
  <c r="F693" i="1" s="1"/>
  <c r="O692" i="1"/>
  <c r="A693" i="1"/>
  <c r="D693" i="1" s="1"/>
  <c r="I706" i="1"/>
  <c r="C667" i="1"/>
  <c r="P666" i="1"/>
  <c r="B666" i="1" s="1"/>
  <c r="O693" i="1" l="1"/>
  <c r="E693" i="1"/>
  <c r="F694" i="1" s="1"/>
  <c r="A694" i="1"/>
  <c r="D694" i="1" s="1"/>
  <c r="Q692" i="1"/>
  <c r="R693" i="1"/>
  <c r="S693" i="1"/>
  <c r="J693" i="1"/>
  <c r="K693" i="1" s="1"/>
  <c r="L693" i="1" s="1"/>
  <c r="M693" i="1" s="1"/>
  <c r="T692" i="1"/>
  <c r="G693" i="1"/>
  <c r="H693" i="1" s="1"/>
  <c r="H692" i="1"/>
  <c r="N692" i="1" s="1"/>
  <c r="C668" i="1"/>
  <c r="P667" i="1"/>
  <c r="I707" i="1"/>
  <c r="T667" i="1" l="1"/>
  <c r="B667" i="1"/>
  <c r="A695" i="1"/>
  <c r="D695" i="1" s="1"/>
  <c r="E694" i="1"/>
  <c r="F695" i="1" s="1"/>
  <c r="O694" i="1"/>
  <c r="N693" i="1"/>
  <c r="R694" i="1"/>
  <c r="G694" i="1"/>
  <c r="Q693" i="1"/>
  <c r="T693" i="1"/>
  <c r="J694" i="1"/>
  <c r="K694" i="1" s="1"/>
  <c r="L694" i="1" s="1"/>
  <c r="M694" i="1" s="1"/>
  <c r="S694" i="1"/>
  <c r="I708" i="1"/>
  <c r="C669" i="1"/>
  <c r="P668" i="1"/>
  <c r="B668" i="1" s="1"/>
  <c r="G695" i="1" l="1"/>
  <c r="H695" i="1" s="1"/>
  <c r="R695" i="1"/>
  <c r="Q694" i="1"/>
  <c r="J695" i="1"/>
  <c r="K695" i="1" s="1"/>
  <c r="L695" i="1" s="1"/>
  <c r="M695" i="1" s="1"/>
  <c r="S695" i="1"/>
  <c r="T694" i="1"/>
  <c r="E695" i="1"/>
  <c r="F696" i="1" s="1"/>
  <c r="O695" i="1"/>
  <c r="A696" i="1"/>
  <c r="D696" i="1" s="1"/>
  <c r="H694" i="1"/>
  <c r="N694" i="1" s="1"/>
  <c r="C670" i="1"/>
  <c r="P669" i="1"/>
  <c r="B669" i="1" s="1"/>
  <c r="I709" i="1"/>
  <c r="N695" i="1" l="1"/>
  <c r="S696" i="1"/>
  <c r="G696" i="1"/>
  <c r="H696" i="1" s="1"/>
  <c r="J696" i="1"/>
  <c r="K696" i="1" s="1"/>
  <c r="L696" i="1" s="1"/>
  <c r="M696" i="1" s="1"/>
  <c r="Q695" i="1"/>
  <c r="T695" i="1"/>
  <c r="R696" i="1"/>
  <c r="O696" i="1"/>
  <c r="E696" i="1"/>
  <c r="F697" i="1" s="1"/>
  <c r="A697" i="1"/>
  <c r="D697" i="1" s="1"/>
  <c r="I710" i="1"/>
  <c r="C671" i="1"/>
  <c r="P670" i="1"/>
  <c r="B670" i="1" s="1"/>
  <c r="N696" i="1" l="1"/>
  <c r="R697" i="1"/>
  <c r="Q696" i="1"/>
  <c r="J697" i="1"/>
  <c r="K697" i="1" s="1"/>
  <c r="L697" i="1" s="1"/>
  <c r="M697" i="1" s="1"/>
  <c r="S697" i="1"/>
  <c r="G697" i="1"/>
  <c r="H697" i="1" s="1"/>
  <c r="A698" i="1"/>
  <c r="D698" i="1" s="1"/>
  <c r="O697" i="1"/>
  <c r="E697" i="1"/>
  <c r="F698" i="1" s="1"/>
  <c r="C672" i="1"/>
  <c r="P671" i="1"/>
  <c r="B671" i="1" s="1"/>
  <c r="I711" i="1"/>
  <c r="N697" i="1" l="1"/>
  <c r="R698" i="1"/>
  <c r="Q697" i="1"/>
  <c r="S698" i="1"/>
  <c r="T697" i="1"/>
  <c r="J698" i="1"/>
  <c r="K698" i="1" s="1"/>
  <c r="L698" i="1" s="1"/>
  <c r="M698" i="1" s="1"/>
  <c r="G698" i="1"/>
  <c r="H698" i="1" s="1"/>
  <c r="E698" i="1"/>
  <c r="F699" i="1" s="1"/>
  <c r="A699" i="1"/>
  <c r="D699" i="1" s="1"/>
  <c r="O698" i="1"/>
  <c r="I712" i="1"/>
  <c r="C673" i="1"/>
  <c r="P672" i="1"/>
  <c r="B672" i="1" s="1"/>
  <c r="N698" i="1" l="1"/>
  <c r="T698" i="1"/>
  <c r="S699" i="1"/>
  <c r="J699" i="1"/>
  <c r="K699" i="1" s="1"/>
  <c r="L699" i="1" s="1"/>
  <c r="M699" i="1" s="1"/>
  <c r="R699" i="1"/>
  <c r="Q698" i="1"/>
  <c r="G699" i="1"/>
  <c r="O699" i="1"/>
  <c r="A700" i="1"/>
  <c r="D700" i="1" s="1"/>
  <c r="E699" i="1"/>
  <c r="F700" i="1" s="1"/>
  <c r="I713" i="1"/>
  <c r="C674" i="1"/>
  <c r="P673" i="1"/>
  <c r="B673" i="1" s="1"/>
  <c r="G700" i="1" l="1"/>
  <c r="H700" i="1" s="1"/>
  <c r="S700" i="1"/>
  <c r="R700" i="1"/>
  <c r="T699" i="1"/>
  <c r="Q699" i="1"/>
  <c r="J700" i="1"/>
  <c r="K700" i="1" s="1"/>
  <c r="L700" i="1" s="1"/>
  <c r="M700" i="1" s="1"/>
  <c r="O700" i="1"/>
  <c r="A701" i="1"/>
  <c r="D701" i="1" s="1"/>
  <c r="E700" i="1"/>
  <c r="F701" i="1" s="1"/>
  <c r="H699" i="1"/>
  <c r="N699" i="1" s="1"/>
  <c r="I714" i="1"/>
  <c r="C675" i="1"/>
  <c r="P674" i="1"/>
  <c r="B674" i="1" s="1"/>
  <c r="N700" i="1" l="1"/>
  <c r="G701" i="1"/>
  <c r="H701" i="1" s="1"/>
  <c r="J701" i="1"/>
  <c r="K701" i="1" s="1"/>
  <c r="L701" i="1" s="1"/>
  <c r="M701" i="1" s="1"/>
  <c r="S701" i="1"/>
  <c r="T700" i="1"/>
  <c r="R701" i="1"/>
  <c r="Q700" i="1"/>
  <c r="E701" i="1"/>
  <c r="F702" i="1" s="1"/>
  <c r="A702" i="1"/>
  <c r="D702" i="1" s="1"/>
  <c r="O701" i="1"/>
  <c r="I715" i="1"/>
  <c r="C676" i="1"/>
  <c r="P675" i="1"/>
  <c r="B675" i="1" s="1"/>
  <c r="T701" i="1" l="1"/>
  <c r="R702" i="1"/>
  <c r="S702" i="1"/>
  <c r="G702" i="1"/>
  <c r="Q701" i="1"/>
  <c r="J702" i="1"/>
  <c r="K702" i="1" s="1"/>
  <c r="L702" i="1" s="1"/>
  <c r="M702" i="1" s="1"/>
  <c r="N701" i="1"/>
  <c r="E702" i="1"/>
  <c r="F703" i="1" s="1"/>
  <c r="O702" i="1"/>
  <c r="A703" i="1"/>
  <c r="D703" i="1" s="1"/>
  <c r="I716" i="1"/>
  <c r="C677" i="1"/>
  <c r="P676" i="1"/>
  <c r="B676" i="1" s="1"/>
  <c r="E703" i="1" l="1"/>
  <c r="F704" i="1" s="1"/>
  <c r="O703" i="1"/>
  <c r="A704" i="1"/>
  <c r="D704" i="1" s="1"/>
  <c r="R703" i="1"/>
  <c r="S703" i="1"/>
  <c r="J703" i="1"/>
  <c r="K703" i="1" s="1"/>
  <c r="L703" i="1" s="1"/>
  <c r="M703" i="1" s="1"/>
  <c r="T702" i="1"/>
  <c r="Q702" i="1"/>
  <c r="G703" i="1"/>
  <c r="H703" i="1" s="1"/>
  <c r="H702" i="1"/>
  <c r="N702" i="1" s="1"/>
  <c r="C678" i="1"/>
  <c r="P677" i="1"/>
  <c r="B677" i="1" s="1"/>
  <c r="I717" i="1"/>
  <c r="N703" i="1" l="1"/>
  <c r="A705" i="1"/>
  <c r="D705" i="1" s="1"/>
  <c r="O704" i="1"/>
  <c r="E704" i="1"/>
  <c r="F705" i="1" s="1"/>
  <c r="Q703" i="1"/>
  <c r="T703" i="1"/>
  <c r="R704" i="1"/>
  <c r="S704" i="1"/>
  <c r="J704" i="1"/>
  <c r="K704" i="1" s="1"/>
  <c r="L704" i="1" s="1"/>
  <c r="M704" i="1" s="1"/>
  <c r="G704" i="1"/>
  <c r="C679" i="1"/>
  <c r="P678" i="1"/>
  <c r="B678" i="1" s="1"/>
  <c r="I718" i="1"/>
  <c r="Q704" i="1" l="1"/>
  <c r="J705" i="1"/>
  <c r="K705" i="1" s="1"/>
  <c r="L705" i="1" s="1"/>
  <c r="M705" i="1" s="1"/>
  <c r="T704" i="1"/>
  <c r="R705" i="1"/>
  <c r="S705" i="1"/>
  <c r="G705" i="1"/>
  <c r="H705" i="1" s="1"/>
  <c r="E705" i="1"/>
  <c r="F706" i="1" s="1"/>
  <c r="A706" i="1"/>
  <c r="D706" i="1" s="1"/>
  <c r="O705" i="1"/>
  <c r="H704" i="1"/>
  <c r="N704" i="1" s="1"/>
  <c r="I719" i="1"/>
  <c r="C680" i="1"/>
  <c r="P679" i="1"/>
  <c r="B679" i="1" s="1"/>
  <c r="N705" i="1" l="1"/>
  <c r="O706" i="1"/>
  <c r="A707" i="1"/>
  <c r="D707" i="1" s="1"/>
  <c r="E706" i="1"/>
  <c r="F707" i="1" s="1"/>
  <c r="G706" i="1"/>
  <c r="H706" i="1" s="1"/>
  <c r="J706" i="1"/>
  <c r="K706" i="1" s="1"/>
  <c r="L706" i="1" s="1"/>
  <c r="M706" i="1" s="1"/>
  <c r="S706" i="1"/>
  <c r="T705" i="1"/>
  <c r="Q705" i="1"/>
  <c r="R706" i="1"/>
  <c r="C681" i="1"/>
  <c r="P680" i="1"/>
  <c r="B680" i="1" s="1"/>
  <c r="I720" i="1"/>
  <c r="N706" i="1" l="1"/>
  <c r="O707" i="1"/>
  <c r="E707" i="1"/>
  <c r="F708" i="1" s="1"/>
  <c r="A708" i="1"/>
  <c r="D708" i="1" s="1"/>
  <c r="Q706" i="1"/>
  <c r="T706" i="1"/>
  <c r="R707" i="1"/>
  <c r="J707" i="1"/>
  <c r="K707" i="1" s="1"/>
  <c r="L707" i="1" s="1"/>
  <c r="M707" i="1" s="1"/>
  <c r="G707" i="1"/>
  <c r="S707" i="1"/>
  <c r="I721" i="1"/>
  <c r="C682" i="1"/>
  <c r="P681" i="1"/>
  <c r="B681" i="1" s="1"/>
  <c r="G708" i="1" l="1"/>
  <c r="H708" i="1" s="1"/>
  <c r="A709" i="1"/>
  <c r="D709" i="1" s="1"/>
  <c r="O708" i="1"/>
  <c r="E708" i="1"/>
  <c r="F709" i="1" s="1"/>
  <c r="S708" i="1"/>
  <c r="J708" i="1"/>
  <c r="K708" i="1" s="1"/>
  <c r="L708" i="1" s="1"/>
  <c r="M708" i="1" s="1"/>
  <c r="R708" i="1"/>
  <c r="Q707" i="1"/>
  <c r="T707" i="1"/>
  <c r="H707" i="1"/>
  <c r="N707" i="1" s="1"/>
  <c r="C683" i="1"/>
  <c r="P682" i="1"/>
  <c r="B682" i="1" s="1"/>
  <c r="I722" i="1"/>
  <c r="N708" i="1" l="1"/>
  <c r="E709" i="1"/>
  <c r="F710" i="1" s="1"/>
  <c r="O709" i="1"/>
  <c r="A710" i="1"/>
  <c r="D710" i="1" s="1"/>
  <c r="S709" i="1"/>
  <c r="R709" i="1"/>
  <c r="G709" i="1"/>
  <c r="H709" i="1" s="1"/>
  <c r="T708" i="1"/>
  <c r="J709" i="1"/>
  <c r="K709" i="1" s="1"/>
  <c r="L709" i="1" s="1"/>
  <c r="M709" i="1" s="1"/>
  <c r="Q708" i="1"/>
  <c r="I723" i="1"/>
  <c r="C684" i="1"/>
  <c r="P683" i="1"/>
  <c r="B683" i="1" s="1"/>
  <c r="N709" i="1" l="1"/>
  <c r="J710" i="1"/>
  <c r="K710" i="1" s="1"/>
  <c r="L710" i="1" s="1"/>
  <c r="M710" i="1" s="1"/>
  <c r="G710" i="1"/>
  <c r="H710" i="1" s="1"/>
  <c r="S710" i="1"/>
  <c r="R710" i="1"/>
  <c r="T709" i="1"/>
  <c r="Q709" i="1"/>
  <c r="A711" i="1"/>
  <c r="D711" i="1" s="1"/>
  <c r="O710" i="1"/>
  <c r="E710" i="1"/>
  <c r="F711" i="1" s="1"/>
  <c r="C685" i="1"/>
  <c r="P684" i="1"/>
  <c r="B684" i="1" s="1"/>
  <c r="I724" i="1"/>
  <c r="N710" i="1" l="1"/>
  <c r="Q710" i="1"/>
  <c r="T710" i="1"/>
  <c r="R711" i="1"/>
  <c r="S711" i="1"/>
  <c r="G711" i="1"/>
  <c r="H711" i="1" s="1"/>
  <c r="J711" i="1"/>
  <c r="K711" i="1" s="1"/>
  <c r="L711" i="1" s="1"/>
  <c r="M711" i="1" s="1"/>
  <c r="E711" i="1"/>
  <c r="F712" i="1" s="1"/>
  <c r="A712" i="1"/>
  <c r="D712" i="1" s="1"/>
  <c r="O711" i="1"/>
  <c r="C686" i="1"/>
  <c r="P685" i="1"/>
  <c r="B685" i="1" s="1"/>
  <c r="I725" i="1"/>
  <c r="N711" i="1" l="1"/>
  <c r="S712" i="1"/>
  <c r="Q711" i="1"/>
  <c r="J712" i="1"/>
  <c r="K712" i="1" s="1"/>
  <c r="L712" i="1" s="1"/>
  <c r="M712" i="1" s="1"/>
  <c r="G712" i="1"/>
  <c r="T711" i="1"/>
  <c r="R712" i="1"/>
  <c r="A713" i="1"/>
  <c r="D713" i="1" s="1"/>
  <c r="O712" i="1"/>
  <c r="E712" i="1"/>
  <c r="F713" i="1" s="1"/>
  <c r="C687" i="1"/>
  <c r="P686" i="1"/>
  <c r="B686" i="1" s="1"/>
  <c r="I726" i="1"/>
  <c r="A714" i="1" l="1"/>
  <c r="D714" i="1" s="1"/>
  <c r="E713" i="1"/>
  <c r="F714" i="1" s="1"/>
  <c r="O713" i="1"/>
  <c r="T712" i="1"/>
  <c r="Q712" i="1"/>
  <c r="R713" i="1"/>
  <c r="J713" i="1"/>
  <c r="K713" i="1" s="1"/>
  <c r="L713" i="1" s="1"/>
  <c r="M713" i="1" s="1"/>
  <c r="S713" i="1"/>
  <c r="G713" i="1"/>
  <c r="H713" i="1" s="1"/>
  <c r="H712" i="1"/>
  <c r="N712" i="1" s="1"/>
  <c r="C688" i="1"/>
  <c r="P687" i="1"/>
  <c r="B687" i="1" s="1"/>
  <c r="I727" i="1"/>
  <c r="N713" i="1" l="1"/>
  <c r="E714" i="1"/>
  <c r="F715" i="1" s="1"/>
  <c r="A715" i="1"/>
  <c r="D715" i="1" s="1"/>
  <c r="O714" i="1"/>
  <c r="G714" i="1"/>
  <c r="H714" i="1" s="1"/>
  <c r="T713" i="1"/>
  <c r="Q713" i="1"/>
  <c r="J714" i="1"/>
  <c r="K714" i="1" s="1"/>
  <c r="L714" i="1" s="1"/>
  <c r="M714" i="1" s="1"/>
  <c r="R714" i="1"/>
  <c r="S714" i="1"/>
  <c r="I728" i="1"/>
  <c r="C689" i="1"/>
  <c r="P688" i="1"/>
  <c r="B688" i="1" s="1"/>
  <c r="E715" i="1" l="1"/>
  <c r="F716" i="1" s="1"/>
  <c r="A716" i="1"/>
  <c r="D716" i="1" s="1"/>
  <c r="O715" i="1"/>
  <c r="N714" i="1"/>
  <c r="J715" i="1"/>
  <c r="K715" i="1" s="1"/>
  <c r="L715" i="1" s="1"/>
  <c r="M715" i="1" s="1"/>
  <c r="S715" i="1"/>
  <c r="T714" i="1"/>
  <c r="R715" i="1"/>
  <c r="Q714" i="1"/>
  <c r="G715" i="1"/>
  <c r="C690" i="1"/>
  <c r="P689" i="1"/>
  <c r="B689" i="1" s="1"/>
  <c r="I729" i="1"/>
  <c r="G716" i="1" l="1"/>
  <c r="H716" i="1" s="1"/>
  <c r="O716" i="1"/>
  <c r="A717" i="1"/>
  <c r="D717" i="1" s="1"/>
  <c r="E716" i="1"/>
  <c r="F717" i="1" s="1"/>
  <c r="S716" i="1"/>
  <c r="Q715" i="1"/>
  <c r="J716" i="1"/>
  <c r="K716" i="1" s="1"/>
  <c r="L716" i="1" s="1"/>
  <c r="M716" i="1" s="1"/>
  <c r="T715" i="1"/>
  <c r="R716" i="1"/>
  <c r="H715" i="1"/>
  <c r="N715" i="1" s="1"/>
  <c r="I730" i="1"/>
  <c r="C691" i="1"/>
  <c r="P690" i="1"/>
  <c r="B690" i="1" s="1"/>
  <c r="N716" i="1" l="1"/>
  <c r="E717" i="1"/>
  <c r="F718" i="1" s="1"/>
  <c r="O717" i="1"/>
  <c r="A718" i="1"/>
  <c r="D718" i="1" s="1"/>
  <c r="G717" i="1"/>
  <c r="H717" i="1" s="1"/>
  <c r="R717" i="1"/>
  <c r="J717" i="1"/>
  <c r="K717" i="1" s="1"/>
  <c r="L717" i="1" s="1"/>
  <c r="M717" i="1" s="1"/>
  <c r="S717" i="1"/>
  <c r="T716" i="1"/>
  <c r="Q716" i="1"/>
  <c r="C692" i="1"/>
  <c r="P691" i="1"/>
  <c r="B691" i="1" s="1"/>
  <c r="I731" i="1"/>
  <c r="N717" i="1" l="1"/>
  <c r="E718" i="1"/>
  <c r="F719" i="1" s="1"/>
  <c r="O718" i="1"/>
  <c r="A719" i="1"/>
  <c r="D719" i="1" s="1"/>
  <c r="G718" i="1"/>
  <c r="H718" i="1" s="1"/>
  <c r="R718" i="1"/>
  <c r="T717" i="1"/>
  <c r="S718" i="1"/>
  <c r="Q717" i="1"/>
  <c r="J718" i="1"/>
  <c r="K718" i="1" s="1"/>
  <c r="L718" i="1" s="1"/>
  <c r="M718" i="1" s="1"/>
  <c r="I732" i="1"/>
  <c r="C693" i="1"/>
  <c r="P692" i="1"/>
  <c r="B692" i="1" s="1"/>
  <c r="N718" i="1" l="1"/>
  <c r="A720" i="1"/>
  <c r="D720" i="1" s="1"/>
  <c r="O719" i="1"/>
  <c r="E719" i="1"/>
  <c r="F720" i="1" s="1"/>
  <c r="J719" i="1"/>
  <c r="K719" i="1" s="1"/>
  <c r="L719" i="1" s="1"/>
  <c r="M719" i="1" s="1"/>
  <c r="R719" i="1"/>
  <c r="T718" i="1"/>
  <c r="S719" i="1"/>
  <c r="Q718" i="1"/>
  <c r="G719" i="1"/>
  <c r="C694" i="1"/>
  <c r="P693" i="1"/>
  <c r="B693" i="1" s="1"/>
  <c r="I733" i="1"/>
  <c r="T719" i="1" l="1"/>
  <c r="J720" i="1"/>
  <c r="K720" i="1" s="1"/>
  <c r="L720" i="1" s="1"/>
  <c r="M720" i="1" s="1"/>
  <c r="R720" i="1"/>
  <c r="Q719" i="1"/>
  <c r="S720" i="1"/>
  <c r="G720" i="1"/>
  <c r="H720" i="1" s="1"/>
  <c r="E720" i="1"/>
  <c r="F721" i="1" s="1"/>
  <c r="A721" i="1"/>
  <c r="D721" i="1" s="1"/>
  <c r="O720" i="1"/>
  <c r="H719" i="1"/>
  <c r="N719" i="1" s="1"/>
  <c r="I734" i="1"/>
  <c r="C695" i="1"/>
  <c r="P694" i="1"/>
  <c r="B694" i="1" s="1"/>
  <c r="N720" i="1" l="1"/>
  <c r="J721" i="1"/>
  <c r="K721" i="1" s="1"/>
  <c r="L721" i="1" s="1"/>
  <c r="M721" i="1" s="1"/>
  <c r="G721" i="1"/>
  <c r="H721" i="1" s="1"/>
  <c r="S721" i="1"/>
  <c r="Q720" i="1"/>
  <c r="T720" i="1"/>
  <c r="R721" i="1"/>
  <c r="O721" i="1"/>
  <c r="E721" i="1"/>
  <c r="F722" i="1" s="1"/>
  <c r="A722" i="1"/>
  <c r="D722" i="1" s="1"/>
  <c r="C696" i="1"/>
  <c r="P695" i="1"/>
  <c r="B695" i="1" s="1"/>
  <c r="I735" i="1"/>
  <c r="T721" i="1" l="1"/>
  <c r="Q721" i="1"/>
  <c r="S722" i="1"/>
  <c r="R722" i="1"/>
  <c r="J722" i="1"/>
  <c r="K722" i="1" s="1"/>
  <c r="L722" i="1" s="1"/>
  <c r="M722" i="1" s="1"/>
  <c r="N721" i="1"/>
  <c r="O722" i="1"/>
  <c r="E722" i="1"/>
  <c r="F723" i="1" s="1"/>
  <c r="A723" i="1"/>
  <c r="D723" i="1" s="1"/>
  <c r="G722" i="1"/>
  <c r="H722" i="1" s="1"/>
  <c r="I736" i="1"/>
  <c r="C697" i="1"/>
  <c r="P696" i="1"/>
  <c r="T696" i="1" l="1"/>
  <c r="B696" i="1"/>
  <c r="A724" i="1"/>
  <c r="D724" i="1" s="1"/>
  <c r="O723" i="1"/>
  <c r="E723" i="1"/>
  <c r="F724" i="1" s="1"/>
  <c r="J723" i="1"/>
  <c r="K723" i="1" s="1"/>
  <c r="L723" i="1" s="1"/>
  <c r="M723" i="1" s="1"/>
  <c r="Q722" i="1"/>
  <c r="G723" i="1"/>
  <c r="H723" i="1" s="1"/>
  <c r="R723" i="1"/>
  <c r="T722" i="1"/>
  <c r="S723" i="1"/>
  <c r="N722" i="1"/>
  <c r="C698" i="1"/>
  <c r="P697" i="1"/>
  <c r="B697" i="1" s="1"/>
  <c r="I737" i="1"/>
  <c r="N723" i="1" l="1"/>
  <c r="S724" i="1"/>
  <c r="R724" i="1"/>
  <c r="G724" i="1"/>
  <c r="H724" i="1" s="1"/>
  <c r="T723" i="1"/>
  <c r="Q723" i="1"/>
  <c r="J724" i="1"/>
  <c r="K724" i="1" s="1"/>
  <c r="L724" i="1" s="1"/>
  <c r="M724" i="1" s="1"/>
  <c r="E724" i="1"/>
  <c r="F725" i="1" s="1"/>
  <c r="A725" i="1"/>
  <c r="D725" i="1" s="1"/>
  <c r="O724" i="1"/>
  <c r="C699" i="1"/>
  <c r="P698" i="1"/>
  <c r="B698" i="1" s="1"/>
  <c r="I738" i="1"/>
  <c r="N724" i="1" l="1"/>
  <c r="Q724" i="1"/>
  <c r="J725" i="1"/>
  <c r="K725" i="1" s="1"/>
  <c r="L725" i="1" s="1"/>
  <c r="M725" i="1" s="1"/>
  <c r="S725" i="1"/>
  <c r="T724" i="1"/>
  <c r="R725" i="1"/>
  <c r="G725" i="1"/>
  <c r="A726" i="1"/>
  <c r="D726" i="1" s="1"/>
  <c r="O725" i="1"/>
  <c r="E725" i="1"/>
  <c r="F726" i="1" s="1"/>
  <c r="C700" i="1"/>
  <c r="P699" i="1"/>
  <c r="B699" i="1" s="1"/>
  <c r="I739" i="1"/>
  <c r="E726" i="1" l="1"/>
  <c r="F727" i="1" s="1"/>
  <c r="A727" i="1"/>
  <c r="D727" i="1" s="1"/>
  <c r="O726" i="1"/>
  <c r="G726" i="1"/>
  <c r="H726" i="1" s="1"/>
  <c r="R726" i="1"/>
  <c r="J726" i="1"/>
  <c r="K726" i="1" s="1"/>
  <c r="L726" i="1" s="1"/>
  <c r="M726" i="1" s="1"/>
  <c r="T725" i="1"/>
  <c r="Q725" i="1"/>
  <c r="S726" i="1"/>
  <c r="H725" i="1"/>
  <c r="N725" i="1" s="1"/>
  <c r="C701" i="1"/>
  <c r="P700" i="1"/>
  <c r="B700" i="1" s="1"/>
  <c r="I740" i="1"/>
  <c r="N726" i="1" l="1"/>
  <c r="S727" i="1"/>
  <c r="J727" i="1"/>
  <c r="K727" i="1" s="1"/>
  <c r="L727" i="1" s="1"/>
  <c r="M727" i="1" s="1"/>
  <c r="Q726" i="1"/>
  <c r="G727" i="1"/>
  <c r="H727" i="1" s="1"/>
  <c r="R727" i="1"/>
  <c r="A728" i="1"/>
  <c r="D728" i="1" s="1"/>
  <c r="O727" i="1"/>
  <c r="E727" i="1"/>
  <c r="F728" i="1" s="1"/>
  <c r="C702" i="1"/>
  <c r="P701" i="1"/>
  <c r="B701" i="1" s="1"/>
  <c r="I741" i="1"/>
  <c r="T727" i="1" l="1"/>
  <c r="G728" i="1"/>
  <c r="S728" i="1"/>
  <c r="R728" i="1"/>
  <c r="Q727" i="1"/>
  <c r="J728" i="1"/>
  <c r="K728" i="1" s="1"/>
  <c r="L728" i="1" s="1"/>
  <c r="M728" i="1" s="1"/>
  <c r="O728" i="1"/>
  <c r="E728" i="1"/>
  <c r="F729" i="1" s="1"/>
  <c r="A729" i="1"/>
  <c r="D729" i="1" s="1"/>
  <c r="N727" i="1"/>
  <c r="C703" i="1"/>
  <c r="P702" i="1"/>
  <c r="B702" i="1" s="1"/>
  <c r="I742" i="1"/>
  <c r="G729" i="1" l="1"/>
  <c r="H729" i="1" s="1"/>
  <c r="A730" i="1"/>
  <c r="D730" i="1" s="1"/>
  <c r="O729" i="1"/>
  <c r="E729" i="1"/>
  <c r="F730" i="1" s="1"/>
  <c r="Q728" i="1"/>
  <c r="J729" i="1"/>
  <c r="K729" i="1" s="1"/>
  <c r="L729" i="1" s="1"/>
  <c r="M729" i="1" s="1"/>
  <c r="R729" i="1"/>
  <c r="S729" i="1"/>
  <c r="T728" i="1"/>
  <c r="H728" i="1"/>
  <c r="N728" i="1" s="1"/>
  <c r="C704" i="1"/>
  <c r="P703" i="1"/>
  <c r="B703" i="1" s="1"/>
  <c r="I743" i="1"/>
  <c r="E730" i="1" l="1"/>
  <c r="F731" i="1" s="1"/>
  <c r="A731" i="1"/>
  <c r="D731" i="1" s="1"/>
  <c r="O730" i="1"/>
  <c r="N729" i="1"/>
  <c r="J730" i="1"/>
  <c r="K730" i="1" s="1"/>
  <c r="L730" i="1" s="1"/>
  <c r="M730" i="1" s="1"/>
  <c r="G730" i="1"/>
  <c r="H730" i="1" s="1"/>
  <c r="S730" i="1"/>
  <c r="R730" i="1"/>
  <c r="T729" i="1"/>
  <c r="Q729" i="1"/>
  <c r="C705" i="1"/>
  <c r="P704" i="1"/>
  <c r="B704" i="1" s="1"/>
  <c r="I744" i="1"/>
  <c r="N730" i="1" l="1"/>
  <c r="T730" i="1"/>
  <c r="G731" i="1"/>
  <c r="H731" i="1" s="1"/>
  <c r="R731" i="1"/>
  <c r="S731" i="1"/>
  <c r="J731" i="1"/>
  <c r="K731" i="1" s="1"/>
  <c r="L731" i="1" s="1"/>
  <c r="M731" i="1" s="1"/>
  <c r="Q730" i="1"/>
  <c r="O731" i="1"/>
  <c r="A732" i="1"/>
  <c r="D732" i="1" s="1"/>
  <c r="E731" i="1"/>
  <c r="F732" i="1" s="1"/>
  <c r="I745" i="1"/>
  <c r="C706" i="1"/>
  <c r="P705" i="1"/>
  <c r="B705" i="1" s="1"/>
  <c r="Q731" i="1" l="1"/>
  <c r="G732" i="1"/>
  <c r="H732" i="1" s="1"/>
  <c r="R732" i="1"/>
  <c r="J732" i="1"/>
  <c r="K732" i="1" s="1"/>
  <c r="L732" i="1" s="1"/>
  <c r="M732" i="1" s="1"/>
  <c r="S732" i="1"/>
  <c r="T731" i="1"/>
  <c r="N731" i="1"/>
  <c r="A733" i="1"/>
  <c r="D733" i="1" s="1"/>
  <c r="O732" i="1"/>
  <c r="E732" i="1"/>
  <c r="F733" i="1" s="1"/>
  <c r="I746" i="1"/>
  <c r="C707" i="1"/>
  <c r="P706" i="1"/>
  <c r="B706" i="1" s="1"/>
  <c r="N732" i="1" l="1"/>
  <c r="A734" i="1"/>
  <c r="D734" i="1" s="1"/>
  <c r="O733" i="1"/>
  <c r="E733" i="1"/>
  <c r="F734" i="1" s="1"/>
  <c r="J733" i="1"/>
  <c r="K733" i="1" s="1"/>
  <c r="L733" i="1" s="1"/>
  <c r="M733" i="1" s="1"/>
  <c r="S733" i="1"/>
  <c r="Q732" i="1"/>
  <c r="G733" i="1"/>
  <c r="R733" i="1"/>
  <c r="T732" i="1"/>
  <c r="C708" i="1"/>
  <c r="P707" i="1"/>
  <c r="B707" i="1" s="1"/>
  <c r="I747" i="1"/>
  <c r="G734" i="1" l="1"/>
  <c r="H734" i="1" s="1"/>
  <c r="T733" i="1"/>
  <c r="Q733" i="1"/>
  <c r="J734" i="1"/>
  <c r="K734" i="1" s="1"/>
  <c r="L734" i="1" s="1"/>
  <c r="M734" i="1" s="1"/>
  <c r="R734" i="1"/>
  <c r="S734" i="1"/>
  <c r="E734" i="1"/>
  <c r="F735" i="1" s="1"/>
  <c r="A735" i="1"/>
  <c r="D735" i="1" s="1"/>
  <c r="O734" i="1"/>
  <c r="H733" i="1"/>
  <c r="N733" i="1" s="1"/>
  <c r="C709" i="1"/>
  <c r="P708" i="1"/>
  <c r="B708" i="1" s="1"/>
  <c r="I748" i="1"/>
  <c r="N734" i="1" l="1"/>
  <c r="T734" i="1"/>
  <c r="S735" i="1"/>
  <c r="R735" i="1"/>
  <c r="J735" i="1"/>
  <c r="K735" i="1" s="1"/>
  <c r="L735" i="1" s="1"/>
  <c r="M735" i="1" s="1"/>
  <c r="G735" i="1"/>
  <c r="Q734" i="1"/>
  <c r="E735" i="1"/>
  <c r="F736" i="1" s="1"/>
  <c r="A736" i="1"/>
  <c r="D736" i="1" s="1"/>
  <c r="O735" i="1"/>
  <c r="C710" i="1"/>
  <c r="P709" i="1"/>
  <c r="B709" i="1" s="1"/>
  <c r="I749" i="1"/>
  <c r="Q735" i="1" l="1"/>
  <c r="R736" i="1"/>
  <c r="S736" i="1"/>
  <c r="J736" i="1"/>
  <c r="K736" i="1" s="1"/>
  <c r="L736" i="1" s="1"/>
  <c r="M736" i="1" s="1"/>
  <c r="T735" i="1"/>
  <c r="G736" i="1"/>
  <c r="H736" i="1" s="1"/>
  <c r="O736" i="1"/>
  <c r="A737" i="1"/>
  <c r="D737" i="1" s="1"/>
  <c r="E736" i="1"/>
  <c r="F737" i="1" s="1"/>
  <c r="H735" i="1"/>
  <c r="N735" i="1" s="1"/>
  <c r="C711" i="1"/>
  <c r="P710" i="1"/>
  <c r="B710" i="1" s="1"/>
  <c r="I750" i="1"/>
  <c r="A738" i="1" l="1"/>
  <c r="D738" i="1" s="1"/>
  <c r="O737" i="1"/>
  <c r="E737" i="1"/>
  <c r="F738" i="1" s="1"/>
  <c r="S737" i="1"/>
  <c r="Q736" i="1"/>
  <c r="J737" i="1"/>
  <c r="K737" i="1" s="1"/>
  <c r="L737" i="1" s="1"/>
  <c r="M737" i="1" s="1"/>
  <c r="R737" i="1"/>
  <c r="G737" i="1"/>
  <c r="H737" i="1" s="1"/>
  <c r="T736" i="1"/>
  <c r="N736" i="1"/>
  <c r="C712" i="1"/>
  <c r="P711" i="1"/>
  <c r="B711" i="1" s="1"/>
  <c r="I751" i="1"/>
  <c r="T737" i="1" l="1"/>
  <c r="J738" i="1"/>
  <c r="K738" i="1" s="1"/>
  <c r="L738" i="1" s="1"/>
  <c r="M738" i="1" s="1"/>
  <c r="Q737" i="1"/>
  <c r="S738" i="1"/>
  <c r="G738" i="1"/>
  <c r="H738" i="1" s="1"/>
  <c r="R738" i="1"/>
  <c r="N737" i="1"/>
  <c r="A739" i="1"/>
  <c r="D739" i="1" s="1"/>
  <c r="O738" i="1"/>
  <c r="E738" i="1"/>
  <c r="F739" i="1" s="1"/>
  <c r="C713" i="1"/>
  <c r="P712" i="1"/>
  <c r="B712" i="1" s="1"/>
  <c r="I752" i="1"/>
  <c r="E739" i="1" l="1"/>
  <c r="F740" i="1" s="1"/>
  <c r="A740" i="1"/>
  <c r="D740" i="1" s="1"/>
  <c r="O739" i="1"/>
  <c r="S739" i="1"/>
  <c r="R739" i="1"/>
  <c r="Q738" i="1"/>
  <c r="T738" i="1"/>
  <c r="G739" i="1"/>
  <c r="H739" i="1" s="1"/>
  <c r="J739" i="1"/>
  <c r="K739" i="1" s="1"/>
  <c r="L739" i="1" s="1"/>
  <c r="M739" i="1" s="1"/>
  <c r="N738" i="1"/>
  <c r="I753" i="1"/>
  <c r="C714" i="1"/>
  <c r="P713" i="1"/>
  <c r="B713" i="1" s="1"/>
  <c r="N739" i="1" l="1"/>
  <c r="Q739" i="1"/>
  <c r="S740" i="1"/>
  <c r="J740" i="1"/>
  <c r="K740" i="1" s="1"/>
  <c r="L740" i="1" s="1"/>
  <c r="M740" i="1" s="1"/>
  <c r="R740" i="1"/>
  <c r="T739" i="1"/>
  <c r="G740" i="1"/>
  <c r="H740" i="1" s="1"/>
  <c r="E740" i="1"/>
  <c r="F741" i="1" s="1"/>
  <c r="A741" i="1"/>
  <c r="D741" i="1" s="1"/>
  <c r="O740" i="1"/>
  <c r="C715" i="1"/>
  <c r="P714" i="1"/>
  <c r="B714" i="1" s="1"/>
  <c r="I754" i="1"/>
  <c r="A742" i="1" l="1"/>
  <c r="D742" i="1" s="1"/>
  <c r="O741" i="1"/>
  <c r="E741" i="1"/>
  <c r="F742" i="1" s="1"/>
  <c r="Q740" i="1"/>
  <c r="J741" i="1"/>
  <c r="K741" i="1" s="1"/>
  <c r="L741" i="1" s="1"/>
  <c r="M741" i="1" s="1"/>
  <c r="T740" i="1"/>
  <c r="R741" i="1"/>
  <c r="G741" i="1"/>
  <c r="H741" i="1" s="1"/>
  <c r="S741" i="1"/>
  <c r="N740" i="1"/>
  <c r="I755" i="1"/>
  <c r="C716" i="1"/>
  <c r="P715" i="1"/>
  <c r="B715" i="1" s="1"/>
  <c r="J742" i="1" l="1"/>
  <c r="K742" i="1" s="1"/>
  <c r="L742" i="1" s="1"/>
  <c r="M742" i="1" s="1"/>
  <c r="G742" i="1"/>
  <c r="H742" i="1" s="1"/>
  <c r="T741" i="1"/>
  <c r="S742" i="1"/>
  <c r="R742" i="1"/>
  <c r="Q741" i="1"/>
  <c r="N741" i="1"/>
  <c r="O742" i="1"/>
  <c r="E742" i="1"/>
  <c r="F743" i="1" s="1"/>
  <c r="A743" i="1"/>
  <c r="D743" i="1" s="1"/>
  <c r="C717" i="1"/>
  <c r="P716" i="1"/>
  <c r="B716" i="1" s="1"/>
  <c r="I756" i="1"/>
  <c r="J743" i="1" l="1"/>
  <c r="K743" i="1" s="1"/>
  <c r="L743" i="1" s="1"/>
  <c r="M743" i="1" s="1"/>
  <c r="S743" i="1"/>
  <c r="T742" i="1"/>
  <c r="Q742" i="1"/>
  <c r="R743" i="1"/>
  <c r="G743" i="1"/>
  <c r="H743" i="1" s="1"/>
  <c r="O743" i="1"/>
  <c r="A744" i="1"/>
  <c r="D744" i="1" s="1"/>
  <c r="E743" i="1"/>
  <c r="F744" i="1" s="1"/>
  <c r="N742" i="1"/>
  <c r="I757" i="1"/>
  <c r="C718" i="1"/>
  <c r="P717" i="1"/>
  <c r="B717" i="1" s="1"/>
  <c r="N743" i="1" l="1"/>
  <c r="Q743" i="1"/>
  <c r="T743" i="1"/>
  <c r="S744" i="1"/>
  <c r="J744" i="1"/>
  <c r="K744" i="1" s="1"/>
  <c r="L744" i="1" s="1"/>
  <c r="M744" i="1" s="1"/>
  <c r="R744" i="1"/>
  <c r="G744" i="1"/>
  <c r="H744" i="1" s="1"/>
  <c r="E744" i="1"/>
  <c r="F745" i="1" s="1"/>
  <c r="O744" i="1"/>
  <c r="A745" i="1"/>
  <c r="D745" i="1" s="1"/>
  <c r="C719" i="1"/>
  <c r="P718" i="1"/>
  <c r="B718" i="1" s="1"/>
  <c r="I758" i="1"/>
  <c r="O745" i="1" l="1"/>
  <c r="A746" i="1"/>
  <c r="D746" i="1" s="1"/>
  <c r="E745" i="1"/>
  <c r="F746" i="1" s="1"/>
  <c r="N744" i="1"/>
  <c r="R745" i="1"/>
  <c r="Q744" i="1"/>
  <c r="T744" i="1"/>
  <c r="J745" i="1"/>
  <c r="K745" i="1" s="1"/>
  <c r="L745" i="1" s="1"/>
  <c r="M745" i="1" s="1"/>
  <c r="S745" i="1"/>
  <c r="G745" i="1"/>
  <c r="H745" i="1" s="1"/>
  <c r="C720" i="1"/>
  <c r="P719" i="1"/>
  <c r="B719" i="1" s="1"/>
  <c r="I759" i="1"/>
  <c r="A747" i="1" l="1"/>
  <c r="D747" i="1" s="1"/>
  <c r="E746" i="1"/>
  <c r="F747" i="1" s="1"/>
  <c r="O746" i="1"/>
  <c r="N745" i="1"/>
  <c r="R746" i="1"/>
  <c r="Q745" i="1"/>
  <c r="G746" i="1"/>
  <c r="H746" i="1" s="1"/>
  <c r="T745" i="1"/>
  <c r="S746" i="1"/>
  <c r="J746" i="1"/>
  <c r="K746" i="1" s="1"/>
  <c r="L746" i="1" s="1"/>
  <c r="M746" i="1" s="1"/>
  <c r="I760" i="1"/>
  <c r="C721" i="1"/>
  <c r="P720" i="1"/>
  <c r="B720" i="1" s="1"/>
  <c r="N746" i="1" l="1"/>
  <c r="S747" i="1"/>
  <c r="G747" i="1"/>
  <c r="H747" i="1" s="1"/>
  <c r="R747" i="1"/>
  <c r="T746" i="1"/>
  <c r="Q746" i="1"/>
  <c r="J747" i="1"/>
  <c r="K747" i="1" s="1"/>
  <c r="L747" i="1" s="1"/>
  <c r="M747" i="1" s="1"/>
  <c r="A748" i="1"/>
  <c r="D748" i="1" s="1"/>
  <c r="O747" i="1"/>
  <c r="E747" i="1"/>
  <c r="F748" i="1" s="1"/>
  <c r="I761" i="1"/>
  <c r="C722" i="1"/>
  <c r="P721" i="1"/>
  <c r="B721" i="1" s="1"/>
  <c r="N747" i="1" l="1"/>
  <c r="E748" i="1"/>
  <c r="F749" i="1" s="1"/>
  <c r="A749" i="1"/>
  <c r="D749" i="1" s="1"/>
  <c r="O748" i="1"/>
  <c r="S748" i="1"/>
  <c r="G748" i="1"/>
  <c r="H748" i="1" s="1"/>
  <c r="R748" i="1"/>
  <c r="Q747" i="1"/>
  <c r="T747" i="1"/>
  <c r="J748" i="1"/>
  <c r="K748" i="1" s="1"/>
  <c r="L748" i="1" s="1"/>
  <c r="M748" i="1" s="1"/>
  <c r="C723" i="1"/>
  <c r="P722" i="1"/>
  <c r="B722" i="1" s="1"/>
  <c r="I762" i="1"/>
  <c r="N748" i="1" l="1"/>
  <c r="E749" i="1"/>
  <c r="F750" i="1" s="1"/>
  <c r="A750" i="1"/>
  <c r="D750" i="1" s="1"/>
  <c r="O749" i="1"/>
  <c r="S749" i="1"/>
  <c r="Q748" i="1"/>
  <c r="G749" i="1"/>
  <c r="H749" i="1" s="1"/>
  <c r="T748" i="1"/>
  <c r="J749" i="1"/>
  <c r="K749" i="1" s="1"/>
  <c r="L749" i="1" s="1"/>
  <c r="M749" i="1" s="1"/>
  <c r="R749" i="1"/>
  <c r="I763" i="1"/>
  <c r="C724" i="1"/>
  <c r="P723" i="1"/>
  <c r="B723" i="1" s="1"/>
  <c r="Q749" i="1" l="1"/>
  <c r="S750" i="1"/>
  <c r="G750" i="1"/>
  <c r="H750" i="1" s="1"/>
  <c r="J750" i="1"/>
  <c r="K750" i="1" s="1"/>
  <c r="L750" i="1" s="1"/>
  <c r="M750" i="1" s="1"/>
  <c r="T749" i="1"/>
  <c r="R750" i="1"/>
  <c r="N749" i="1"/>
  <c r="O750" i="1"/>
  <c r="A751" i="1"/>
  <c r="D751" i="1" s="1"/>
  <c r="E750" i="1"/>
  <c r="F751" i="1" s="1"/>
  <c r="I764" i="1"/>
  <c r="C725" i="1"/>
  <c r="P724" i="1"/>
  <c r="B724" i="1" s="1"/>
  <c r="N750" i="1" l="1"/>
  <c r="T750" i="1"/>
  <c r="R751" i="1"/>
  <c r="J751" i="1"/>
  <c r="K751" i="1" s="1"/>
  <c r="L751" i="1" s="1"/>
  <c r="M751" i="1" s="1"/>
  <c r="G751" i="1"/>
  <c r="H751" i="1" s="1"/>
  <c r="S751" i="1"/>
  <c r="Q750" i="1"/>
  <c r="O751" i="1"/>
  <c r="E751" i="1"/>
  <c r="F752" i="1" s="1"/>
  <c r="A752" i="1"/>
  <c r="D752" i="1" s="1"/>
  <c r="I765" i="1"/>
  <c r="C726" i="1"/>
  <c r="P725" i="1"/>
  <c r="B725" i="1" s="1"/>
  <c r="T751" i="1" l="1"/>
  <c r="Q751" i="1"/>
  <c r="J752" i="1"/>
  <c r="K752" i="1" s="1"/>
  <c r="L752" i="1" s="1"/>
  <c r="M752" i="1" s="1"/>
  <c r="G752" i="1"/>
  <c r="H752" i="1" s="1"/>
  <c r="S752" i="1"/>
  <c r="R752" i="1"/>
  <c r="O752" i="1"/>
  <c r="E752" i="1"/>
  <c r="F753" i="1" s="1"/>
  <c r="A753" i="1"/>
  <c r="D753" i="1" s="1"/>
  <c r="N751" i="1"/>
  <c r="C727" i="1"/>
  <c r="P726" i="1"/>
  <c r="I766" i="1"/>
  <c r="T726" i="1" l="1"/>
  <c r="B726" i="1"/>
  <c r="N752" i="1"/>
  <c r="A754" i="1"/>
  <c r="D754" i="1" s="1"/>
  <c r="E753" i="1"/>
  <c r="F754" i="1" s="1"/>
  <c r="O753" i="1"/>
  <c r="T752" i="1"/>
  <c r="Q752" i="1"/>
  <c r="S753" i="1"/>
  <c r="J753" i="1"/>
  <c r="K753" i="1" s="1"/>
  <c r="L753" i="1" s="1"/>
  <c r="M753" i="1" s="1"/>
  <c r="G753" i="1"/>
  <c r="H753" i="1" s="1"/>
  <c r="R753" i="1"/>
  <c r="I767" i="1"/>
  <c r="C728" i="1"/>
  <c r="P727" i="1"/>
  <c r="B727" i="1" s="1"/>
  <c r="N753" i="1" l="1"/>
  <c r="O754" i="1"/>
  <c r="A755" i="1"/>
  <c r="D755" i="1" s="1"/>
  <c r="E754" i="1"/>
  <c r="F755" i="1" s="1"/>
  <c r="J754" i="1"/>
  <c r="K754" i="1" s="1"/>
  <c r="L754" i="1" s="1"/>
  <c r="M754" i="1" s="1"/>
  <c r="G754" i="1"/>
  <c r="H754" i="1" s="1"/>
  <c r="R754" i="1"/>
  <c r="T753" i="1"/>
  <c r="S754" i="1"/>
  <c r="Q753" i="1"/>
  <c r="C729" i="1"/>
  <c r="P728" i="1"/>
  <c r="B728" i="1" s="1"/>
  <c r="I768" i="1"/>
  <c r="N754" i="1" l="1"/>
  <c r="E755" i="1"/>
  <c r="F756" i="1" s="1"/>
  <c r="A756" i="1"/>
  <c r="D756" i="1" s="1"/>
  <c r="O755" i="1"/>
  <c r="T754" i="1"/>
  <c r="J755" i="1"/>
  <c r="K755" i="1" s="1"/>
  <c r="L755" i="1" s="1"/>
  <c r="M755" i="1" s="1"/>
  <c r="G755" i="1"/>
  <c r="H755" i="1" s="1"/>
  <c r="R755" i="1"/>
  <c r="Q754" i="1"/>
  <c r="S755" i="1"/>
  <c r="C730" i="1"/>
  <c r="P729" i="1"/>
  <c r="B729" i="1" s="1"/>
  <c r="I769" i="1"/>
  <c r="N755" i="1" l="1"/>
  <c r="O756" i="1"/>
  <c r="A757" i="1"/>
  <c r="D757" i="1" s="1"/>
  <c r="E756" i="1"/>
  <c r="F757" i="1" s="1"/>
  <c r="J756" i="1"/>
  <c r="K756" i="1" s="1"/>
  <c r="L756" i="1" s="1"/>
  <c r="M756" i="1" s="1"/>
  <c r="Q755" i="1"/>
  <c r="G756" i="1"/>
  <c r="H756" i="1" s="1"/>
  <c r="R756" i="1"/>
  <c r="S756" i="1"/>
  <c r="T755" i="1"/>
  <c r="I770" i="1"/>
  <c r="C731" i="1"/>
  <c r="P730" i="1"/>
  <c r="B730" i="1" s="1"/>
  <c r="N756" i="1" l="1"/>
  <c r="E757" i="1"/>
  <c r="F758" i="1" s="1"/>
  <c r="A758" i="1"/>
  <c r="D758" i="1" s="1"/>
  <c r="O757" i="1"/>
  <c r="J757" i="1"/>
  <c r="K757" i="1" s="1"/>
  <c r="L757" i="1" s="1"/>
  <c r="M757" i="1" s="1"/>
  <c r="G757" i="1"/>
  <c r="H757" i="1" s="1"/>
  <c r="T756" i="1"/>
  <c r="R757" i="1"/>
  <c r="Q756" i="1"/>
  <c r="S757" i="1"/>
  <c r="I771" i="1"/>
  <c r="C732" i="1"/>
  <c r="P731" i="1"/>
  <c r="B731" i="1" s="1"/>
  <c r="N757" i="1" l="1"/>
  <c r="Q757" i="1"/>
  <c r="S758" i="1"/>
  <c r="G758" i="1"/>
  <c r="R758" i="1"/>
  <c r="J758" i="1"/>
  <c r="K758" i="1" s="1"/>
  <c r="L758" i="1" s="1"/>
  <c r="M758" i="1" s="1"/>
  <c r="A759" i="1"/>
  <c r="D759" i="1" s="1"/>
  <c r="E758" i="1"/>
  <c r="F759" i="1" s="1"/>
  <c r="O758" i="1"/>
  <c r="C733" i="1"/>
  <c r="P732" i="1"/>
  <c r="B732" i="1" s="1"/>
  <c r="I772" i="1"/>
  <c r="G759" i="1" l="1"/>
  <c r="H759" i="1" s="1"/>
  <c r="J759" i="1"/>
  <c r="Q758" i="1"/>
  <c r="T758" i="1"/>
  <c r="R759" i="1"/>
  <c r="S759" i="1"/>
  <c r="O759" i="1"/>
  <c r="E759" i="1"/>
  <c r="F760" i="1" s="1"/>
  <c r="A760" i="1"/>
  <c r="D760" i="1" s="1"/>
  <c r="K759" i="1"/>
  <c r="L759" i="1" s="1"/>
  <c r="M759" i="1" s="1"/>
  <c r="H758" i="1"/>
  <c r="N758" i="1" s="1"/>
  <c r="I773" i="1"/>
  <c r="C734" i="1"/>
  <c r="P733" i="1"/>
  <c r="B733" i="1" s="1"/>
  <c r="N759" i="1" l="1"/>
  <c r="G760" i="1"/>
  <c r="H760" i="1" s="1"/>
  <c r="J760" i="1"/>
  <c r="K760" i="1" s="1"/>
  <c r="L760" i="1" s="1"/>
  <c r="M760" i="1" s="1"/>
  <c r="R760" i="1"/>
  <c r="S760" i="1"/>
  <c r="Q759" i="1"/>
  <c r="T759" i="1"/>
  <c r="A761" i="1"/>
  <c r="D761" i="1" s="1"/>
  <c r="O760" i="1"/>
  <c r="E760" i="1"/>
  <c r="F761" i="1" s="1"/>
  <c r="C735" i="1"/>
  <c r="P734" i="1"/>
  <c r="B734" i="1" s="1"/>
  <c r="I774" i="1"/>
  <c r="N760" i="1" l="1"/>
  <c r="R761" i="1"/>
  <c r="G761" i="1"/>
  <c r="H761" i="1" s="1"/>
  <c r="T760" i="1"/>
  <c r="S761" i="1"/>
  <c r="J761" i="1"/>
  <c r="K761" i="1" s="1"/>
  <c r="L761" i="1" s="1"/>
  <c r="M761" i="1" s="1"/>
  <c r="Q760" i="1"/>
  <c r="E761" i="1"/>
  <c r="F762" i="1" s="1"/>
  <c r="A762" i="1"/>
  <c r="D762" i="1" s="1"/>
  <c r="O761" i="1"/>
  <c r="I775" i="1"/>
  <c r="C736" i="1"/>
  <c r="P735" i="1"/>
  <c r="B735" i="1" s="1"/>
  <c r="N761" i="1" l="1"/>
  <c r="J762" i="1"/>
  <c r="K762" i="1" s="1"/>
  <c r="L762" i="1" s="1"/>
  <c r="M762" i="1" s="1"/>
  <c r="R762" i="1"/>
  <c r="Q761" i="1"/>
  <c r="S762" i="1"/>
  <c r="T761" i="1"/>
  <c r="G762" i="1"/>
  <c r="H762" i="1" s="1"/>
  <c r="A763" i="1"/>
  <c r="D763" i="1" s="1"/>
  <c r="E762" i="1"/>
  <c r="F763" i="1" s="1"/>
  <c r="O762" i="1"/>
  <c r="C737" i="1"/>
  <c r="P736" i="1"/>
  <c r="B736" i="1" s="1"/>
  <c r="I776" i="1"/>
  <c r="N762" i="1" l="1"/>
  <c r="J763" i="1"/>
  <c r="K763" i="1" s="1"/>
  <c r="L763" i="1" s="1"/>
  <c r="M763" i="1" s="1"/>
  <c r="R763" i="1"/>
  <c r="S763" i="1"/>
  <c r="Q762" i="1"/>
  <c r="G763" i="1"/>
  <c r="H763" i="1" s="1"/>
  <c r="T762" i="1"/>
  <c r="E763" i="1"/>
  <c r="F764" i="1" s="1"/>
  <c r="O763" i="1"/>
  <c r="A764" i="1"/>
  <c r="D764" i="1" s="1"/>
  <c r="I777" i="1"/>
  <c r="C738" i="1"/>
  <c r="P737" i="1"/>
  <c r="B737" i="1" s="1"/>
  <c r="N763" i="1" l="1"/>
  <c r="A765" i="1"/>
  <c r="D765" i="1" s="1"/>
  <c r="E764" i="1"/>
  <c r="F765" i="1" s="1"/>
  <c r="O764" i="1"/>
  <c r="R764" i="1"/>
  <c r="T763" i="1"/>
  <c r="J764" i="1"/>
  <c r="K764" i="1" s="1"/>
  <c r="L764" i="1" s="1"/>
  <c r="M764" i="1" s="1"/>
  <c r="Q763" i="1"/>
  <c r="S764" i="1"/>
  <c r="G764" i="1"/>
  <c r="H764" i="1" s="1"/>
  <c r="C739" i="1"/>
  <c r="P738" i="1"/>
  <c r="B738" i="1" s="1"/>
  <c r="I778" i="1"/>
  <c r="T764" i="1" l="1"/>
  <c r="R765" i="1"/>
  <c r="J765" i="1"/>
  <c r="K765" i="1" s="1"/>
  <c r="L765" i="1" s="1"/>
  <c r="M765" i="1" s="1"/>
  <c r="G765" i="1"/>
  <c r="H765" i="1" s="1"/>
  <c r="S765" i="1"/>
  <c r="Q764" i="1"/>
  <c r="N764" i="1"/>
  <c r="O765" i="1"/>
  <c r="E765" i="1"/>
  <c r="F766" i="1" s="1"/>
  <c r="A766" i="1"/>
  <c r="D766" i="1" s="1"/>
  <c r="I779" i="1"/>
  <c r="C740" i="1"/>
  <c r="P739" i="1"/>
  <c r="B739" i="1" s="1"/>
  <c r="R766" i="1" l="1"/>
  <c r="T765" i="1"/>
  <c r="S766" i="1"/>
  <c r="Q765" i="1"/>
  <c r="J766" i="1"/>
  <c r="K766" i="1" s="1"/>
  <c r="L766" i="1" s="1"/>
  <c r="M766" i="1" s="1"/>
  <c r="G766" i="1"/>
  <c r="H766" i="1" s="1"/>
  <c r="N765" i="1"/>
  <c r="A767" i="1"/>
  <c r="D767" i="1" s="1"/>
  <c r="E766" i="1"/>
  <c r="F767" i="1" s="1"/>
  <c r="O766" i="1"/>
  <c r="C741" i="1"/>
  <c r="P740" i="1"/>
  <c r="B740" i="1" s="1"/>
  <c r="I780" i="1"/>
  <c r="S767" i="1" l="1"/>
  <c r="R767" i="1"/>
  <c r="T766" i="1"/>
  <c r="J767" i="1"/>
  <c r="K767" i="1" s="1"/>
  <c r="L767" i="1" s="1"/>
  <c r="M767" i="1" s="1"/>
  <c r="Q766" i="1"/>
  <c r="G767" i="1"/>
  <c r="H767" i="1" s="1"/>
  <c r="A768" i="1"/>
  <c r="D768" i="1" s="1"/>
  <c r="O767" i="1"/>
  <c r="E767" i="1"/>
  <c r="F768" i="1" s="1"/>
  <c r="N766" i="1"/>
  <c r="I781" i="1"/>
  <c r="C742" i="1"/>
  <c r="P741" i="1"/>
  <c r="B741" i="1" s="1"/>
  <c r="N767" i="1" l="1"/>
  <c r="A769" i="1"/>
  <c r="D769" i="1" s="1"/>
  <c r="O768" i="1"/>
  <c r="E768" i="1"/>
  <c r="F769" i="1" s="1"/>
  <c r="S768" i="1"/>
  <c r="Q767" i="1"/>
  <c r="J768" i="1"/>
  <c r="K768" i="1" s="1"/>
  <c r="L768" i="1" s="1"/>
  <c r="M768" i="1" s="1"/>
  <c r="G768" i="1"/>
  <c r="H768" i="1" s="1"/>
  <c r="T767" i="1"/>
  <c r="R768" i="1"/>
  <c r="C743" i="1"/>
  <c r="P742" i="1"/>
  <c r="B742" i="1" s="1"/>
  <c r="I782" i="1"/>
  <c r="S769" i="1" l="1"/>
  <c r="Q768" i="1"/>
  <c r="J769" i="1"/>
  <c r="G769" i="1"/>
  <c r="H769" i="1" s="1"/>
  <c r="T768" i="1"/>
  <c r="R769" i="1"/>
  <c r="N768" i="1"/>
  <c r="K769" i="1"/>
  <c r="L769" i="1" s="1"/>
  <c r="M769" i="1" s="1"/>
  <c r="E769" i="1"/>
  <c r="F770" i="1" s="1"/>
  <c r="O769" i="1"/>
  <c r="A770" i="1"/>
  <c r="D770" i="1" s="1"/>
  <c r="C744" i="1"/>
  <c r="P743" i="1"/>
  <c r="B743" i="1" s="1"/>
  <c r="I783" i="1"/>
  <c r="N769" i="1" l="1"/>
  <c r="E770" i="1"/>
  <c r="F771" i="1" s="1"/>
  <c r="A771" i="1"/>
  <c r="D771" i="1" s="1"/>
  <c r="O770" i="1"/>
  <c r="Q769" i="1"/>
  <c r="J770" i="1"/>
  <c r="K770" i="1" s="1"/>
  <c r="L770" i="1" s="1"/>
  <c r="M770" i="1" s="1"/>
  <c r="T769" i="1"/>
  <c r="S770" i="1"/>
  <c r="G770" i="1"/>
  <c r="H770" i="1" s="1"/>
  <c r="R770" i="1"/>
  <c r="I784" i="1"/>
  <c r="C745" i="1"/>
  <c r="P744" i="1"/>
  <c r="B744" i="1" s="1"/>
  <c r="N770" i="1" l="1"/>
  <c r="J771" i="1"/>
  <c r="R771" i="1"/>
  <c r="T770" i="1"/>
  <c r="Q770" i="1"/>
  <c r="S771" i="1"/>
  <c r="G771" i="1"/>
  <c r="H771" i="1" s="1"/>
  <c r="A772" i="1"/>
  <c r="D772" i="1" s="1"/>
  <c r="O771" i="1"/>
  <c r="E771" i="1"/>
  <c r="F772" i="1" s="1"/>
  <c r="K771" i="1"/>
  <c r="L771" i="1" s="1"/>
  <c r="M771" i="1" s="1"/>
  <c r="I785" i="1"/>
  <c r="C746" i="1"/>
  <c r="P745" i="1"/>
  <c r="B745" i="1" s="1"/>
  <c r="N771" i="1" l="1"/>
  <c r="E772" i="1"/>
  <c r="F773" i="1" s="1"/>
  <c r="A773" i="1"/>
  <c r="D773" i="1" s="1"/>
  <c r="O772" i="1"/>
  <c r="R772" i="1"/>
  <c r="S772" i="1"/>
  <c r="J772" i="1"/>
  <c r="K772" i="1" s="1"/>
  <c r="L772" i="1" s="1"/>
  <c r="M772" i="1" s="1"/>
  <c r="G772" i="1"/>
  <c r="H772" i="1" s="1"/>
  <c r="Q771" i="1"/>
  <c r="T771" i="1"/>
  <c r="C747" i="1"/>
  <c r="P746" i="1"/>
  <c r="B746" i="1" s="1"/>
  <c r="I786" i="1"/>
  <c r="Q772" i="1" l="1"/>
  <c r="G773" i="1"/>
  <c r="H773" i="1" s="1"/>
  <c r="S773" i="1"/>
  <c r="R773" i="1"/>
  <c r="T772" i="1"/>
  <c r="J773" i="1"/>
  <c r="K773" i="1" s="1"/>
  <c r="L773" i="1" s="1"/>
  <c r="M773" i="1" s="1"/>
  <c r="N772" i="1"/>
  <c r="E773" i="1"/>
  <c r="F774" i="1" s="1"/>
  <c r="A774" i="1"/>
  <c r="D774" i="1" s="1"/>
  <c r="O773" i="1"/>
  <c r="I787" i="1"/>
  <c r="C748" i="1"/>
  <c r="P747" i="1"/>
  <c r="B747" i="1" s="1"/>
  <c r="O774" i="1" l="1"/>
  <c r="A775" i="1"/>
  <c r="D775" i="1" s="1"/>
  <c r="E774" i="1"/>
  <c r="F775" i="1" s="1"/>
  <c r="N773" i="1"/>
  <c r="R774" i="1"/>
  <c r="J774" i="1"/>
  <c r="K774" i="1" s="1"/>
  <c r="L774" i="1" s="1"/>
  <c r="M774" i="1" s="1"/>
  <c r="S774" i="1"/>
  <c r="Q773" i="1"/>
  <c r="T773" i="1"/>
  <c r="G774" i="1"/>
  <c r="H774" i="1" s="1"/>
  <c r="C749" i="1"/>
  <c r="P748" i="1"/>
  <c r="B748" i="1" s="1"/>
  <c r="I788" i="1"/>
  <c r="O775" i="1" l="1"/>
  <c r="E775" i="1"/>
  <c r="F776" i="1" s="1"/>
  <c r="A776" i="1"/>
  <c r="D776" i="1" s="1"/>
  <c r="N774" i="1"/>
  <c r="R775" i="1"/>
  <c r="G775" i="1"/>
  <c r="H775" i="1" s="1"/>
  <c r="T774" i="1"/>
  <c r="S775" i="1"/>
  <c r="J775" i="1"/>
  <c r="K775" i="1" s="1"/>
  <c r="L775" i="1" s="1"/>
  <c r="M775" i="1" s="1"/>
  <c r="Q774" i="1"/>
  <c r="C750" i="1"/>
  <c r="P749" i="1"/>
  <c r="B749" i="1" s="1"/>
  <c r="I789" i="1"/>
  <c r="R776" i="1" l="1"/>
  <c r="Q775" i="1"/>
  <c r="J776" i="1"/>
  <c r="K776" i="1" s="1"/>
  <c r="L776" i="1" s="1"/>
  <c r="M776" i="1" s="1"/>
  <c r="G776" i="1"/>
  <c r="H776" i="1" s="1"/>
  <c r="T775" i="1"/>
  <c r="S776" i="1"/>
  <c r="N775" i="1"/>
  <c r="E776" i="1"/>
  <c r="F777" i="1" s="1"/>
  <c r="A777" i="1"/>
  <c r="D777" i="1" s="1"/>
  <c r="O776" i="1"/>
  <c r="I790" i="1"/>
  <c r="C751" i="1"/>
  <c r="P750" i="1"/>
  <c r="B750" i="1" s="1"/>
  <c r="N776" i="1" l="1"/>
  <c r="S777" i="1"/>
  <c r="T776" i="1"/>
  <c r="G777" i="1"/>
  <c r="H777" i="1" s="1"/>
  <c r="J777" i="1"/>
  <c r="K777" i="1" s="1"/>
  <c r="L777" i="1" s="1"/>
  <c r="M777" i="1" s="1"/>
  <c r="Q776" i="1"/>
  <c r="R777" i="1"/>
  <c r="O777" i="1"/>
  <c r="A778" i="1"/>
  <c r="D778" i="1" s="1"/>
  <c r="E777" i="1"/>
  <c r="F778" i="1" s="1"/>
  <c r="I791" i="1"/>
  <c r="C752" i="1"/>
  <c r="P751" i="1"/>
  <c r="B751" i="1" s="1"/>
  <c r="Q777" i="1" l="1"/>
  <c r="G778" i="1"/>
  <c r="H778" i="1" s="1"/>
  <c r="S778" i="1"/>
  <c r="J778" i="1"/>
  <c r="K778" i="1" s="1"/>
  <c r="L778" i="1" s="1"/>
  <c r="M778" i="1" s="1"/>
  <c r="T777" i="1"/>
  <c r="R778" i="1"/>
  <c r="N777" i="1"/>
  <c r="A779" i="1"/>
  <c r="D779" i="1" s="1"/>
  <c r="E778" i="1"/>
  <c r="F779" i="1" s="1"/>
  <c r="O778" i="1"/>
  <c r="I792" i="1"/>
  <c r="C753" i="1"/>
  <c r="P752" i="1"/>
  <c r="B752" i="1" s="1"/>
  <c r="A780" i="1" l="1"/>
  <c r="D780" i="1" s="1"/>
  <c r="O779" i="1"/>
  <c r="E779" i="1"/>
  <c r="F780" i="1" s="1"/>
  <c r="Q778" i="1"/>
  <c r="R779" i="1"/>
  <c r="G779" i="1"/>
  <c r="H779" i="1" s="1"/>
  <c r="S779" i="1"/>
  <c r="J779" i="1"/>
  <c r="K779" i="1" s="1"/>
  <c r="L779" i="1" s="1"/>
  <c r="M779" i="1" s="1"/>
  <c r="T778" i="1"/>
  <c r="N778" i="1"/>
  <c r="I793" i="1"/>
  <c r="C754" i="1"/>
  <c r="P753" i="1"/>
  <c r="B753" i="1" s="1"/>
  <c r="N779" i="1" l="1"/>
  <c r="J780" i="1"/>
  <c r="K780" i="1" s="1"/>
  <c r="L780" i="1" s="1"/>
  <c r="M780" i="1" s="1"/>
  <c r="S780" i="1"/>
  <c r="Q779" i="1"/>
  <c r="T779" i="1"/>
  <c r="G780" i="1"/>
  <c r="H780" i="1" s="1"/>
  <c r="R780" i="1"/>
  <c r="E780" i="1"/>
  <c r="F781" i="1" s="1"/>
  <c r="O780" i="1"/>
  <c r="A781" i="1"/>
  <c r="D781" i="1" s="1"/>
  <c r="C755" i="1"/>
  <c r="P754" i="1"/>
  <c r="B754" i="1" s="1"/>
  <c r="I794" i="1"/>
  <c r="O781" i="1" l="1"/>
  <c r="E781" i="1"/>
  <c r="F782" i="1" s="1"/>
  <c r="A782" i="1"/>
  <c r="D782" i="1" s="1"/>
  <c r="T780" i="1"/>
  <c r="R781" i="1"/>
  <c r="S781" i="1"/>
  <c r="Q780" i="1"/>
  <c r="G781" i="1"/>
  <c r="H781" i="1" s="1"/>
  <c r="J781" i="1"/>
  <c r="K781" i="1" s="1"/>
  <c r="L781" i="1" s="1"/>
  <c r="M781" i="1" s="1"/>
  <c r="N780" i="1"/>
  <c r="C756" i="1"/>
  <c r="P755" i="1"/>
  <c r="B755" i="1" s="1"/>
  <c r="I795" i="1"/>
  <c r="N781" i="1" l="1"/>
  <c r="O782" i="1"/>
  <c r="E782" i="1"/>
  <c r="F783" i="1" s="1"/>
  <c r="A783" i="1"/>
  <c r="D783" i="1" s="1"/>
  <c r="Q781" i="1"/>
  <c r="R782" i="1"/>
  <c r="J782" i="1"/>
  <c r="K782" i="1" s="1"/>
  <c r="L782" i="1" s="1"/>
  <c r="M782" i="1" s="1"/>
  <c r="G782" i="1"/>
  <c r="H782" i="1" s="1"/>
  <c r="T781" i="1"/>
  <c r="S782" i="1"/>
  <c r="C757" i="1"/>
  <c r="P756" i="1"/>
  <c r="B756" i="1" s="1"/>
  <c r="I796" i="1"/>
  <c r="Q782" i="1" l="1"/>
  <c r="J783" i="1"/>
  <c r="K783" i="1" s="1"/>
  <c r="L783" i="1" s="1"/>
  <c r="M783" i="1" s="1"/>
  <c r="R783" i="1"/>
  <c r="T782" i="1"/>
  <c r="S783" i="1"/>
  <c r="G783" i="1"/>
  <c r="H783" i="1" s="1"/>
  <c r="N782" i="1"/>
  <c r="E783" i="1"/>
  <c r="F784" i="1" s="1"/>
  <c r="A784" i="1"/>
  <c r="D784" i="1" s="1"/>
  <c r="O783" i="1"/>
  <c r="I797" i="1"/>
  <c r="C758" i="1"/>
  <c r="P757" i="1"/>
  <c r="T757" i="1" l="1"/>
  <c r="B757" i="1"/>
  <c r="N783" i="1"/>
  <c r="S784" i="1"/>
  <c r="G784" i="1"/>
  <c r="H784" i="1" s="1"/>
  <c r="Q783" i="1"/>
  <c r="J784" i="1"/>
  <c r="K784" i="1" s="1"/>
  <c r="L784" i="1" s="1"/>
  <c r="M784" i="1" s="1"/>
  <c r="T783" i="1"/>
  <c r="R784" i="1"/>
  <c r="O784" i="1"/>
  <c r="A785" i="1"/>
  <c r="D785" i="1" s="1"/>
  <c r="E784" i="1"/>
  <c r="F785" i="1" s="1"/>
  <c r="C759" i="1"/>
  <c r="P758" i="1"/>
  <c r="B758" i="1" s="1"/>
  <c r="I798" i="1"/>
  <c r="T784" i="1" l="1"/>
  <c r="J785" i="1"/>
  <c r="R785" i="1"/>
  <c r="Q784" i="1"/>
  <c r="S785" i="1"/>
  <c r="G785" i="1"/>
  <c r="H785" i="1" s="1"/>
  <c r="N784" i="1"/>
  <c r="E785" i="1"/>
  <c r="F786" i="1" s="1"/>
  <c r="A786" i="1"/>
  <c r="D786" i="1" s="1"/>
  <c r="O785" i="1"/>
  <c r="K785" i="1"/>
  <c r="L785" i="1" s="1"/>
  <c r="M785" i="1" s="1"/>
  <c r="I799" i="1"/>
  <c r="C760" i="1"/>
  <c r="P759" i="1"/>
  <c r="B759" i="1" s="1"/>
  <c r="N785" i="1" l="1"/>
  <c r="R786" i="1"/>
  <c r="T785" i="1"/>
  <c r="J786" i="1"/>
  <c r="K786" i="1" s="1"/>
  <c r="L786" i="1" s="1"/>
  <c r="M786" i="1" s="1"/>
  <c r="G786" i="1"/>
  <c r="H786" i="1" s="1"/>
  <c r="Q785" i="1"/>
  <c r="S786" i="1"/>
  <c r="E786" i="1"/>
  <c r="F787" i="1" s="1"/>
  <c r="A787" i="1"/>
  <c r="D787" i="1" s="1"/>
  <c r="O786" i="1"/>
  <c r="I800" i="1"/>
  <c r="C761" i="1"/>
  <c r="P760" i="1"/>
  <c r="B760" i="1" s="1"/>
  <c r="N786" i="1" l="1"/>
  <c r="R787" i="1"/>
  <c r="G787" i="1"/>
  <c r="H787" i="1" s="1"/>
  <c r="T786" i="1"/>
  <c r="S787" i="1"/>
  <c r="Q786" i="1"/>
  <c r="J787" i="1"/>
  <c r="K787" i="1" s="1"/>
  <c r="L787" i="1" s="1"/>
  <c r="M787" i="1" s="1"/>
  <c r="E787" i="1"/>
  <c r="F788" i="1" s="1"/>
  <c r="A788" i="1"/>
  <c r="D788" i="1" s="1"/>
  <c r="O787" i="1"/>
  <c r="C762" i="1"/>
  <c r="P761" i="1"/>
  <c r="B761" i="1" s="1"/>
  <c r="I801" i="1"/>
  <c r="A789" i="1" l="1"/>
  <c r="D789" i="1" s="1"/>
  <c r="E788" i="1"/>
  <c r="F789" i="1" s="1"/>
  <c r="O788" i="1"/>
  <c r="N787" i="1"/>
  <c r="J788" i="1"/>
  <c r="K788" i="1" s="1"/>
  <c r="L788" i="1" s="1"/>
  <c r="M788" i="1" s="1"/>
  <c r="T787" i="1"/>
  <c r="S788" i="1"/>
  <c r="G788" i="1"/>
  <c r="H788" i="1" s="1"/>
  <c r="Q787" i="1"/>
  <c r="R788" i="1"/>
  <c r="C763" i="1"/>
  <c r="P762" i="1"/>
  <c r="B762" i="1" s="1"/>
  <c r="I802" i="1"/>
  <c r="Q788" i="1" l="1"/>
  <c r="G789" i="1"/>
  <c r="J789" i="1"/>
  <c r="K789" i="1" s="1"/>
  <c r="L789" i="1" s="1"/>
  <c r="M789" i="1" s="1"/>
  <c r="S789" i="1"/>
  <c r="R789" i="1"/>
  <c r="E789" i="1"/>
  <c r="F790" i="1" s="1"/>
  <c r="O789" i="1"/>
  <c r="A790" i="1"/>
  <c r="D790" i="1" s="1"/>
  <c r="N788" i="1"/>
  <c r="C764" i="1"/>
  <c r="P763" i="1"/>
  <c r="B763" i="1" s="1"/>
  <c r="I803" i="1"/>
  <c r="G790" i="1" l="1"/>
  <c r="H790" i="1" s="1"/>
  <c r="A791" i="1"/>
  <c r="D791" i="1" s="1"/>
  <c r="E790" i="1"/>
  <c r="F791" i="1" s="1"/>
  <c r="O790" i="1"/>
  <c r="T789" i="1"/>
  <c r="Q789" i="1"/>
  <c r="S790" i="1"/>
  <c r="J790" i="1"/>
  <c r="K790" i="1" s="1"/>
  <c r="L790" i="1" s="1"/>
  <c r="M790" i="1" s="1"/>
  <c r="R790" i="1"/>
  <c r="H789" i="1"/>
  <c r="N789" i="1" s="1"/>
  <c r="I804" i="1"/>
  <c r="C765" i="1"/>
  <c r="P764" i="1"/>
  <c r="B764" i="1" s="1"/>
  <c r="N790" i="1" l="1"/>
  <c r="O791" i="1"/>
  <c r="A792" i="1"/>
  <c r="D792" i="1" s="1"/>
  <c r="E791" i="1"/>
  <c r="F792" i="1" s="1"/>
  <c r="R791" i="1"/>
  <c r="T790" i="1"/>
  <c r="S791" i="1"/>
  <c r="Q790" i="1"/>
  <c r="G791" i="1"/>
  <c r="H791" i="1" s="1"/>
  <c r="J791" i="1"/>
  <c r="K791" i="1" s="1"/>
  <c r="L791" i="1" s="1"/>
  <c r="M791" i="1" s="1"/>
  <c r="C766" i="1"/>
  <c r="P765" i="1"/>
  <c r="B765" i="1" s="1"/>
  <c r="I805" i="1"/>
  <c r="A793" i="1" l="1"/>
  <c r="D793" i="1" s="1"/>
  <c r="O792" i="1"/>
  <c r="E792" i="1"/>
  <c r="F793" i="1" s="1"/>
  <c r="N791" i="1"/>
  <c r="R792" i="1"/>
  <c r="G792" i="1"/>
  <c r="Q791" i="1"/>
  <c r="S792" i="1"/>
  <c r="J792" i="1"/>
  <c r="K792" i="1" s="1"/>
  <c r="L792" i="1" s="1"/>
  <c r="M792" i="1" s="1"/>
  <c r="T791" i="1"/>
  <c r="I806" i="1"/>
  <c r="C767" i="1"/>
  <c r="P766" i="1"/>
  <c r="B766" i="1" s="1"/>
  <c r="G793" i="1" l="1"/>
  <c r="H793" i="1" s="1"/>
  <c r="R793" i="1"/>
  <c r="S793" i="1"/>
  <c r="J793" i="1"/>
  <c r="K793" i="1" s="1"/>
  <c r="L793" i="1" s="1"/>
  <c r="M793" i="1" s="1"/>
  <c r="Q792" i="1"/>
  <c r="T792" i="1"/>
  <c r="A794" i="1"/>
  <c r="D794" i="1" s="1"/>
  <c r="O793" i="1"/>
  <c r="E793" i="1"/>
  <c r="F794" i="1" s="1"/>
  <c r="H792" i="1"/>
  <c r="N792" i="1" s="1"/>
  <c r="I807" i="1"/>
  <c r="C768" i="1"/>
  <c r="P767" i="1"/>
  <c r="B767" i="1" s="1"/>
  <c r="N793" i="1" l="1"/>
  <c r="G794" i="1"/>
  <c r="H794" i="1" s="1"/>
  <c r="J794" i="1"/>
  <c r="K794" i="1" s="1"/>
  <c r="L794" i="1" s="1"/>
  <c r="M794" i="1" s="1"/>
  <c r="S794" i="1"/>
  <c r="R794" i="1"/>
  <c r="T793" i="1"/>
  <c r="Q793" i="1"/>
  <c r="O794" i="1"/>
  <c r="E794" i="1"/>
  <c r="F795" i="1" s="1"/>
  <c r="A795" i="1"/>
  <c r="D795" i="1" s="1"/>
  <c r="C769" i="1"/>
  <c r="P768" i="1"/>
  <c r="B768" i="1" s="1"/>
  <c r="I808" i="1"/>
  <c r="N794" i="1" l="1"/>
  <c r="R795" i="1"/>
  <c r="Q794" i="1"/>
  <c r="S795" i="1"/>
  <c r="G795" i="1"/>
  <c r="T794" i="1"/>
  <c r="J795" i="1"/>
  <c r="K795" i="1" s="1"/>
  <c r="L795" i="1" s="1"/>
  <c r="M795" i="1" s="1"/>
  <c r="E795" i="1"/>
  <c r="F796" i="1" s="1"/>
  <c r="A796" i="1"/>
  <c r="D796" i="1" s="1"/>
  <c r="O795" i="1"/>
  <c r="I809" i="1"/>
  <c r="C770" i="1"/>
  <c r="P769" i="1"/>
  <c r="B769" i="1" s="1"/>
  <c r="Q795" i="1" l="1"/>
  <c r="J796" i="1"/>
  <c r="K796" i="1" s="1"/>
  <c r="L796" i="1" s="1"/>
  <c r="M796" i="1" s="1"/>
  <c r="T795" i="1"/>
  <c r="S796" i="1"/>
  <c r="R796" i="1"/>
  <c r="A797" i="1"/>
  <c r="D797" i="1" s="1"/>
  <c r="O796" i="1"/>
  <c r="E796" i="1"/>
  <c r="F797" i="1" s="1"/>
  <c r="G796" i="1"/>
  <c r="H796" i="1" s="1"/>
  <c r="H795" i="1"/>
  <c r="N795" i="1" s="1"/>
  <c r="I810" i="1"/>
  <c r="C771" i="1"/>
  <c r="P770" i="1"/>
  <c r="B770" i="1" s="1"/>
  <c r="N796" i="1" l="1"/>
  <c r="E797" i="1"/>
  <c r="F798" i="1" s="1"/>
  <c r="A798" i="1"/>
  <c r="D798" i="1" s="1"/>
  <c r="O797" i="1"/>
  <c r="G797" i="1"/>
  <c r="H797" i="1" s="1"/>
  <c r="T796" i="1"/>
  <c r="R797" i="1"/>
  <c r="Q796" i="1"/>
  <c r="J797" i="1"/>
  <c r="K797" i="1" s="1"/>
  <c r="L797" i="1" s="1"/>
  <c r="M797" i="1" s="1"/>
  <c r="S797" i="1"/>
  <c r="C772" i="1"/>
  <c r="P771" i="1"/>
  <c r="B771" i="1" s="1"/>
  <c r="I811" i="1"/>
  <c r="G798" i="1" l="1"/>
  <c r="H798" i="1" s="1"/>
  <c r="J798" i="1"/>
  <c r="K798" i="1" s="1"/>
  <c r="L798" i="1" s="1"/>
  <c r="M798" i="1" s="1"/>
  <c r="T797" i="1"/>
  <c r="R798" i="1"/>
  <c r="Q797" i="1"/>
  <c r="S798" i="1"/>
  <c r="N797" i="1"/>
  <c r="E798" i="1"/>
  <c r="F799" i="1" s="1"/>
  <c r="A799" i="1"/>
  <c r="D799" i="1" s="1"/>
  <c r="O798" i="1"/>
  <c r="C773" i="1"/>
  <c r="P772" i="1"/>
  <c r="B772" i="1" s="1"/>
  <c r="I812" i="1"/>
  <c r="N798" i="1" l="1"/>
  <c r="J799" i="1"/>
  <c r="G799" i="1"/>
  <c r="H799" i="1" s="1"/>
  <c r="T798" i="1"/>
  <c r="Q798" i="1"/>
  <c r="S799" i="1"/>
  <c r="R799" i="1"/>
  <c r="K799" i="1"/>
  <c r="L799" i="1" s="1"/>
  <c r="M799" i="1" s="1"/>
  <c r="E799" i="1"/>
  <c r="F800" i="1" s="1"/>
  <c r="A800" i="1"/>
  <c r="D800" i="1" s="1"/>
  <c r="O799" i="1"/>
  <c r="C774" i="1"/>
  <c r="P773" i="1"/>
  <c r="B773" i="1" s="1"/>
  <c r="I813" i="1"/>
  <c r="N799" i="1" l="1"/>
  <c r="R800" i="1"/>
  <c r="G800" i="1"/>
  <c r="H800" i="1" s="1"/>
  <c r="S800" i="1"/>
  <c r="Q799" i="1"/>
  <c r="J800" i="1"/>
  <c r="K800" i="1" s="1"/>
  <c r="L800" i="1" s="1"/>
  <c r="M800" i="1" s="1"/>
  <c r="T799" i="1"/>
  <c r="E800" i="1"/>
  <c r="F801" i="1" s="1"/>
  <c r="O800" i="1"/>
  <c r="A801" i="1"/>
  <c r="D801" i="1" s="1"/>
  <c r="I814" i="1"/>
  <c r="C775" i="1"/>
  <c r="P774" i="1"/>
  <c r="B774" i="1" s="1"/>
  <c r="N800" i="1" l="1"/>
  <c r="A802" i="1"/>
  <c r="D802" i="1" s="1"/>
  <c r="E801" i="1"/>
  <c r="F802" i="1" s="1"/>
  <c r="O801" i="1"/>
  <c r="T800" i="1"/>
  <c r="Q800" i="1"/>
  <c r="R801" i="1"/>
  <c r="G801" i="1"/>
  <c r="S801" i="1"/>
  <c r="J801" i="1"/>
  <c r="K801" i="1" s="1"/>
  <c r="L801" i="1" s="1"/>
  <c r="M801" i="1" s="1"/>
  <c r="C776" i="1"/>
  <c r="P775" i="1"/>
  <c r="B775" i="1" s="1"/>
  <c r="I815" i="1"/>
  <c r="G802" i="1" l="1"/>
  <c r="H802" i="1" s="1"/>
  <c r="E802" i="1"/>
  <c r="F803" i="1" s="1"/>
  <c r="A803" i="1"/>
  <c r="D803" i="1" s="1"/>
  <c r="O802" i="1"/>
  <c r="R802" i="1"/>
  <c r="T801" i="1"/>
  <c r="Q801" i="1"/>
  <c r="J802" i="1"/>
  <c r="K802" i="1" s="1"/>
  <c r="L802" i="1" s="1"/>
  <c r="M802" i="1" s="1"/>
  <c r="S802" i="1"/>
  <c r="H801" i="1"/>
  <c r="N801" i="1" s="1"/>
  <c r="C777" i="1"/>
  <c r="P776" i="1"/>
  <c r="B776" i="1" s="1"/>
  <c r="I816" i="1"/>
  <c r="N802" i="1" l="1"/>
  <c r="Q802" i="1"/>
  <c r="S803" i="1"/>
  <c r="J803" i="1"/>
  <c r="K803" i="1" s="1"/>
  <c r="L803" i="1" s="1"/>
  <c r="M803" i="1" s="1"/>
  <c r="G803" i="1"/>
  <c r="R803" i="1"/>
  <c r="T802" i="1"/>
  <c r="O803" i="1"/>
  <c r="A804" i="1"/>
  <c r="D804" i="1" s="1"/>
  <c r="E803" i="1"/>
  <c r="F804" i="1" s="1"/>
  <c r="I817" i="1"/>
  <c r="C778" i="1"/>
  <c r="P777" i="1"/>
  <c r="B777" i="1" s="1"/>
  <c r="S804" i="1" l="1"/>
  <c r="T803" i="1"/>
  <c r="Q803" i="1"/>
  <c r="J804" i="1"/>
  <c r="K804" i="1" s="1"/>
  <c r="L804" i="1" s="1"/>
  <c r="M804" i="1" s="1"/>
  <c r="R804" i="1"/>
  <c r="O804" i="1"/>
  <c r="E804" i="1"/>
  <c r="F805" i="1" s="1"/>
  <c r="A805" i="1"/>
  <c r="D805" i="1" s="1"/>
  <c r="G804" i="1"/>
  <c r="H804" i="1" s="1"/>
  <c r="H803" i="1"/>
  <c r="N803" i="1" s="1"/>
  <c r="I818" i="1"/>
  <c r="C779" i="1"/>
  <c r="P778" i="1"/>
  <c r="B778" i="1" s="1"/>
  <c r="N804" i="1" l="1"/>
  <c r="G805" i="1"/>
  <c r="H805" i="1" s="1"/>
  <c r="T804" i="1"/>
  <c r="J805" i="1"/>
  <c r="K805" i="1" s="1"/>
  <c r="L805" i="1" s="1"/>
  <c r="M805" i="1" s="1"/>
  <c r="Q804" i="1"/>
  <c r="R805" i="1"/>
  <c r="S805" i="1"/>
  <c r="A806" i="1"/>
  <c r="D806" i="1" s="1"/>
  <c r="E805" i="1"/>
  <c r="F806" i="1" s="1"/>
  <c r="O805" i="1"/>
  <c r="I819" i="1"/>
  <c r="C780" i="1"/>
  <c r="P779" i="1"/>
  <c r="B779" i="1" s="1"/>
  <c r="N805" i="1" l="1"/>
  <c r="E806" i="1"/>
  <c r="F807" i="1" s="1"/>
  <c r="A807" i="1"/>
  <c r="D807" i="1" s="1"/>
  <c r="O806" i="1"/>
  <c r="T805" i="1"/>
  <c r="S806" i="1"/>
  <c r="Q805" i="1"/>
  <c r="R806" i="1"/>
  <c r="G806" i="1"/>
  <c r="H806" i="1" s="1"/>
  <c r="J806" i="1"/>
  <c r="K806" i="1" s="1"/>
  <c r="L806" i="1" s="1"/>
  <c r="M806" i="1" s="1"/>
  <c r="C781" i="1"/>
  <c r="P780" i="1"/>
  <c r="B780" i="1" s="1"/>
  <c r="I820" i="1"/>
  <c r="N806" i="1" l="1"/>
  <c r="T806" i="1"/>
  <c r="J807" i="1"/>
  <c r="K807" i="1" s="1"/>
  <c r="L807" i="1" s="1"/>
  <c r="M807" i="1" s="1"/>
  <c r="S807" i="1"/>
  <c r="R807" i="1"/>
  <c r="Q806" i="1"/>
  <c r="G807" i="1"/>
  <c r="H807" i="1" s="1"/>
  <c r="O807" i="1"/>
  <c r="A808" i="1"/>
  <c r="D808" i="1" s="1"/>
  <c r="E807" i="1"/>
  <c r="F808" i="1" s="1"/>
  <c r="I821" i="1"/>
  <c r="C782" i="1"/>
  <c r="P781" i="1"/>
  <c r="B781" i="1" s="1"/>
  <c r="N807" i="1" l="1"/>
  <c r="A809" i="1"/>
  <c r="D809" i="1" s="1"/>
  <c r="O808" i="1"/>
  <c r="E808" i="1"/>
  <c r="F809" i="1" s="1"/>
  <c r="J808" i="1"/>
  <c r="K808" i="1" s="1"/>
  <c r="L808" i="1" s="1"/>
  <c r="M808" i="1" s="1"/>
  <c r="G808" i="1"/>
  <c r="Q807" i="1"/>
  <c r="R808" i="1"/>
  <c r="T807" i="1"/>
  <c r="S808" i="1"/>
  <c r="C783" i="1"/>
  <c r="P782" i="1"/>
  <c r="B782" i="1" s="1"/>
  <c r="I822" i="1"/>
  <c r="G809" i="1" l="1"/>
  <c r="H809" i="1" s="1"/>
  <c r="J809" i="1"/>
  <c r="K809" i="1" s="1"/>
  <c r="L809" i="1" s="1"/>
  <c r="M809" i="1" s="1"/>
  <c r="T808" i="1"/>
  <c r="R809" i="1"/>
  <c r="S809" i="1"/>
  <c r="Q808" i="1"/>
  <c r="O809" i="1"/>
  <c r="A810" i="1"/>
  <c r="D810" i="1" s="1"/>
  <c r="E809" i="1"/>
  <c r="F810" i="1" s="1"/>
  <c r="H808" i="1"/>
  <c r="N808" i="1" s="1"/>
  <c r="I823" i="1"/>
  <c r="C784" i="1"/>
  <c r="P783" i="1"/>
  <c r="B783" i="1" s="1"/>
  <c r="N809" i="1" l="1"/>
  <c r="A811" i="1"/>
  <c r="D811" i="1" s="1"/>
  <c r="O810" i="1"/>
  <c r="E810" i="1"/>
  <c r="F811" i="1" s="1"/>
  <c r="S810" i="1"/>
  <c r="Q809" i="1"/>
  <c r="J810" i="1"/>
  <c r="K810" i="1" s="1"/>
  <c r="L810" i="1" s="1"/>
  <c r="M810" i="1" s="1"/>
  <c r="T809" i="1"/>
  <c r="R810" i="1"/>
  <c r="G810" i="1"/>
  <c r="H810" i="1" s="1"/>
  <c r="C785" i="1"/>
  <c r="P784" i="1"/>
  <c r="B784" i="1" s="1"/>
  <c r="I824" i="1"/>
  <c r="N810" i="1" l="1"/>
  <c r="O811" i="1"/>
  <c r="A812" i="1"/>
  <c r="D812" i="1" s="1"/>
  <c r="E811" i="1"/>
  <c r="F812" i="1" s="1"/>
  <c r="G811" i="1"/>
  <c r="H811" i="1" s="1"/>
  <c r="R811" i="1"/>
  <c r="T810" i="1"/>
  <c r="Q810" i="1"/>
  <c r="J811" i="1"/>
  <c r="K811" i="1" s="1"/>
  <c r="L811" i="1" s="1"/>
  <c r="M811" i="1" s="1"/>
  <c r="S811" i="1"/>
  <c r="I825" i="1"/>
  <c r="C786" i="1"/>
  <c r="P785" i="1"/>
  <c r="B785" i="1" s="1"/>
  <c r="N811" i="1" l="1"/>
  <c r="A813" i="1"/>
  <c r="D813" i="1" s="1"/>
  <c r="E812" i="1"/>
  <c r="F813" i="1" s="1"/>
  <c r="O812" i="1"/>
  <c r="Q811" i="1"/>
  <c r="S812" i="1"/>
  <c r="T811" i="1"/>
  <c r="R812" i="1"/>
  <c r="G812" i="1"/>
  <c r="J812" i="1"/>
  <c r="K812" i="1" s="1"/>
  <c r="L812" i="1" s="1"/>
  <c r="M812" i="1" s="1"/>
  <c r="C787" i="1"/>
  <c r="P786" i="1"/>
  <c r="B786" i="1" s="1"/>
  <c r="I826" i="1"/>
  <c r="G813" i="1" l="1"/>
  <c r="H813" i="1" s="1"/>
  <c r="E813" i="1"/>
  <c r="F814" i="1" s="1"/>
  <c r="A814" i="1"/>
  <c r="D814" i="1" s="1"/>
  <c r="O813" i="1"/>
  <c r="R813" i="1"/>
  <c r="T812" i="1"/>
  <c r="S813" i="1"/>
  <c r="Q812" i="1"/>
  <c r="J813" i="1"/>
  <c r="K813" i="1" s="1"/>
  <c r="L813" i="1" s="1"/>
  <c r="M813" i="1" s="1"/>
  <c r="H812" i="1"/>
  <c r="N812" i="1" s="1"/>
  <c r="I827" i="1"/>
  <c r="C788" i="1"/>
  <c r="P787" i="1"/>
  <c r="B787" i="1" s="1"/>
  <c r="N813" i="1" l="1"/>
  <c r="S814" i="1"/>
  <c r="Q813" i="1"/>
  <c r="R814" i="1"/>
  <c r="J814" i="1"/>
  <c r="K814" i="1" s="1"/>
  <c r="L814" i="1" s="1"/>
  <c r="M814" i="1" s="1"/>
  <c r="T813" i="1"/>
  <c r="G814" i="1"/>
  <c r="H814" i="1" s="1"/>
  <c r="O814" i="1"/>
  <c r="E814" i="1"/>
  <c r="F815" i="1" s="1"/>
  <c r="A815" i="1"/>
  <c r="D815" i="1" s="1"/>
  <c r="I828" i="1"/>
  <c r="C789" i="1"/>
  <c r="P788" i="1"/>
  <c r="T788" i="1" l="1"/>
  <c r="B788" i="1"/>
  <c r="A816" i="1"/>
  <c r="D816" i="1" s="1"/>
  <c r="E815" i="1"/>
  <c r="F816" i="1" s="1"/>
  <c r="O815" i="1"/>
  <c r="Q814" i="1"/>
  <c r="J815" i="1"/>
  <c r="K815" i="1" s="1"/>
  <c r="L815" i="1" s="1"/>
  <c r="M815" i="1" s="1"/>
  <c r="G815" i="1"/>
  <c r="H815" i="1" s="1"/>
  <c r="T814" i="1"/>
  <c r="S815" i="1"/>
  <c r="R815" i="1"/>
  <c r="N814" i="1"/>
  <c r="C790" i="1"/>
  <c r="P789" i="1"/>
  <c r="B789" i="1" s="1"/>
  <c r="I829" i="1"/>
  <c r="N815" i="1" l="1"/>
  <c r="E816" i="1"/>
  <c r="F817" i="1" s="1"/>
  <c r="A817" i="1"/>
  <c r="D817" i="1" s="1"/>
  <c r="O816" i="1"/>
  <c r="Q815" i="1"/>
  <c r="J816" i="1"/>
  <c r="K816" i="1" s="1"/>
  <c r="L816" i="1" s="1"/>
  <c r="M816" i="1" s="1"/>
  <c r="T815" i="1"/>
  <c r="G816" i="1"/>
  <c r="H816" i="1" s="1"/>
  <c r="R816" i="1"/>
  <c r="S816" i="1"/>
  <c r="C791" i="1"/>
  <c r="P790" i="1"/>
  <c r="B790" i="1" s="1"/>
  <c r="I830" i="1"/>
  <c r="A818" i="1" l="1"/>
  <c r="D818" i="1" s="1"/>
  <c r="E817" i="1"/>
  <c r="F818" i="1" s="1"/>
  <c r="O817" i="1"/>
  <c r="N816" i="1"/>
  <c r="S817" i="1"/>
  <c r="Q816" i="1"/>
  <c r="J817" i="1"/>
  <c r="K817" i="1" s="1"/>
  <c r="L817" i="1" s="1"/>
  <c r="M817" i="1" s="1"/>
  <c r="R817" i="1"/>
  <c r="G817" i="1"/>
  <c r="C792" i="1"/>
  <c r="P791" i="1"/>
  <c r="B791" i="1" s="1"/>
  <c r="I831" i="1"/>
  <c r="G818" i="1" l="1"/>
  <c r="H818" i="1" s="1"/>
  <c r="R818" i="1"/>
  <c r="Q817" i="1"/>
  <c r="T817" i="1"/>
  <c r="J818" i="1"/>
  <c r="K818" i="1" s="1"/>
  <c r="L818" i="1" s="1"/>
  <c r="M818" i="1" s="1"/>
  <c r="S818" i="1"/>
  <c r="E818" i="1"/>
  <c r="F819" i="1" s="1"/>
  <c r="A819" i="1"/>
  <c r="D819" i="1" s="1"/>
  <c r="O818" i="1"/>
  <c r="H817" i="1"/>
  <c r="N817" i="1" s="1"/>
  <c r="I832" i="1"/>
  <c r="C793" i="1"/>
  <c r="P792" i="1"/>
  <c r="B792" i="1" s="1"/>
  <c r="N818" i="1" l="1"/>
  <c r="G819" i="1"/>
  <c r="H819" i="1" s="1"/>
  <c r="T818" i="1"/>
  <c r="S819" i="1"/>
  <c r="J819" i="1"/>
  <c r="K819" i="1" s="1"/>
  <c r="L819" i="1" s="1"/>
  <c r="M819" i="1" s="1"/>
  <c r="R819" i="1"/>
  <c r="Q818" i="1"/>
  <c r="O819" i="1"/>
  <c r="E819" i="1"/>
  <c r="F820" i="1" s="1"/>
  <c r="A820" i="1"/>
  <c r="D820" i="1" s="1"/>
  <c r="I833" i="1"/>
  <c r="C794" i="1"/>
  <c r="P793" i="1"/>
  <c r="B793" i="1" s="1"/>
  <c r="R820" i="1" l="1"/>
  <c r="J820" i="1"/>
  <c r="K820" i="1" s="1"/>
  <c r="L820" i="1" s="1"/>
  <c r="M820" i="1" s="1"/>
  <c r="G820" i="1"/>
  <c r="T819" i="1"/>
  <c r="Q819" i="1"/>
  <c r="S820" i="1"/>
  <c r="N819" i="1"/>
  <c r="E820" i="1"/>
  <c r="F821" i="1" s="1"/>
  <c r="A821" i="1"/>
  <c r="D821" i="1" s="1"/>
  <c r="O820" i="1"/>
  <c r="I834" i="1"/>
  <c r="C795" i="1"/>
  <c r="P794" i="1"/>
  <c r="B794" i="1" s="1"/>
  <c r="Q820" i="1" l="1"/>
  <c r="J821" i="1"/>
  <c r="K821" i="1" s="1"/>
  <c r="L821" i="1" s="1"/>
  <c r="M821" i="1" s="1"/>
  <c r="T820" i="1"/>
  <c r="R821" i="1"/>
  <c r="S821" i="1"/>
  <c r="G821" i="1"/>
  <c r="H821" i="1" s="1"/>
  <c r="E821" i="1"/>
  <c r="F822" i="1" s="1"/>
  <c r="A822" i="1"/>
  <c r="D822" i="1" s="1"/>
  <c r="O821" i="1"/>
  <c r="H820" i="1"/>
  <c r="N820" i="1" s="1"/>
  <c r="C796" i="1"/>
  <c r="P795" i="1"/>
  <c r="B795" i="1" s="1"/>
  <c r="I835" i="1"/>
  <c r="N821" i="1" l="1"/>
  <c r="Q821" i="1"/>
  <c r="S822" i="1"/>
  <c r="J822" i="1"/>
  <c r="K822" i="1" s="1"/>
  <c r="L822" i="1" s="1"/>
  <c r="M822" i="1" s="1"/>
  <c r="R822" i="1"/>
  <c r="T821" i="1"/>
  <c r="G822" i="1"/>
  <c r="E822" i="1"/>
  <c r="F823" i="1" s="1"/>
  <c r="O822" i="1"/>
  <c r="A823" i="1"/>
  <c r="D823" i="1" s="1"/>
  <c r="I836" i="1"/>
  <c r="C797" i="1"/>
  <c r="P796" i="1"/>
  <c r="B796" i="1" s="1"/>
  <c r="E823" i="1" l="1"/>
  <c r="F824" i="1" s="1"/>
  <c r="O823" i="1"/>
  <c r="A824" i="1"/>
  <c r="D824" i="1" s="1"/>
  <c r="G823" i="1"/>
  <c r="H823" i="1" s="1"/>
  <c r="T822" i="1"/>
  <c r="Q822" i="1"/>
  <c r="J823" i="1"/>
  <c r="K823" i="1" s="1"/>
  <c r="L823" i="1" s="1"/>
  <c r="M823" i="1" s="1"/>
  <c r="R823" i="1"/>
  <c r="S823" i="1"/>
  <c r="H822" i="1"/>
  <c r="N822" i="1" s="1"/>
  <c r="I837" i="1"/>
  <c r="C798" i="1"/>
  <c r="P797" i="1"/>
  <c r="B797" i="1" s="1"/>
  <c r="N823" i="1" l="1"/>
  <c r="G824" i="1"/>
  <c r="H824" i="1" s="1"/>
  <c r="R824" i="1"/>
  <c r="T823" i="1"/>
  <c r="J824" i="1"/>
  <c r="K824" i="1" s="1"/>
  <c r="L824" i="1" s="1"/>
  <c r="M824" i="1" s="1"/>
  <c r="Q823" i="1"/>
  <c r="S824" i="1"/>
  <c r="A825" i="1"/>
  <c r="D825" i="1" s="1"/>
  <c r="O824" i="1"/>
  <c r="E824" i="1"/>
  <c r="F825" i="1" s="1"/>
  <c r="I838" i="1"/>
  <c r="C799" i="1"/>
  <c r="P798" i="1"/>
  <c r="B798" i="1" s="1"/>
  <c r="N824" i="1" l="1"/>
  <c r="G825" i="1"/>
  <c r="H825" i="1" s="1"/>
  <c r="J825" i="1"/>
  <c r="K825" i="1" s="1"/>
  <c r="L825" i="1" s="1"/>
  <c r="M825" i="1" s="1"/>
  <c r="R825" i="1"/>
  <c r="S825" i="1"/>
  <c r="Q824" i="1"/>
  <c r="T824" i="1"/>
  <c r="O825" i="1"/>
  <c r="A826" i="1"/>
  <c r="D826" i="1" s="1"/>
  <c r="E825" i="1"/>
  <c r="F826" i="1" s="1"/>
  <c r="I839" i="1"/>
  <c r="C800" i="1"/>
  <c r="P799" i="1"/>
  <c r="B799" i="1" s="1"/>
  <c r="O826" i="1" l="1"/>
  <c r="E826" i="1"/>
  <c r="F827" i="1" s="1"/>
  <c r="A827" i="1"/>
  <c r="D827" i="1" s="1"/>
  <c r="T825" i="1"/>
  <c r="R826" i="1"/>
  <c r="Q825" i="1"/>
  <c r="J826" i="1"/>
  <c r="K826" i="1" s="1"/>
  <c r="L826" i="1" s="1"/>
  <c r="M826" i="1" s="1"/>
  <c r="G826" i="1"/>
  <c r="S826" i="1"/>
  <c r="N825" i="1"/>
  <c r="I840" i="1"/>
  <c r="C801" i="1"/>
  <c r="P800" i="1"/>
  <c r="B800" i="1" s="1"/>
  <c r="G827" i="1" l="1"/>
  <c r="H827" i="1" s="1"/>
  <c r="E827" i="1"/>
  <c r="F828" i="1" s="1"/>
  <c r="A828" i="1"/>
  <c r="D828" i="1" s="1"/>
  <c r="O827" i="1"/>
  <c r="Q826" i="1"/>
  <c r="S827" i="1"/>
  <c r="J827" i="1"/>
  <c r="K827" i="1" s="1"/>
  <c r="L827" i="1" s="1"/>
  <c r="M827" i="1" s="1"/>
  <c r="R827" i="1"/>
  <c r="T826" i="1"/>
  <c r="H826" i="1"/>
  <c r="N826" i="1" s="1"/>
  <c r="I841" i="1"/>
  <c r="C802" i="1"/>
  <c r="P801" i="1"/>
  <c r="B801" i="1" s="1"/>
  <c r="N827" i="1" l="1"/>
  <c r="R828" i="1"/>
  <c r="T827" i="1"/>
  <c r="J828" i="1"/>
  <c r="K828" i="1" s="1"/>
  <c r="L828" i="1" s="1"/>
  <c r="M828" i="1" s="1"/>
  <c r="G828" i="1"/>
  <c r="H828" i="1" s="1"/>
  <c r="Q827" i="1"/>
  <c r="S828" i="1"/>
  <c r="A829" i="1"/>
  <c r="D829" i="1" s="1"/>
  <c r="E828" i="1"/>
  <c r="F829" i="1" s="1"/>
  <c r="O828" i="1"/>
  <c r="C803" i="1"/>
  <c r="P802" i="1"/>
  <c r="B802" i="1" s="1"/>
  <c r="I842" i="1"/>
  <c r="N828" i="1" l="1"/>
  <c r="S829" i="1"/>
  <c r="G829" i="1"/>
  <c r="H829" i="1" s="1"/>
  <c r="Q828" i="1"/>
  <c r="T828" i="1"/>
  <c r="R829" i="1"/>
  <c r="J829" i="1"/>
  <c r="K829" i="1" s="1"/>
  <c r="L829" i="1" s="1"/>
  <c r="M829" i="1" s="1"/>
  <c r="O829" i="1"/>
  <c r="A830" i="1"/>
  <c r="D830" i="1" s="1"/>
  <c r="E829" i="1"/>
  <c r="F830" i="1" s="1"/>
  <c r="I843" i="1"/>
  <c r="C804" i="1"/>
  <c r="P803" i="1"/>
  <c r="B803" i="1" s="1"/>
  <c r="N829" i="1" l="1"/>
  <c r="J830" i="1"/>
  <c r="K830" i="1" s="1"/>
  <c r="L830" i="1" s="1"/>
  <c r="M830" i="1" s="1"/>
  <c r="R830" i="1"/>
  <c r="T829" i="1"/>
  <c r="Q829" i="1"/>
  <c r="G830" i="1"/>
  <c r="S830" i="1"/>
  <c r="E830" i="1"/>
  <c r="F831" i="1" s="1"/>
  <c r="A831" i="1"/>
  <c r="D831" i="1" s="1"/>
  <c r="O830" i="1"/>
  <c r="C805" i="1"/>
  <c r="P804" i="1"/>
  <c r="B804" i="1" s="1"/>
  <c r="I844" i="1"/>
  <c r="J831" i="1" l="1"/>
  <c r="K831" i="1" s="1"/>
  <c r="L831" i="1" s="1"/>
  <c r="M831" i="1" s="1"/>
  <c r="T830" i="1"/>
  <c r="R831" i="1"/>
  <c r="Q830" i="1"/>
  <c r="S831" i="1"/>
  <c r="G831" i="1"/>
  <c r="H831" i="1" s="1"/>
  <c r="A832" i="1"/>
  <c r="D832" i="1" s="1"/>
  <c r="E831" i="1"/>
  <c r="F832" i="1" s="1"/>
  <c r="O831" i="1"/>
  <c r="H830" i="1"/>
  <c r="N830" i="1" s="1"/>
  <c r="I845" i="1"/>
  <c r="C806" i="1"/>
  <c r="P805" i="1"/>
  <c r="B805" i="1" s="1"/>
  <c r="A833" i="1" l="1"/>
  <c r="D833" i="1" s="1"/>
  <c r="E832" i="1"/>
  <c r="F833" i="1" s="1"/>
  <c r="O832" i="1"/>
  <c r="T831" i="1"/>
  <c r="R832" i="1"/>
  <c r="S832" i="1"/>
  <c r="G832" i="1"/>
  <c r="H832" i="1" s="1"/>
  <c r="Q831" i="1"/>
  <c r="J832" i="1"/>
  <c r="K832" i="1" s="1"/>
  <c r="L832" i="1" s="1"/>
  <c r="M832" i="1" s="1"/>
  <c r="N831" i="1"/>
  <c r="C807" i="1"/>
  <c r="P806" i="1"/>
  <c r="B806" i="1" s="1"/>
  <c r="I846" i="1"/>
  <c r="N832" i="1" l="1"/>
  <c r="A834" i="1"/>
  <c r="D834" i="1" s="1"/>
  <c r="O833" i="1"/>
  <c r="E833" i="1"/>
  <c r="F834" i="1" s="1"/>
  <c r="Q832" i="1"/>
  <c r="G833" i="1"/>
  <c r="H833" i="1" s="1"/>
  <c r="R833" i="1"/>
  <c r="J833" i="1"/>
  <c r="K833" i="1" s="1"/>
  <c r="L833" i="1" s="1"/>
  <c r="M833" i="1" s="1"/>
  <c r="S833" i="1"/>
  <c r="T832" i="1"/>
  <c r="C808" i="1"/>
  <c r="P807" i="1"/>
  <c r="B807" i="1" s="1"/>
  <c r="I847" i="1"/>
  <c r="J834" i="1" l="1"/>
  <c r="T833" i="1"/>
  <c r="R834" i="1"/>
  <c r="Q833" i="1"/>
  <c r="G834" i="1"/>
  <c r="H834" i="1" s="1"/>
  <c r="S834" i="1"/>
  <c r="N833" i="1"/>
  <c r="O834" i="1"/>
  <c r="K834" i="1"/>
  <c r="L834" i="1" s="1"/>
  <c r="M834" i="1" s="1"/>
  <c r="A835" i="1"/>
  <c r="D835" i="1" s="1"/>
  <c r="E834" i="1"/>
  <c r="F835" i="1" s="1"/>
  <c r="I848" i="1"/>
  <c r="C809" i="1"/>
  <c r="P808" i="1"/>
  <c r="B808" i="1" s="1"/>
  <c r="R835" i="1" l="1"/>
  <c r="T834" i="1"/>
  <c r="G835" i="1"/>
  <c r="H835" i="1" s="1"/>
  <c r="J835" i="1"/>
  <c r="K835" i="1" s="1"/>
  <c r="L835" i="1" s="1"/>
  <c r="M835" i="1" s="1"/>
  <c r="Q834" i="1"/>
  <c r="S835" i="1"/>
  <c r="O835" i="1"/>
  <c r="A836" i="1"/>
  <c r="D836" i="1" s="1"/>
  <c r="E835" i="1"/>
  <c r="F836" i="1" s="1"/>
  <c r="N834" i="1"/>
  <c r="C810" i="1"/>
  <c r="P809" i="1"/>
  <c r="B809" i="1" s="1"/>
  <c r="I849" i="1"/>
  <c r="A837" i="1" l="1"/>
  <c r="D837" i="1" s="1"/>
  <c r="E836" i="1"/>
  <c r="F837" i="1" s="1"/>
  <c r="O836" i="1"/>
  <c r="Q835" i="1"/>
  <c r="J836" i="1"/>
  <c r="K836" i="1" s="1"/>
  <c r="L836" i="1" s="1"/>
  <c r="M836" i="1" s="1"/>
  <c r="R836" i="1"/>
  <c r="G836" i="1"/>
  <c r="H836" i="1" s="1"/>
  <c r="S836" i="1"/>
  <c r="T835" i="1"/>
  <c r="N835" i="1"/>
  <c r="I850" i="1"/>
  <c r="C811" i="1"/>
  <c r="P810" i="1"/>
  <c r="B810" i="1" s="1"/>
  <c r="N836" i="1" l="1"/>
  <c r="R837" i="1"/>
  <c r="G837" i="1"/>
  <c r="H837" i="1" s="1"/>
  <c r="Q836" i="1"/>
  <c r="T836" i="1"/>
  <c r="S837" i="1"/>
  <c r="J837" i="1"/>
  <c r="K837" i="1" s="1"/>
  <c r="L837" i="1" s="1"/>
  <c r="M837" i="1" s="1"/>
  <c r="O837" i="1"/>
  <c r="E837" i="1"/>
  <c r="F838" i="1" s="1"/>
  <c r="A838" i="1"/>
  <c r="D838" i="1" s="1"/>
  <c r="C812" i="1"/>
  <c r="P811" i="1"/>
  <c r="B811" i="1" s="1"/>
  <c r="I851" i="1"/>
  <c r="T837" i="1" l="1"/>
  <c r="G838" i="1"/>
  <c r="H838" i="1" s="1"/>
  <c r="J838" i="1"/>
  <c r="K838" i="1" s="1"/>
  <c r="L838" i="1" s="1"/>
  <c r="M838" i="1" s="1"/>
  <c r="R838" i="1"/>
  <c r="Q837" i="1"/>
  <c r="S838" i="1"/>
  <c r="N837" i="1"/>
  <c r="A839" i="1"/>
  <c r="D839" i="1" s="1"/>
  <c r="E838" i="1"/>
  <c r="F839" i="1" s="1"/>
  <c r="O838" i="1"/>
  <c r="C813" i="1"/>
  <c r="P812" i="1"/>
  <c r="B812" i="1" s="1"/>
  <c r="I852" i="1"/>
  <c r="T838" i="1" l="1"/>
  <c r="G839" i="1"/>
  <c r="H839" i="1" s="1"/>
  <c r="R839" i="1"/>
  <c r="J839" i="1"/>
  <c r="K839" i="1" s="1"/>
  <c r="L839" i="1" s="1"/>
  <c r="M839" i="1" s="1"/>
  <c r="Q838" i="1"/>
  <c r="S839" i="1"/>
  <c r="A840" i="1"/>
  <c r="D840" i="1" s="1"/>
  <c r="E839" i="1"/>
  <c r="F840" i="1" s="1"/>
  <c r="O839" i="1"/>
  <c r="N838" i="1"/>
  <c r="I853" i="1"/>
  <c r="C814" i="1"/>
  <c r="P813" i="1"/>
  <c r="B813" i="1" s="1"/>
  <c r="A841" i="1" l="1"/>
  <c r="D841" i="1" s="1"/>
  <c r="O840" i="1"/>
  <c r="E840" i="1"/>
  <c r="F841" i="1" s="1"/>
  <c r="Q839" i="1"/>
  <c r="G840" i="1"/>
  <c r="H840" i="1" s="1"/>
  <c r="T839" i="1"/>
  <c r="R840" i="1"/>
  <c r="S840" i="1"/>
  <c r="J840" i="1"/>
  <c r="K840" i="1" s="1"/>
  <c r="L840" i="1" s="1"/>
  <c r="M840" i="1" s="1"/>
  <c r="N839" i="1"/>
  <c r="I854" i="1"/>
  <c r="C815" i="1"/>
  <c r="P814" i="1"/>
  <c r="B814" i="1" s="1"/>
  <c r="T840" i="1" l="1"/>
  <c r="Q840" i="1"/>
  <c r="J841" i="1"/>
  <c r="K841" i="1" s="1"/>
  <c r="L841" i="1" s="1"/>
  <c r="M841" i="1" s="1"/>
  <c r="S841" i="1"/>
  <c r="G841" i="1"/>
  <c r="H841" i="1" s="1"/>
  <c r="R841" i="1"/>
  <c r="N840" i="1"/>
  <c r="A842" i="1"/>
  <c r="D842" i="1" s="1"/>
  <c r="O841" i="1"/>
  <c r="E841" i="1"/>
  <c r="F842" i="1" s="1"/>
  <c r="C816" i="1"/>
  <c r="P815" i="1"/>
  <c r="B815" i="1" s="1"/>
  <c r="I855" i="1"/>
  <c r="T841" i="1" l="1"/>
  <c r="S842" i="1"/>
  <c r="Q841" i="1"/>
  <c r="J842" i="1"/>
  <c r="K842" i="1" s="1"/>
  <c r="L842" i="1" s="1"/>
  <c r="M842" i="1" s="1"/>
  <c r="R842" i="1"/>
  <c r="G842" i="1"/>
  <c r="H842" i="1" s="1"/>
  <c r="A843" i="1"/>
  <c r="D843" i="1" s="1"/>
  <c r="E842" i="1"/>
  <c r="F843" i="1" s="1"/>
  <c r="O842" i="1"/>
  <c r="N841" i="1"/>
  <c r="C817" i="1"/>
  <c r="P816" i="1"/>
  <c r="I856" i="1"/>
  <c r="T816" i="1" l="1"/>
  <c r="B816" i="1"/>
  <c r="A844" i="1"/>
  <c r="D844" i="1" s="1"/>
  <c r="O843" i="1"/>
  <c r="E843" i="1"/>
  <c r="F844" i="1" s="1"/>
  <c r="Q842" i="1"/>
  <c r="S843" i="1"/>
  <c r="R843" i="1"/>
  <c r="J843" i="1"/>
  <c r="K843" i="1" s="1"/>
  <c r="L843" i="1" s="1"/>
  <c r="M843" i="1" s="1"/>
  <c r="T842" i="1"/>
  <c r="G843" i="1"/>
  <c r="H843" i="1" s="1"/>
  <c r="N842" i="1"/>
  <c r="C818" i="1"/>
  <c r="P817" i="1"/>
  <c r="B817" i="1" s="1"/>
  <c r="I857" i="1"/>
  <c r="O844" i="1" l="1"/>
  <c r="A845" i="1"/>
  <c r="D845" i="1" s="1"/>
  <c r="E844" i="1"/>
  <c r="F845" i="1" s="1"/>
  <c r="N843" i="1"/>
  <c r="S844" i="1"/>
  <c r="Q843" i="1"/>
  <c r="J844" i="1"/>
  <c r="K844" i="1" s="1"/>
  <c r="L844" i="1" s="1"/>
  <c r="M844" i="1" s="1"/>
  <c r="T843" i="1"/>
  <c r="G844" i="1"/>
  <c r="H844" i="1" s="1"/>
  <c r="R844" i="1"/>
  <c r="I858" i="1"/>
  <c r="C819" i="1"/>
  <c r="P818" i="1"/>
  <c r="B818" i="1" s="1"/>
  <c r="N844" i="1" l="1"/>
  <c r="A846" i="1"/>
  <c r="D846" i="1" s="1"/>
  <c r="O845" i="1"/>
  <c r="E845" i="1"/>
  <c r="F846" i="1" s="1"/>
  <c r="T844" i="1"/>
  <c r="R845" i="1"/>
  <c r="G845" i="1"/>
  <c r="H845" i="1" s="1"/>
  <c r="J845" i="1"/>
  <c r="K845" i="1" s="1"/>
  <c r="L845" i="1" s="1"/>
  <c r="M845" i="1" s="1"/>
  <c r="Q844" i="1"/>
  <c r="S845" i="1"/>
  <c r="C820" i="1"/>
  <c r="P819" i="1"/>
  <c r="B819" i="1" s="1"/>
  <c r="I859" i="1"/>
  <c r="N845" i="1" l="1"/>
  <c r="T845" i="1"/>
  <c r="G846" i="1"/>
  <c r="H846" i="1" s="1"/>
  <c r="R846" i="1"/>
  <c r="S846" i="1"/>
  <c r="Q845" i="1"/>
  <c r="J846" i="1"/>
  <c r="K846" i="1" s="1"/>
  <c r="L846" i="1" s="1"/>
  <c r="M846" i="1" s="1"/>
  <c r="O846" i="1"/>
  <c r="E846" i="1"/>
  <c r="F847" i="1" s="1"/>
  <c r="A847" i="1"/>
  <c r="D847" i="1" s="1"/>
  <c r="C821" i="1"/>
  <c r="P820" i="1"/>
  <c r="B820" i="1" s="1"/>
  <c r="I860" i="1"/>
  <c r="T846" i="1" l="1"/>
  <c r="R847" i="1"/>
  <c r="J847" i="1"/>
  <c r="K847" i="1" s="1"/>
  <c r="L847" i="1" s="1"/>
  <c r="M847" i="1" s="1"/>
  <c r="Q846" i="1"/>
  <c r="G847" i="1"/>
  <c r="H847" i="1" s="1"/>
  <c r="S847" i="1"/>
  <c r="N846" i="1"/>
  <c r="A848" i="1"/>
  <c r="D848" i="1" s="1"/>
  <c r="E847" i="1"/>
  <c r="F848" i="1" s="1"/>
  <c r="O847" i="1"/>
  <c r="I861" i="1"/>
  <c r="C822" i="1"/>
  <c r="P821" i="1"/>
  <c r="B821" i="1" s="1"/>
  <c r="E848" i="1" l="1"/>
  <c r="F849" i="1" s="1"/>
  <c r="A849" i="1"/>
  <c r="D849" i="1" s="1"/>
  <c r="O848" i="1"/>
  <c r="Q847" i="1"/>
  <c r="G848" i="1"/>
  <c r="H848" i="1" s="1"/>
  <c r="J848" i="1"/>
  <c r="K848" i="1" s="1"/>
  <c r="L848" i="1" s="1"/>
  <c r="M848" i="1" s="1"/>
  <c r="T847" i="1"/>
  <c r="S848" i="1"/>
  <c r="R848" i="1"/>
  <c r="N847" i="1"/>
  <c r="I862" i="1"/>
  <c r="C823" i="1"/>
  <c r="P822" i="1"/>
  <c r="B822" i="1" s="1"/>
  <c r="J849" i="1" l="1"/>
  <c r="K849" i="1" s="1"/>
  <c r="L849" i="1" s="1"/>
  <c r="M849" i="1" s="1"/>
  <c r="G849" i="1"/>
  <c r="H849" i="1" s="1"/>
  <c r="S849" i="1"/>
  <c r="Q848" i="1"/>
  <c r="R849" i="1"/>
  <c r="N848" i="1"/>
  <c r="A850" i="1"/>
  <c r="D850" i="1" s="1"/>
  <c r="O849" i="1"/>
  <c r="E849" i="1"/>
  <c r="F850" i="1" s="1"/>
  <c r="C824" i="1"/>
  <c r="P823" i="1"/>
  <c r="B823" i="1" s="1"/>
  <c r="I863" i="1"/>
  <c r="R850" i="1" l="1"/>
  <c r="Q849" i="1"/>
  <c r="S850" i="1"/>
  <c r="T849" i="1"/>
  <c r="J850" i="1"/>
  <c r="K850" i="1" s="1"/>
  <c r="L850" i="1" s="1"/>
  <c r="M850" i="1" s="1"/>
  <c r="N849" i="1"/>
  <c r="E850" i="1"/>
  <c r="F851" i="1" s="1"/>
  <c r="A851" i="1"/>
  <c r="D851" i="1" s="1"/>
  <c r="O850" i="1"/>
  <c r="G850" i="1"/>
  <c r="H850" i="1" s="1"/>
  <c r="I864" i="1"/>
  <c r="C825" i="1"/>
  <c r="P824" i="1"/>
  <c r="B824" i="1" s="1"/>
  <c r="N850" i="1" l="1"/>
  <c r="O851" i="1"/>
  <c r="E851" i="1"/>
  <c r="F852" i="1" s="1"/>
  <c r="A852" i="1"/>
  <c r="D852" i="1" s="1"/>
  <c r="S851" i="1"/>
  <c r="G851" i="1"/>
  <c r="H851" i="1" s="1"/>
  <c r="Q850" i="1"/>
  <c r="T850" i="1"/>
  <c r="J851" i="1"/>
  <c r="K851" i="1" s="1"/>
  <c r="L851" i="1" s="1"/>
  <c r="M851" i="1" s="1"/>
  <c r="R851" i="1"/>
  <c r="C826" i="1"/>
  <c r="P825" i="1"/>
  <c r="B825" i="1" s="1"/>
  <c r="I865" i="1"/>
  <c r="S852" i="1" l="1"/>
  <c r="R852" i="1"/>
  <c r="T851" i="1"/>
  <c r="Q851" i="1"/>
  <c r="J852" i="1"/>
  <c r="K852" i="1" s="1"/>
  <c r="L852" i="1" s="1"/>
  <c r="M852" i="1" s="1"/>
  <c r="G852" i="1"/>
  <c r="H852" i="1" s="1"/>
  <c r="O852" i="1"/>
  <c r="A853" i="1"/>
  <c r="D853" i="1" s="1"/>
  <c r="E852" i="1"/>
  <c r="F853" i="1" s="1"/>
  <c r="N851" i="1"/>
  <c r="I866" i="1"/>
  <c r="C827" i="1"/>
  <c r="P826" i="1"/>
  <c r="B826" i="1" s="1"/>
  <c r="A854" i="1" l="1"/>
  <c r="D854" i="1" s="1"/>
  <c r="E853" i="1"/>
  <c r="F854" i="1" s="1"/>
  <c r="O853" i="1"/>
  <c r="R853" i="1"/>
  <c r="G853" i="1"/>
  <c r="H853" i="1" s="1"/>
  <c r="Q852" i="1"/>
  <c r="S853" i="1"/>
  <c r="J853" i="1"/>
  <c r="K853" i="1" s="1"/>
  <c r="L853" i="1" s="1"/>
  <c r="M853" i="1" s="1"/>
  <c r="T852" i="1"/>
  <c r="N852" i="1"/>
  <c r="I867" i="1"/>
  <c r="C828" i="1"/>
  <c r="P827" i="1"/>
  <c r="B827" i="1" s="1"/>
  <c r="O854" i="1" l="1"/>
  <c r="E854" i="1"/>
  <c r="F855" i="1" s="1"/>
  <c r="A855" i="1"/>
  <c r="D855" i="1" s="1"/>
  <c r="R854" i="1"/>
  <c r="T853" i="1"/>
  <c r="G854" i="1"/>
  <c r="H854" i="1" s="1"/>
  <c r="J854" i="1"/>
  <c r="K854" i="1" s="1"/>
  <c r="L854" i="1" s="1"/>
  <c r="M854" i="1" s="1"/>
  <c r="Q853" i="1"/>
  <c r="S854" i="1"/>
  <c r="N853" i="1"/>
  <c r="I868" i="1"/>
  <c r="C829" i="1"/>
  <c r="P828" i="1"/>
  <c r="B828" i="1" s="1"/>
  <c r="N854" i="1" l="1"/>
  <c r="A856" i="1"/>
  <c r="D856" i="1" s="1"/>
  <c r="O855" i="1"/>
  <c r="E855" i="1"/>
  <c r="F856" i="1" s="1"/>
  <c r="J855" i="1"/>
  <c r="K855" i="1" s="1"/>
  <c r="L855" i="1" s="1"/>
  <c r="M855" i="1" s="1"/>
  <c r="T854" i="1"/>
  <c r="Q854" i="1"/>
  <c r="S855" i="1"/>
  <c r="G855" i="1"/>
  <c r="H855" i="1" s="1"/>
  <c r="R855" i="1"/>
  <c r="I869" i="1"/>
  <c r="C830" i="1"/>
  <c r="P829" i="1"/>
  <c r="B829" i="1" s="1"/>
  <c r="N855" i="1" l="1"/>
  <c r="E856" i="1"/>
  <c r="F857" i="1" s="1"/>
  <c r="O856" i="1"/>
  <c r="A857" i="1"/>
  <c r="D857" i="1" s="1"/>
  <c r="S856" i="1"/>
  <c r="Q855" i="1"/>
  <c r="R856" i="1"/>
  <c r="G856" i="1"/>
  <c r="H856" i="1" s="1"/>
  <c r="T855" i="1"/>
  <c r="J856" i="1"/>
  <c r="K856" i="1" s="1"/>
  <c r="L856" i="1" s="1"/>
  <c r="M856" i="1" s="1"/>
  <c r="C831" i="1"/>
  <c r="P830" i="1"/>
  <c r="B830" i="1" s="1"/>
  <c r="I870" i="1"/>
  <c r="N856" i="1" l="1"/>
  <c r="E857" i="1"/>
  <c r="F858" i="1" s="1"/>
  <c r="A858" i="1"/>
  <c r="D858" i="1" s="1"/>
  <c r="O857" i="1"/>
  <c r="J857" i="1"/>
  <c r="K857" i="1" s="1"/>
  <c r="L857" i="1" s="1"/>
  <c r="M857" i="1" s="1"/>
  <c r="Q856" i="1"/>
  <c r="S857" i="1"/>
  <c r="G857" i="1"/>
  <c r="H857" i="1" s="1"/>
  <c r="T856" i="1"/>
  <c r="R857" i="1"/>
  <c r="I871" i="1"/>
  <c r="C832" i="1"/>
  <c r="P831" i="1"/>
  <c r="B831" i="1" s="1"/>
  <c r="R858" i="1" l="1"/>
  <c r="S858" i="1"/>
  <c r="T857" i="1"/>
  <c r="Q857" i="1"/>
  <c r="J858" i="1"/>
  <c r="K858" i="1" s="1"/>
  <c r="L858" i="1" s="1"/>
  <c r="M858" i="1" s="1"/>
  <c r="G858" i="1"/>
  <c r="H858" i="1" s="1"/>
  <c r="N857" i="1"/>
  <c r="O858" i="1"/>
  <c r="A859" i="1"/>
  <c r="D859" i="1" s="1"/>
  <c r="E858" i="1"/>
  <c r="F859" i="1" s="1"/>
  <c r="C833" i="1"/>
  <c r="P832" i="1"/>
  <c r="B832" i="1" s="1"/>
  <c r="I872" i="1"/>
  <c r="Q858" i="1" l="1"/>
  <c r="R859" i="1"/>
  <c r="J859" i="1"/>
  <c r="K859" i="1" s="1"/>
  <c r="L859" i="1" s="1"/>
  <c r="M859" i="1" s="1"/>
  <c r="S859" i="1"/>
  <c r="T858" i="1"/>
  <c r="G859" i="1"/>
  <c r="H859" i="1" s="1"/>
  <c r="A860" i="1"/>
  <c r="D860" i="1" s="1"/>
  <c r="E859" i="1"/>
  <c r="F860" i="1" s="1"/>
  <c r="O859" i="1"/>
  <c r="N858" i="1"/>
  <c r="I873" i="1"/>
  <c r="C834" i="1"/>
  <c r="P833" i="1"/>
  <c r="B833" i="1" s="1"/>
  <c r="Q859" i="1" l="1"/>
  <c r="J860" i="1"/>
  <c r="K860" i="1" s="1"/>
  <c r="L860" i="1" s="1"/>
  <c r="M860" i="1" s="1"/>
  <c r="T859" i="1"/>
  <c r="G860" i="1"/>
  <c r="H860" i="1" s="1"/>
  <c r="S860" i="1"/>
  <c r="R860" i="1"/>
  <c r="E860" i="1"/>
  <c r="F861" i="1" s="1"/>
  <c r="A861" i="1"/>
  <c r="D861" i="1" s="1"/>
  <c r="O860" i="1"/>
  <c r="N859" i="1"/>
  <c r="C835" i="1"/>
  <c r="P834" i="1"/>
  <c r="B834" i="1" s="1"/>
  <c r="I874" i="1"/>
  <c r="S861" i="1" l="1"/>
  <c r="T860" i="1"/>
  <c r="J861" i="1"/>
  <c r="K861" i="1" s="1"/>
  <c r="L861" i="1" s="1"/>
  <c r="M861" i="1" s="1"/>
  <c r="R861" i="1"/>
  <c r="G861" i="1"/>
  <c r="H861" i="1" s="1"/>
  <c r="Q860" i="1"/>
  <c r="O861" i="1"/>
  <c r="A862" i="1"/>
  <c r="D862" i="1" s="1"/>
  <c r="E861" i="1"/>
  <c r="F862" i="1" s="1"/>
  <c r="N860" i="1"/>
  <c r="I875" i="1"/>
  <c r="C836" i="1"/>
  <c r="P835" i="1"/>
  <c r="B835" i="1" s="1"/>
  <c r="N861" i="1" l="1"/>
  <c r="O862" i="1"/>
  <c r="E862" i="1"/>
  <c r="F863" i="1" s="1"/>
  <c r="A863" i="1"/>
  <c r="D863" i="1" s="1"/>
  <c r="S862" i="1"/>
  <c r="G862" i="1"/>
  <c r="H862" i="1" s="1"/>
  <c r="T861" i="1"/>
  <c r="Q861" i="1"/>
  <c r="R862" i="1"/>
  <c r="J862" i="1"/>
  <c r="K862" i="1" s="1"/>
  <c r="L862" i="1" s="1"/>
  <c r="M862" i="1" s="1"/>
  <c r="C837" i="1"/>
  <c r="P836" i="1"/>
  <c r="B836" i="1" s="1"/>
  <c r="I876" i="1"/>
  <c r="S863" i="1" l="1"/>
  <c r="G863" i="1"/>
  <c r="H863" i="1" s="1"/>
  <c r="R863" i="1"/>
  <c r="J863" i="1"/>
  <c r="K863" i="1" s="1"/>
  <c r="L863" i="1" s="1"/>
  <c r="M863" i="1" s="1"/>
  <c r="Q862" i="1"/>
  <c r="T862" i="1"/>
  <c r="N862" i="1"/>
  <c r="E863" i="1"/>
  <c r="F864" i="1" s="1"/>
  <c r="O863" i="1"/>
  <c r="A864" i="1"/>
  <c r="D864" i="1" s="1"/>
  <c r="I877" i="1"/>
  <c r="C838" i="1"/>
  <c r="P837" i="1"/>
  <c r="B837" i="1" s="1"/>
  <c r="N863" i="1" l="1"/>
  <c r="S864" i="1"/>
  <c r="G864" i="1"/>
  <c r="H864" i="1" s="1"/>
  <c r="T863" i="1"/>
  <c r="Q863" i="1"/>
  <c r="J864" i="1"/>
  <c r="K864" i="1" s="1"/>
  <c r="L864" i="1" s="1"/>
  <c r="M864" i="1" s="1"/>
  <c r="R864" i="1"/>
  <c r="E864" i="1"/>
  <c r="F865" i="1" s="1"/>
  <c r="O864" i="1"/>
  <c r="A865" i="1"/>
  <c r="D865" i="1" s="1"/>
  <c r="C839" i="1"/>
  <c r="P838" i="1"/>
  <c r="B838" i="1" s="1"/>
  <c r="I878" i="1"/>
  <c r="O865" i="1" l="1"/>
  <c r="E865" i="1"/>
  <c r="F866" i="1" s="1"/>
  <c r="A866" i="1"/>
  <c r="D866" i="1" s="1"/>
  <c r="N864" i="1"/>
  <c r="J865" i="1"/>
  <c r="K865" i="1" s="1"/>
  <c r="L865" i="1" s="1"/>
  <c r="M865" i="1" s="1"/>
  <c r="Q864" i="1"/>
  <c r="S865" i="1"/>
  <c r="R865" i="1"/>
  <c r="T864" i="1"/>
  <c r="G865" i="1"/>
  <c r="H865" i="1" s="1"/>
  <c r="C840" i="1"/>
  <c r="P839" i="1"/>
  <c r="B839" i="1" s="1"/>
  <c r="I879" i="1"/>
  <c r="N865" i="1" l="1"/>
  <c r="J866" i="1"/>
  <c r="G866" i="1"/>
  <c r="H866" i="1" s="1"/>
  <c r="S866" i="1"/>
  <c r="T865" i="1"/>
  <c r="R866" i="1"/>
  <c r="Q865" i="1"/>
  <c r="K866" i="1"/>
  <c r="L866" i="1" s="1"/>
  <c r="M866" i="1" s="1"/>
  <c r="A867" i="1"/>
  <c r="D867" i="1" s="1"/>
  <c r="E866" i="1"/>
  <c r="F867" i="1" s="1"/>
  <c r="O866" i="1"/>
  <c r="C841" i="1"/>
  <c r="P840" i="1"/>
  <c r="B840" i="1" s="1"/>
  <c r="I880" i="1"/>
  <c r="N866" i="1" l="1"/>
  <c r="J867" i="1"/>
  <c r="K867" i="1" s="1"/>
  <c r="L867" i="1" s="1"/>
  <c r="M867" i="1" s="1"/>
  <c r="G867" i="1"/>
  <c r="H867" i="1" s="1"/>
  <c r="R867" i="1"/>
  <c r="Q866" i="1"/>
  <c r="S867" i="1"/>
  <c r="T866" i="1"/>
  <c r="E867" i="1"/>
  <c r="F868" i="1" s="1"/>
  <c r="A868" i="1"/>
  <c r="D868" i="1" s="1"/>
  <c r="O867" i="1"/>
  <c r="C842" i="1"/>
  <c r="P841" i="1"/>
  <c r="B841" i="1" s="1"/>
  <c r="I881" i="1"/>
  <c r="N867" i="1" l="1"/>
  <c r="T867" i="1"/>
  <c r="Q867" i="1"/>
  <c r="J868" i="1"/>
  <c r="K868" i="1" s="1"/>
  <c r="L868" i="1" s="1"/>
  <c r="M868" i="1" s="1"/>
  <c r="R868" i="1"/>
  <c r="G868" i="1"/>
  <c r="H868" i="1" s="1"/>
  <c r="S868" i="1"/>
  <c r="O868" i="1"/>
  <c r="A869" i="1"/>
  <c r="D869" i="1" s="1"/>
  <c r="E868" i="1"/>
  <c r="F869" i="1" s="1"/>
  <c r="I882" i="1"/>
  <c r="C843" i="1"/>
  <c r="P842" i="1"/>
  <c r="B842" i="1" s="1"/>
  <c r="Q868" i="1" l="1"/>
  <c r="G869" i="1"/>
  <c r="H869" i="1" s="1"/>
  <c r="R869" i="1"/>
  <c r="J869" i="1"/>
  <c r="K869" i="1" s="1"/>
  <c r="L869" i="1" s="1"/>
  <c r="M869" i="1" s="1"/>
  <c r="S869" i="1"/>
  <c r="T868" i="1"/>
  <c r="O869" i="1"/>
  <c r="E869" i="1"/>
  <c r="F870" i="1" s="1"/>
  <c r="A870" i="1"/>
  <c r="D870" i="1" s="1"/>
  <c r="N868" i="1"/>
  <c r="C844" i="1"/>
  <c r="P843" i="1"/>
  <c r="B843" i="1" s="1"/>
  <c r="I883" i="1"/>
  <c r="E870" i="1" l="1"/>
  <c r="F871" i="1" s="1"/>
  <c r="O870" i="1"/>
  <c r="A871" i="1"/>
  <c r="D871" i="1" s="1"/>
  <c r="R870" i="1"/>
  <c r="S870" i="1"/>
  <c r="J870" i="1"/>
  <c r="K870" i="1" s="1"/>
  <c r="L870" i="1" s="1"/>
  <c r="M870" i="1" s="1"/>
  <c r="G870" i="1"/>
  <c r="H870" i="1" s="1"/>
  <c r="Q869" i="1"/>
  <c r="T869" i="1"/>
  <c r="N869" i="1"/>
  <c r="C845" i="1"/>
  <c r="P844" i="1"/>
  <c r="B844" i="1" s="1"/>
  <c r="I884" i="1"/>
  <c r="O871" i="1" l="1"/>
  <c r="E871" i="1"/>
  <c r="F872" i="1" s="1"/>
  <c r="A872" i="1"/>
  <c r="D872" i="1" s="1"/>
  <c r="N870" i="1"/>
  <c r="S871" i="1"/>
  <c r="T870" i="1"/>
  <c r="Q870" i="1"/>
  <c r="G871" i="1"/>
  <c r="H871" i="1" s="1"/>
  <c r="J871" i="1"/>
  <c r="K871" i="1" s="1"/>
  <c r="L871" i="1" s="1"/>
  <c r="M871" i="1" s="1"/>
  <c r="R871" i="1"/>
  <c r="I885" i="1"/>
  <c r="C846" i="1"/>
  <c r="P845" i="1"/>
  <c r="B845" i="1" s="1"/>
  <c r="N871" i="1" l="1"/>
  <c r="E872" i="1"/>
  <c r="F873" i="1" s="1"/>
  <c r="O872" i="1"/>
  <c r="A873" i="1"/>
  <c r="D873" i="1" s="1"/>
  <c r="S872" i="1"/>
  <c r="G872" i="1"/>
  <c r="H872" i="1" s="1"/>
  <c r="J872" i="1"/>
  <c r="K872" i="1" s="1"/>
  <c r="L872" i="1" s="1"/>
  <c r="M872" i="1" s="1"/>
  <c r="Q871" i="1"/>
  <c r="R872" i="1"/>
  <c r="T871" i="1"/>
  <c r="I886" i="1"/>
  <c r="C847" i="1"/>
  <c r="P846" i="1"/>
  <c r="B846" i="1" s="1"/>
  <c r="O873" i="1" l="1"/>
  <c r="E873" i="1"/>
  <c r="F874" i="1" s="1"/>
  <c r="A874" i="1"/>
  <c r="D874" i="1" s="1"/>
  <c r="Q872" i="1"/>
  <c r="J873" i="1"/>
  <c r="K873" i="1" s="1"/>
  <c r="L873" i="1" s="1"/>
  <c r="M873" i="1" s="1"/>
  <c r="T872" i="1"/>
  <c r="G873" i="1"/>
  <c r="H873" i="1" s="1"/>
  <c r="R873" i="1"/>
  <c r="S873" i="1"/>
  <c r="N872" i="1"/>
  <c r="I887" i="1"/>
  <c r="C848" i="1"/>
  <c r="P847" i="1"/>
  <c r="B847" i="1" s="1"/>
  <c r="N873" i="1" l="1"/>
  <c r="T873" i="1"/>
  <c r="G874" i="1"/>
  <c r="H874" i="1" s="1"/>
  <c r="Q873" i="1"/>
  <c r="S874" i="1"/>
  <c r="J874" i="1"/>
  <c r="K874" i="1" s="1"/>
  <c r="L874" i="1" s="1"/>
  <c r="M874" i="1" s="1"/>
  <c r="R874" i="1"/>
  <c r="A875" i="1"/>
  <c r="D875" i="1" s="1"/>
  <c r="O874" i="1"/>
  <c r="E874" i="1"/>
  <c r="F875" i="1" s="1"/>
  <c r="C849" i="1"/>
  <c r="P848" i="1"/>
  <c r="I888" i="1"/>
  <c r="T848" i="1" l="1"/>
  <c r="B848" i="1"/>
  <c r="O875" i="1"/>
  <c r="E875" i="1"/>
  <c r="F876" i="1" s="1"/>
  <c r="A876" i="1"/>
  <c r="D876" i="1" s="1"/>
  <c r="N874" i="1"/>
  <c r="R875" i="1"/>
  <c r="Q874" i="1"/>
  <c r="J875" i="1"/>
  <c r="K875" i="1" s="1"/>
  <c r="L875" i="1" s="1"/>
  <c r="M875" i="1" s="1"/>
  <c r="G875" i="1"/>
  <c r="H875" i="1" s="1"/>
  <c r="T874" i="1"/>
  <c r="S875" i="1"/>
  <c r="C850" i="1"/>
  <c r="P849" i="1"/>
  <c r="B849" i="1" s="1"/>
  <c r="I889" i="1"/>
  <c r="N875" i="1" l="1"/>
  <c r="T875" i="1"/>
  <c r="S876" i="1"/>
  <c r="R876" i="1"/>
  <c r="Q875" i="1"/>
  <c r="G876" i="1"/>
  <c r="H876" i="1" s="1"/>
  <c r="J876" i="1"/>
  <c r="K876" i="1" s="1"/>
  <c r="L876" i="1" s="1"/>
  <c r="M876" i="1" s="1"/>
  <c r="E876" i="1"/>
  <c r="F877" i="1" s="1"/>
  <c r="A877" i="1"/>
  <c r="D877" i="1" s="1"/>
  <c r="O876" i="1"/>
  <c r="I890" i="1"/>
  <c r="C851" i="1"/>
  <c r="P850" i="1"/>
  <c r="B850" i="1" s="1"/>
  <c r="R877" i="1" l="1"/>
  <c r="J877" i="1"/>
  <c r="K877" i="1" s="1"/>
  <c r="L877" i="1" s="1"/>
  <c r="M877" i="1" s="1"/>
  <c r="Q876" i="1"/>
  <c r="S877" i="1"/>
  <c r="T876" i="1"/>
  <c r="G877" i="1"/>
  <c r="H877" i="1" s="1"/>
  <c r="E877" i="1"/>
  <c r="F878" i="1" s="1"/>
  <c r="A878" i="1"/>
  <c r="D878" i="1" s="1"/>
  <c r="O877" i="1"/>
  <c r="N876" i="1"/>
  <c r="I891" i="1"/>
  <c r="C852" i="1"/>
  <c r="P851" i="1"/>
  <c r="B851" i="1" s="1"/>
  <c r="G878" i="1" l="1"/>
  <c r="H878" i="1" s="1"/>
  <c r="S878" i="1"/>
  <c r="Q877" i="1"/>
  <c r="J878" i="1"/>
  <c r="K878" i="1" s="1"/>
  <c r="L878" i="1" s="1"/>
  <c r="M878" i="1" s="1"/>
  <c r="R878" i="1"/>
  <c r="N877" i="1"/>
  <c r="O878" i="1"/>
  <c r="A879" i="1"/>
  <c r="D879" i="1" s="1"/>
  <c r="E878" i="1"/>
  <c r="F879" i="1" s="1"/>
  <c r="C853" i="1"/>
  <c r="P852" i="1"/>
  <c r="B852" i="1" s="1"/>
  <c r="I892" i="1"/>
  <c r="N878" i="1" l="1"/>
  <c r="Q878" i="1"/>
  <c r="R879" i="1"/>
  <c r="J879" i="1"/>
  <c r="K879" i="1" s="1"/>
  <c r="L879" i="1" s="1"/>
  <c r="M879" i="1" s="1"/>
  <c r="G879" i="1"/>
  <c r="T878" i="1"/>
  <c r="S879" i="1"/>
  <c r="A880" i="1"/>
  <c r="D880" i="1" s="1"/>
  <c r="E879" i="1"/>
  <c r="F880" i="1" s="1"/>
  <c r="O879" i="1"/>
  <c r="I893" i="1"/>
  <c r="C854" i="1"/>
  <c r="P853" i="1"/>
  <c r="B853" i="1" s="1"/>
  <c r="A881" i="1" l="1"/>
  <c r="D881" i="1" s="1"/>
  <c r="E880" i="1"/>
  <c r="F881" i="1" s="1"/>
  <c r="O880" i="1"/>
  <c r="R880" i="1"/>
  <c r="T879" i="1"/>
  <c r="S880" i="1"/>
  <c r="Q879" i="1"/>
  <c r="J880" i="1"/>
  <c r="K880" i="1" s="1"/>
  <c r="L880" i="1" s="1"/>
  <c r="M880" i="1" s="1"/>
  <c r="G880" i="1"/>
  <c r="H880" i="1" s="1"/>
  <c r="H879" i="1"/>
  <c r="N879" i="1" s="1"/>
  <c r="C855" i="1"/>
  <c r="P854" i="1"/>
  <c r="B854" i="1" s="1"/>
  <c r="I894" i="1"/>
  <c r="N880" i="1" l="1"/>
  <c r="O881" i="1"/>
  <c r="E881" i="1"/>
  <c r="F882" i="1" s="1"/>
  <c r="A882" i="1"/>
  <c r="D882" i="1" s="1"/>
  <c r="S881" i="1"/>
  <c r="T880" i="1"/>
  <c r="J881" i="1"/>
  <c r="K881" i="1" s="1"/>
  <c r="L881" i="1" s="1"/>
  <c r="M881" i="1" s="1"/>
  <c r="Q880" i="1"/>
  <c r="R881" i="1"/>
  <c r="G881" i="1"/>
  <c r="H881" i="1" s="1"/>
  <c r="I895" i="1"/>
  <c r="C856" i="1"/>
  <c r="P855" i="1"/>
  <c r="B855" i="1" s="1"/>
  <c r="N881" i="1" l="1"/>
  <c r="Q881" i="1"/>
  <c r="R882" i="1"/>
  <c r="T881" i="1"/>
  <c r="J882" i="1"/>
  <c r="K882" i="1" s="1"/>
  <c r="L882" i="1" s="1"/>
  <c r="M882" i="1" s="1"/>
  <c r="S882" i="1"/>
  <c r="G882" i="1"/>
  <c r="E882" i="1"/>
  <c r="F883" i="1" s="1"/>
  <c r="O882" i="1"/>
  <c r="A883" i="1"/>
  <c r="D883" i="1" s="1"/>
  <c r="C857" i="1"/>
  <c r="P856" i="1"/>
  <c r="B856" i="1" s="1"/>
  <c r="I896" i="1"/>
  <c r="G883" i="1" l="1"/>
  <c r="H883" i="1" s="1"/>
  <c r="A884" i="1"/>
  <c r="D884" i="1" s="1"/>
  <c r="E883" i="1"/>
  <c r="F884" i="1" s="1"/>
  <c r="O883" i="1"/>
  <c r="Q882" i="1"/>
  <c r="R883" i="1"/>
  <c r="T882" i="1"/>
  <c r="S883" i="1"/>
  <c r="J883" i="1"/>
  <c r="K883" i="1" s="1"/>
  <c r="L883" i="1" s="1"/>
  <c r="M883" i="1" s="1"/>
  <c r="H882" i="1"/>
  <c r="N882" i="1" s="1"/>
  <c r="C858" i="1"/>
  <c r="P857" i="1"/>
  <c r="B857" i="1" s="1"/>
  <c r="I897" i="1"/>
  <c r="N883" i="1" l="1"/>
  <c r="S884" i="1"/>
  <c r="G884" i="1"/>
  <c r="J884" i="1"/>
  <c r="K884" i="1" s="1"/>
  <c r="L884" i="1" s="1"/>
  <c r="M884" i="1" s="1"/>
  <c r="T883" i="1"/>
  <c r="Q883" i="1"/>
  <c r="R884" i="1"/>
  <c r="E884" i="1"/>
  <c r="F885" i="1" s="1"/>
  <c r="O884" i="1"/>
  <c r="A885" i="1"/>
  <c r="D885" i="1" s="1"/>
  <c r="I898" i="1"/>
  <c r="C859" i="1"/>
  <c r="P858" i="1"/>
  <c r="B858" i="1" s="1"/>
  <c r="G885" i="1" l="1"/>
  <c r="H885" i="1" s="1"/>
  <c r="S885" i="1"/>
  <c r="J885" i="1"/>
  <c r="K885" i="1" s="1"/>
  <c r="L885" i="1" s="1"/>
  <c r="M885" i="1" s="1"/>
  <c r="T884" i="1"/>
  <c r="Q884" i="1"/>
  <c r="R885" i="1"/>
  <c r="A886" i="1"/>
  <c r="D886" i="1" s="1"/>
  <c r="O885" i="1"/>
  <c r="E885" i="1"/>
  <c r="F886" i="1" s="1"/>
  <c r="H884" i="1"/>
  <c r="N884" i="1" s="1"/>
  <c r="C860" i="1"/>
  <c r="P859" i="1"/>
  <c r="B859" i="1" s="1"/>
  <c r="I899" i="1"/>
  <c r="N885" i="1" l="1"/>
  <c r="A887" i="1"/>
  <c r="D887" i="1" s="1"/>
  <c r="E886" i="1"/>
  <c r="F887" i="1" s="1"/>
  <c r="O886" i="1"/>
  <c r="R886" i="1"/>
  <c r="G886" i="1"/>
  <c r="T885" i="1"/>
  <c r="Q885" i="1"/>
  <c r="S886" i="1"/>
  <c r="J886" i="1"/>
  <c r="K886" i="1" s="1"/>
  <c r="L886" i="1" s="1"/>
  <c r="M886" i="1" s="1"/>
  <c r="I900" i="1"/>
  <c r="C861" i="1"/>
  <c r="P860" i="1"/>
  <c r="B860" i="1" s="1"/>
  <c r="G887" i="1" l="1"/>
  <c r="H887" i="1" s="1"/>
  <c r="R887" i="1"/>
  <c r="S887" i="1"/>
  <c r="Q886" i="1"/>
  <c r="J887" i="1"/>
  <c r="K887" i="1" s="1"/>
  <c r="L887" i="1" s="1"/>
  <c r="M887" i="1" s="1"/>
  <c r="T886" i="1"/>
  <c r="A888" i="1"/>
  <c r="D888" i="1" s="1"/>
  <c r="O887" i="1"/>
  <c r="E887" i="1"/>
  <c r="F888" i="1" s="1"/>
  <c r="H886" i="1"/>
  <c r="N886" i="1" s="1"/>
  <c r="C862" i="1"/>
  <c r="P861" i="1"/>
  <c r="B861" i="1" s="1"/>
  <c r="I901" i="1"/>
  <c r="N887" i="1" l="1"/>
  <c r="J888" i="1"/>
  <c r="K888" i="1" s="1"/>
  <c r="L888" i="1" s="1"/>
  <c r="M888" i="1" s="1"/>
  <c r="G888" i="1"/>
  <c r="H888" i="1" s="1"/>
  <c r="Q887" i="1"/>
  <c r="S888" i="1"/>
  <c r="T887" i="1"/>
  <c r="R888" i="1"/>
  <c r="E888" i="1"/>
  <c r="F889" i="1" s="1"/>
  <c r="A889" i="1"/>
  <c r="D889" i="1" s="1"/>
  <c r="O888" i="1"/>
  <c r="I902" i="1"/>
  <c r="C863" i="1"/>
  <c r="P862" i="1"/>
  <c r="B862" i="1" s="1"/>
  <c r="G889" i="1" l="1"/>
  <c r="H889" i="1" s="1"/>
  <c r="R889" i="1"/>
  <c r="J889" i="1"/>
  <c r="K889" i="1" s="1"/>
  <c r="L889" i="1" s="1"/>
  <c r="M889" i="1" s="1"/>
  <c r="T888" i="1"/>
  <c r="Q888" i="1"/>
  <c r="S889" i="1"/>
  <c r="N888" i="1"/>
  <c r="E889" i="1"/>
  <c r="F890" i="1" s="1"/>
  <c r="O889" i="1"/>
  <c r="A890" i="1"/>
  <c r="D890" i="1" s="1"/>
  <c r="I903" i="1"/>
  <c r="C864" i="1"/>
  <c r="P863" i="1"/>
  <c r="B863" i="1" s="1"/>
  <c r="N889" i="1" l="1"/>
  <c r="S890" i="1"/>
  <c r="G890" i="1"/>
  <c r="J890" i="1"/>
  <c r="K890" i="1" s="1"/>
  <c r="L890" i="1" s="1"/>
  <c r="M890" i="1" s="1"/>
  <c r="T889" i="1"/>
  <c r="R890" i="1"/>
  <c r="Q889" i="1"/>
  <c r="E890" i="1"/>
  <c r="F891" i="1" s="1"/>
  <c r="A891" i="1"/>
  <c r="D891" i="1" s="1"/>
  <c r="O890" i="1"/>
  <c r="I904" i="1"/>
  <c r="C865" i="1"/>
  <c r="P864" i="1"/>
  <c r="B864" i="1" s="1"/>
  <c r="G891" i="1" l="1"/>
  <c r="H891" i="1" s="1"/>
  <c r="Q890" i="1"/>
  <c r="R891" i="1"/>
  <c r="S891" i="1"/>
  <c r="T890" i="1"/>
  <c r="J891" i="1"/>
  <c r="K891" i="1" s="1"/>
  <c r="L891" i="1" s="1"/>
  <c r="M891" i="1" s="1"/>
  <c r="E891" i="1"/>
  <c r="F892" i="1" s="1"/>
  <c r="O891" i="1"/>
  <c r="A892" i="1"/>
  <c r="D892" i="1" s="1"/>
  <c r="H890" i="1"/>
  <c r="N890" i="1" s="1"/>
  <c r="I905" i="1"/>
  <c r="C866" i="1"/>
  <c r="P865" i="1"/>
  <c r="B865" i="1" s="1"/>
  <c r="N891" i="1" l="1"/>
  <c r="G892" i="1"/>
  <c r="H892" i="1" s="1"/>
  <c r="T891" i="1"/>
  <c r="R892" i="1"/>
  <c r="Q891" i="1"/>
  <c r="J892" i="1"/>
  <c r="K892" i="1" s="1"/>
  <c r="L892" i="1" s="1"/>
  <c r="M892" i="1" s="1"/>
  <c r="S892" i="1"/>
  <c r="A893" i="1"/>
  <c r="D893" i="1" s="1"/>
  <c r="E892" i="1"/>
  <c r="F893" i="1" s="1"/>
  <c r="O892" i="1"/>
  <c r="C867" i="1"/>
  <c r="P866" i="1"/>
  <c r="B866" i="1" s="1"/>
  <c r="I906" i="1"/>
  <c r="N892" i="1" l="1"/>
  <c r="E893" i="1"/>
  <c r="F894" i="1" s="1"/>
  <c r="O893" i="1"/>
  <c r="A894" i="1"/>
  <c r="D894" i="1" s="1"/>
  <c r="G893" i="1"/>
  <c r="H893" i="1" s="1"/>
  <c r="R893" i="1"/>
  <c r="T892" i="1"/>
  <c r="Q892" i="1"/>
  <c r="J893" i="1"/>
  <c r="K893" i="1" s="1"/>
  <c r="L893" i="1" s="1"/>
  <c r="M893" i="1" s="1"/>
  <c r="S893" i="1"/>
  <c r="C868" i="1"/>
  <c r="P867" i="1"/>
  <c r="B867" i="1" s="1"/>
  <c r="I907" i="1"/>
  <c r="N893" i="1" l="1"/>
  <c r="G894" i="1"/>
  <c r="H894" i="1" s="1"/>
  <c r="J894" i="1"/>
  <c r="K894" i="1" s="1"/>
  <c r="L894" i="1" s="1"/>
  <c r="M894" i="1" s="1"/>
  <c r="S894" i="1"/>
  <c r="T893" i="1"/>
  <c r="Q893" i="1"/>
  <c r="R894" i="1"/>
  <c r="A895" i="1"/>
  <c r="D895" i="1" s="1"/>
  <c r="O894" i="1"/>
  <c r="E894" i="1"/>
  <c r="F895" i="1" s="1"/>
  <c r="I908" i="1"/>
  <c r="C869" i="1"/>
  <c r="P868" i="1"/>
  <c r="B868" i="1" s="1"/>
  <c r="E895" i="1" l="1"/>
  <c r="F896" i="1" s="1"/>
  <c r="O895" i="1"/>
  <c r="A896" i="1"/>
  <c r="D896" i="1" s="1"/>
  <c r="N894" i="1"/>
  <c r="J895" i="1"/>
  <c r="K895" i="1" s="1"/>
  <c r="L895" i="1" s="1"/>
  <c r="M895" i="1" s="1"/>
  <c r="S895" i="1"/>
  <c r="G895" i="1"/>
  <c r="H895" i="1" s="1"/>
  <c r="Q894" i="1"/>
  <c r="R895" i="1"/>
  <c r="T894" i="1"/>
  <c r="I909" i="1"/>
  <c r="C870" i="1"/>
  <c r="P869" i="1"/>
  <c r="B869" i="1" s="1"/>
  <c r="N895" i="1" l="1"/>
  <c r="S896" i="1"/>
  <c r="Q895" i="1"/>
  <c r="T895" i="1"/>
  <c r="J896" i="1"/>
  <c r="K896" i="1" s="1"/>
  <c r="L896" i="1" s="1"/>
  <c r="M896" i="1" s="1"/>
  <c r="R896" i="1"/>
  <c r="G896" i="1"/>
  <c r="O896" i="1"/>
  <c r="E896" i="1"/>
  <c r="F897" i="1" s="1"/>
  <c r="A897" i="1"/>
  <c r="D897" i="1" s="1"/>
  <c r="I910" i="1"/>
  <c r="C871" i="1"/>
  <c r="P870" i="1"/>
  <c r="B870" i="1" s="1"/>
  <c r="T896" i="1" l="1"/>
  <c r="Q896" i="1"/>
  <c r="J897" i="1"/>
  <c r="K897" i="1" s="1"/>
  <c r="L897" i="1" s="1"/>
  <c r="M897" i="1" s="1"/>
  <c r="R897" i="1"/>
  <c r="S897" i="1"/>
  <c r="G897" i="1"/>
  <c r="H897" i="1" s="1"/>
  <c r="O897" i="1"/>
  <c r="A898" i="1"/>
  <c r="D898" i="1" s="1"/>
  <c r="E897" i="1"/>
  <c r="F898" i="1" s="1"/>
  <c r="H896" i="1"/>
  <c r="N896" i="1" s="1"/>
  <c r="C872" i="1"/>
  <c r="P871" i="1"/>
  <c r="B871" i="1" s="1"/>
  <c r="I911" i="1"/>
  <c r="N897" i="1" l="1"/>
  <c r="G898" i="1"/>
  <c r="H898" i="1" s="1"/>
  <c r="J898" i="1"/>
  <c r="K898" i="1" s="1"/>
  <c r="L898" i="1" s="1"/>
  <c r="M898" i="1" s="1"/>
  <c r="Q897" i="1"/>
  <c r="R898" i="1"/>
  <c r="T897" i="1"/>
  <c r="S898" i="1"/>
  <c r="E898" i="1"/>
  <c r="F899" i="1" s="1"/>
  <c r="O898" i="1"/>
  <c r="A899" i="1"/>
  <c r="D899" i="1" s="1"/>
  <c r="C873" i="1"/>
  <c r="P872" i="1"/>
  <c r="B872" i="1" s="1"/>
  <c r="I912" i="1"/>
  <c r="N898" i="1" l="1"/>
  <c r="O899" i="1"/>
  <c r="E899" i="1"/>
  <c r="F900" i="1" s="1"/>
  <c r="A900" i="1"/>
  <c r="D900" i="1" s="1"/>
  <c r="G899" i="1"/>
  <c r="H899" i="1" s="1"/>
  <c r="R899" i="1"/>
  <c r="S899" i="1"/>
  <c r="J899" i="1"/>
  <c r="K899" i="1" s="1"/>
  <c r="L899" i="1" s="1"/>
  <c r="M899" i="1" s="1"/>
  <c r="Q898" i="1"/>
  <c r="T898" i="1"/>
  <c r="C874" i="1"/>
  <c r="P873" i="1"/>
  <c r="B873" i="1" s="1"/>
  <c r="I913" i="1"/>
  <c r="N899" i="1" l="1"/>
  <c r="R900" i="1"/>
  <c r="G900" i="1"/>
  <c r="J900" i="1"/>
  <c r="K900" i="1" s="1"/>
  <c r="L900" i="1" s="1"/>
  <c r="M900" i="1" s="1"/>
  <c r="T899" i="1"/>
  <c r="Q899" i="1"/>
  <c r="S900" i="1"/>
  <c r="E900" i="1"/>
  <c r="F901" i="1" s="1"/>
  <c r="A901" i="1"/>
  <c r="D901" i="1" s="1"/>
  <c r="O900" i="1"/>
  <c r="C875" i="1"/>
  <c r="P874" i="1"/>
  <c r="B874" i="1" s="1"/>
  <c r="I914" i="1"/>
  <c r="Q900" i="1" l="1"/>
  <c r="J901" i="1"/>
  <c r="K901" i="1" s="1"/>
  <c r="L901" i="1" s="1"/>
  <c r="M901" i="1" s="1"/>
  <c r="T900" i="1"/>
  <c r="R901" i="1"/>
  <c r="S901" i="1"/>
  <c r="A902" i="1"/>
  <c r="D902" i="1" s="1"/>
  <c r="O901" i="1"/>
  <c r="E901" i="1"/>
  <c r="F902" i="1" s="1"/>
  <c r="G901" i="1"/>
  <c r="H901" i="1" s="1"/>
  <c r="H900" i="1"/>
  <c r="N900" i="1" s="1"/>
  <c r="I915" i="1"/>
  <c r="C876" i="1"/>
  <c r="P875" i="1"/>
  <c r="B875" i="1" s="1"/>
  <c r="N901" i="1" l="1"/>
  <c r="O902" i="1"/>
  <c r="A903" i="1"/>
  <c r="D903" i="1" s="1"/>
  <c r="E902" i="1"/>
  <c r="F903" i="1" s="1"/>
  <c r="G902" i="1"/>
  <c r="H902" i="1" s="1"/>
  <c r="R902" i="1"/>
  <c r="J902" i="1"/>
  <c r="K902" i="1" s="1"/>
  <c r="L902" i="1" s="1"/>
  <c r="M902" i="1" s="1"/>
  <c r="Q901" i="1"/>
  <c r="T901" i="1"/>
  <c r="S902" i="1"/>
  <c r="I916" i="1"/>
  <c r="C877" i="1"/>
  <c r="P876" i="1"/>
  <c r="B876" i="1" s="1"/>
  <c r="N902" i="1" l="1"/>
  <c r="O903" i="1"/>
  <c r="E903" i="1"/>
  <c r="F904" i="1" s="1"/>
  <c r="A904" i="1"/>
  <c r="D904" i="1" s="1"/>
  <c r="Q902" i="1"/>
  <c r="G903" i="1"/>
  <c r="T902" i="1"/>
  <c r="J903" i="1"/>
  <c r="K903" i="1" s="1"/>
  <c r="L903" i="1" s="1"/>
  <c r="M903" i="1" s="1"/>
  <c r="S903" i="1"/>
  <c r="R903" i="1"/>
  <c r="I917" i="1"/>
  <c r="C878" i="1"/>
  <c r="P877" i="1"/>
  <c r="T877" i="1" l="1"/>
  <c r="B877" i="1"/>
  <c r="G904" i="1"/>
  <c r="H904" i="1" s="1"/>
  <c r="T903" i="1"/>
  <c r="Q903" i="1"/>
  <c r="R904" i="1"/>
  <c r="S904" i="1"/>
  <c r="J904" i="1"/>
  <c r="K904" i="1" s="1"/>
  <c r="L904" i="1" s="1"/>
  <c r="M904" i="1" s="1"/>
  <c r="H903" i="1"/>
  <c r="N903" i="1" s="1"/>
  <c r="O904" i="1"/>
  <c r="A905" i="1"/>
  <c r="D905" i="1" s="1"/>
  <c r="E904" i="1"/>
  <c r="F905" i="1" s="1"/>
  <c r="C879" i="1"/>
  <c r="P878" i="1"/>
  <c r="B878" i="1" s="1"/>
  <c r="I918" i="1"/>
  <c r="N904" i="1" l="1"/>
  <c r="O905" i="1"/>
  <c r="E905" i="1"/>
  <c r="F906" i="1" s="1"/>
  <c r="A906" i="1"/>
  <c r="D906" i="1" s="1"/>
  <c r="G905" i="1"/>
  <c r="H905" i="1" s="1"/>
  <c r="R905" i="1"/>
  <c r="J905" i="1"/>
  <c r="K905" i="1" s="1"/>
  <c r="L905" i="1" s="1"/>
  <c r="M905" i="1" s="1"/>
  <c r="T904" i="1"/>
  <c r="Q904" i="1"/>
  <c r="S905" i="1"/>
  <c r="I919" i="1"/>
  <c r="C880" i="1"/>
  <c r="P879" i="1"/>
  <c r="B879" i="1" s="1"/>
  <c r="J906" i="1" l="1"/>
  <c r="G906" i="1"/>
  <c r="H906" i="1" s="1"/>
  <c r="Q905" i="1"/>
  <c r="S906" i="1"/>
  <c r="T905" i="1"/>
  <c r="R906" i="1"/>
  <c r="N905" i="1"/>
  <c r="K906" i="1"/>
  <c r="L906" i="1" s="1"/>
  <c r="M906" i="1" s="1"/>
  <c r="O906" i="1"/>
  <c r="E906" i="1"/>
  <c r="F907" i="1" s="1"/>
  <c r="A907" i="1"/>
  <c r="D907" i="1" s="1"/>
  <c r="I920" i="1"/>
  <c r="C881" i="1"/>
  <c r="P880" i="1"/>
  <c r="B880" i="1" s="1"/>
  <c r="N906" i="1" l="1"/>
  <c r="A908" i="1"/>
  <c r="D908" i="1" s="1"/>
  <c r="O907" i="1"/>
  <c r="E907" i="1"/>
  <c r="F908" i="1" s="1"/>
  <c r="Q906" i="1"/>
  <c r="G907" i="1"/>
  <c r="J907" i="1"/>
  <c r="K907" i="1" s="1"/>
  <c r="L907" i="1" s="1"/>
  <c r="M907" i="1" s="1"/>
  <c r="R907" i="1"/>
  <c r="S907" i="1"/>
  <c r="T906" i="1"/>
  <c r="I921" i="1"/>
  <c r="C882" i="1"/>
  <c r="P881" i="1"/>
  <c r="B881" i="1" s="1"/>
  <c r="J908" i="1" l="1"/>
  <c r="K908" i="1" s="1"/>
  <c r="L908" i="1" s="1"/>
  <c r="M908" i="1" s="1"/>
  <c r="R908" i="1"/>
  <c r="S908" i="1"/>
  <c r="T907" i="1"/>
  <c r="Q907" i="1"/>
  <c r="G908" i="1"/>
  <c r="H908" i="1" s="1"/>
  <c r="A909" i="1"/>
  <c r="D909" i="1" s="1"/>
  <c r="E908" i="1"/>
  <c r="F909" i="1" s="1"/>
  <c r="O908" i="1"/>
  <c r="H907" i="1"/>
  <c r="N907" i="1" s="1"/>
  <c r="C883" i="1"/>
  <c r="P882" i="1"/>
  <c r="B882" i="1" s="1"/>
  <c r="I922" i="1"/>
  <c r="N908" i="1" l="1"/>
  <c r="Q908" i="1"/>
  <c r="G909" i="1"/>
  <c r="J909" i="1"/>
  <c r="K909" i="1" s="1"/>
  <c r="L909" i="1" s="1"/>
  <c r="M909" i="1" s="1"/>
  <c r="R909" i="1"/>
  <c r="S909" i="1"/>
  <c r="A910" i="1"/>
  <c r="D910" i="1" s="1"/>
  <c r="O909" i="1"/>
  <c r="E909" i="1"/>
  <c r="F910" i="1" s="1"/>
  <c r="I923" i="1"/>
  <c r="C884" i="1"/>
  <c r="P883" i="1"/>
  <c r="B883" i="1" s="1"/>
  <c r="S910" i="1" l="1"/>
  <c r="R910" i="1"/>
  <c r="Q909" i="1"/>
  <c r="J910" i="1"/>
  <c r="K910" i="1" s="1"/>
  <c r="L910" i="1" s="1"/>
  <c r="M910" i="1" s="1"/>
  <c r="T909" i="1"/>
  <c r="O910" i="1"/>
  <c r="E910" i="1"/>
  <c r="F911" i="1" s="1"/>
  <c r="A911" i="1"/>
  <c r="D911" i="1" s="1"/>
  <c r="G910" i="1"/>
  <c r="H910" i="1" s="1"/>
  <c r="H909" i="1"/>
  <c r="N909" i="1" s="1"/>
  <c r="C885" i="1"/>
  <c r="P884" i="1"/>
  <c r="B884" i="1" s="1"/>
  <c r="I924" i="1"/>
  <c r="N910" i="1" l="1"/>
  <c r="G911" i="1"/>
  <c r="H911" i="1" s="1"/>
  <c r="J911" i="1"/>
  <c r="K911" i="1" s="1"/>
  <c r="L911" i="1" s="1"/>
  <c r="M911" i="1" s="1"/>
  <c r="S911" i="1"/>
  <c r="T910" i="1"/>
  <c r="Q910" i="1"/>
  <c r="R911" i="1"/>
  <c r="E911" i="1"/>
  <c r="F912" i="1" s="1"/>
  <c r="A912" i="1"/>
  <c r="D912" i="1" s="1"/>
  <c r="O911" i="1"/>
  <c r="I925" i="1"/>
  <c r="C886" i="1"/>
  <c r="P885" i="1"/>
  <c r="B885" i="1" s="1"/>
  <c r="N911" i="1" l="1"/>
  <c r="E912" i="1"/>
  <c r="F913" i="1" s="1"/>
  <c r="A913" i="1"/>
  <c r="D913" i="1" s="1"/>
  <c r="O912" i="1"/>
  <c r="S912" i="1"/>
  <c r="R912" i="1"/>
  <c r="Q911" i="1"/>
  <c r="G912" i="1"/>
  <c r="H912" i="1" s="1"/>
  <c r="T911" i="1"/>
  <c r="J912" i="1"/>
  <c r="K912" i="1" s="1"/>
  <c r="L912" i="1" s="1"/>
  <c r="M912" i="1" s="1"/>
  <c r="C887" i="1"/>
  <c r="P886" i="1"/>
  <c r="B886" i="1" s="1"/>
  <c r="I926" i="1"/>
  <c r="N912" i="1" l="1"/>
  <c r="O913" i="1"/>
  <c r="A914" i="1"/>
  <c r="D914" i="1" s="1"/>
  <c r="E913" i="1"/>
  <c r="F914" i="1" s="1"/>
  <c r="J913" i="1"/>
  <c r="K913" i="1" s="1"/>
  <c r="L913" i="1" s="1"/>
  <c r="M913" i="1" s="1"/>
  <c r="S913" i="1"/>
  <c r="G913" i="1"/>
  <c r="H913" i="1" s="1"/>
  <c r="T912" i="1"/>
  <c r="Q912" i="1"/>
  <c r="R913" i="1"/>
  <c r="I927" i="1"/>
  <c r="C888" i="1"/>
  <c r="P887" i="1"/>
  <c r="B887" i="1" s="1"/>
  <c r="N913" i="1" l="1"/>
  <c r="O914" i="1"/>
  <c r="A915" i="1"/>
  <c r="D915" i="1" s="1"/>
  <c r="E914" i="1"/>
  <c r="F915" i="1" s="1"/>
  <c r="S914" i="1"/>
  <c r="J914" i="1"/>
  <c r="K914" i="1" s="1"/>
  <c r="L914" i="1" s="1"/>
  <c r="M914" i="1" s="1"/>
  <c r="R914" i="1"/>
  <c r="T913" i="1"/>
  <c r="Q913" i="1"/>
  <c r="G914" i="1"/>
  <c r="I928" i="1"/>
  <c r="C889" i="1"/>
  <c r="P888" i="1"/>
  <c r="B888" i="1" s="1"/>
  <c r="G915" i="1" l="1"/>
  <c r="H915" i="1" s="1"/>
  <c r="O915" i="1"/>
  <c r="A916" i="1"/>
  <c r="D916" i="1" s="1"/>
  <c r="E915" i="1"/>
  <c r="F916" i="1" s="1"/>
  <c r="R915" i="1"/>
  <c r="S915" i="1"/>
  <c r="T914" i="1"/>
  <c r="J915" i="1"/>
  <c r="K915" i="1" s="1"/>
  <c r="L915" i="1" s="1"/>
  <c r="M915" i="1" s="1"/>
  <c r="Q914" i="1"/>
  <c r="H914" i="1"/>
  <c r="N914" i="1" s="1"/>
  <c r="C890" i="1"/>
  <c r="P889" i="1"/>
  <c r="B889" i="1" s="1"/>
  <c r="I929" i="1"/>
  <c r="N915" i="1" l="1"/>
  <c r="O916" i="1"/>
  <c r="A917" i="1"/>
  <c r="D917" i="1" s="1"/>
  <c r="E916" i="1"/>
  <c r="F917" i="1" s="1"/>
  <c r="T915" i="1"/>
  <c r="G916" i="1"/>
  <c r="S916" i="1"/>
  <c r="J916" i="1"/>
  <c r="K916" i="1" s="1"/>
  <c r="L916" i="1" s="1"/>
  <c r="M916" i="1" s="1"/>
  <c r="R916" i="1"/>
  <c r="Q915" i="1"/>
  <c r="C891" i="1"/>
  <c r="P890" i="1"/>
  <c r="B890" i="1" s="1"/>
  <c r="I930" i="1"/>
  <c r="G917" i="1" l="1"/>
  <c r="H917" i="1" s="1"/>
  <c r="R917" i="1"/>
  <c r="J917" i="1"/>
  <c r="K917" i="1" s="1"/>
  <c r="L917" i="1" s="1"/>
  <c r="M917" i="1" s="1"/>
  <c r="T916" i="1"/>
  <c r="Q916" i="1"/>
  <c r="S917" i="1"/>
  <c r="E917" i="1"/>
  <c r="F918" i="1" s="1"/>
  <c r="A918" i="1"/>
  <c r="D918" i="1" s="1"/>
  <c r="O917" i="1"/>
  <c r="H916" i="1"/>
  <c r="N916" i="1" s="1"/>
  <c r="I931" i="1"/>
  <c r="C892" i="1"/>
  <c r="P891" i="1"/>
  <c r="B891" i="1" s="1"/>
  <c r="N917" i="1" l="1"/>
  <c r="Q917" i="1"/>
  <c r="G918" i="1"/>
  <c r="R918" i="1"/>
  <c r="J918" i="1"/>
  <c r="K918" i="1" s="1"/>
  <c r="L918" i="1" s="1"/>
  <c r="M918" i="1" s="1"/>
  <c r="S918" i="1"/>
  <c r="T917" i="1"/>
  <c r="A919" i="1"/>
  <c r="D919" i="1" s="1"/>
  <c r="E918" i="1"/>
  <c r="F919" i="1" s="1"/>
  <c r="O918" i="1"/>
  <c r="C893" i="1"/>
  <c r="P892" i="1"/>
  <c r="B892" i="1" s="1"/>
  <c r="I932" i="1"/>
  <c r="O919" i="1" l="1"/>
  <c r="A920" i="1"/>
  <c r="D920" i="1" s="1"/>
  <c r="E919" i="1"/>
  <c r="F920" i="1" s="1"/>
  <c r="G919" i="1"/>
  <c r="H919" i="1" s="1"/>
  <c r="S919" i="1"/>
  <c r="Q918" i="1"/>
  <c r="T918" i="1"/>
  <c r="J919" i="1"/>
  <c r="K919" i="1" s="1"/>
  <c r="L919" i="1" s="1"/>
  <c r="M919" i="1" s="1"/>
  <c r="R919" i="1"/>
  <c r="H918" i="1"/>
  <c r="N918" i="1" s="1"/>
  <c r="I933" i="1"/>
  <c r="C894" i="1"/>
  <c r="P893" i="1"/>
  <c r="B893" i="1" s="1"/>
  <c r="N919" i="1" l="1"/>
  <c r="E920" i="1"/>
  <c r="F921" i="1" s="1"/>
  <c r="A921" i="1"/>
  <c r="D921" i="1" s="1"/>
  <c r="O920" i="1"/>
  <c r="G920" i="1"/>
  <c r="H920" i="1" s="1"/>
  <c r="Q919" i="1"/>
  <c r="S920" i="1"/>
  <c r="J920" i="1"/>
  <c r="K920" i="1" s="1"/>
  <c r="L920" i="1" s="1"/>
  <c r="M920" i="1" s="1"/>
  <c r="T919" i="1"/>
  <c r="R920" i="1"/>
  <c r="I934" i="1"/>
  <c r="C895" i="1"/>
  <c r="P894" i="1"/>
  <c r="B894" i="1" s="1"/>
  <c r="T920" i="1" l="1"/>
  <c r="J921" i="1"/>
  <c r="K921" i="1" s="1"/>
  <c r="L921" i="1" s="1"/>
  <c r="M921" i="1" s="1"/>
  <c r="S921" i="1"/>
  <c r="Q920" i="1"/>
  <c r="R921" i="1"/>
  <c r="G921" i="1"/>
  <c r="N920" i="1"/>
  <c r="A922" i="1"/>
  <c r="D922" i="1" s="1"/>
  <c r="O921" i="1"/>
  <c r="E921" i="1"/>
  <c r="F922" i="1" s="1"/>
  <c r="C896" i="1"/>
  <c r="P895" i="1"/>
  <c r="B895" i="1" s="1"/>
  <c r="I935" i="1"/>
  <c r="G922" i="1" l="1"/>
  <c r="H922" i="1" s="1"/>
  <c r="A923" i="1"/>
  <c r="D923" i="1" s="1"/>
  <c r="O922" i="1"/>
  <c r="E922" i="1"/>
  <c r="F923" i="1" s="1"/>
  <c r="Q921" i="1"/>
  <c r="R922" i="1"/>
  <c r="S922" i="1"/>
  <c r="J922" i="1"/>
  <c r="K922" i="1" s="1"/>
  <c r="L922" i="1" s="1"/>
  <c r="M922" i="1" s="1"/>
  <c r="T921" i="1"/>
  <c r="H921" i="1"/>
  <c r="N921" i="1" s="1"/>
  <c r="C897" i="1"/>
  <c r="P896" i="1"/>
  <c r="B896" i="1" s="1"/>
  <c r="I936" i="1"/>
  <c r="N922" i="1" l="1"/>
  <c r="G923" i="1"/>
  <c r="H923" i="1" s="1"/>
  <c r="J923" i="1"/>
  <c r="K923" i="1" s="1"/>
  <c r="L923" i="1" s="1"/>
  <c r="M923" i="1" s="1"/>
  <c r="Q922" i="1"/>
  <c r="S923" i="1"/>
  <c r="T922" i="1"/>
  <c r="R923" i="1"/>
  <c r="E923" i="1"/>
  <c r="F924" i="1" s="1"/>
  <c r="A924" i="1"/>
  <c r="D924" i="1" s="1"/>
  <c r="O923" i="1"/>
  <c r="I937" i="1"/>
  <c r="C898" i="1"/>
  <c r="P897" i="1"/>
  <c r="B897" i="1" s="1"/>
  <c r="N923" i="1" l="1"/>
  <c r="R924" i="1"/>
  <c r="S924" i="1"/>
  <c r="Q923" i="1"/>
  <c r="T923" i="1"/>
  <c r="G924" i="1"/>
  <c r="J924" i="1"/>
  <c r="K924" i="1" s="1"/>
  <c r="L924" i="1" s="1"/>
  <c r="M924" i="1" s="1"/>
  <c r="E924" i="1"/>
  <c r="F925" i="1" s="1"/>
  <c r="O924" i="1"/>
  <c r="A925" i="1"/>
  <c r="D925" i="1" s="1"/>
  <c r="I938" i="1"/>
  <c r="C899" i="1"/>
  <c r="P898" i="1"/>
  <c r="B898" i="1" l="1"/>
  <c r="S925" i="1"/>
  <c r="R925" i="1"/>
  <c r="J925" i="1"/>
  <c r="K925" i="1" s="1"/>
  <c r="L925" i="1" s="1"/>
  <c r="M925" i="1" s="1"/>
  <c r="T924" i="1"/>
  <c r="Q924" i="1"/>
  <c r="G925" i="1"/>
  <c r="H925" i="1" s="1"/>
  <c r="H924" i="1"/>
  <c r="N924" i="1" s="1"/>
  <c r="E925" i="1"/>
  <c r="F926" i="1" s="1"/>
  <c r="A926" i="1"/>
  <c r="D926" i="1" s="1"/>
  <c r="O925" i="1"/>
  <c r="C900" i="1"/>
  <c r="P899" i="1"/>
  <c r="I939" i="1"/>
  <c r="B899" i="1" l="1"/>
  <c r="N925" i="1"/>
  <c r="S926" i="1"/>
  <c r="T925" i="1"/>
  <c r="J926" i="1"/>
  <c r="K926" i="1" s="1"/>
  <c r="L926" i="1" s="1"/>
  <c r="M926" i="1" s="1"/>
  <c r="Q925" i="1"/>
  <c r="G926" i="1"/>
  <c r="H926" i="1" s="1"/>
  <c r="R926" i="1"/>
  <c r="A927" i="1"/>
  <c r="D927" i="1" s="1"/>
  <c r="E926" i="1"/>
  <c r="F927" i="1" s="1"/>
  <c r="O926" i="1"/>
  <c r="C901" i="1"/>
  <c r="P900" i="1"/>
  <c r="I940" i="1"/>
  <c r="B900" i="1" l="1"/>
  <c r="N926" i="1"/>
  <c r="R927" i="1"/>
  <c r="J927" i="1"/>
  <c r="K927" i="1" s="1"/>
  <c r="L927" i="1" s="1"/>
  <c r="M927" i="1" s="1"/>
  <c r="G927" i="1"/>
  <c r="H927" i="1" s="1"/>
  <c r="Q926" i="1"/>
  <c r="T926" i="1"/>
  <c r="S927" i="1"/>
  <c r="O927" i="1"/>
  <c r="A928" i="1"/>
  <c r="D928" i="1" s="1"/>
  <c r="E927" i="1"/>
  <c r="F928" i="1" s="1"/>
  <c r="C902" i="1"/>
  <c r="P901" i="1"/>
  <c r="I941" i="1"/>
  <c r="B901" i="1" l="1"/>
  <c r="Q927" i="1"/>
  <c r="R928" i="1"/>
  <c r="S928" i="1"/>
  <c r="T927" i="1"/>
  <c r="J928" i="1"/>
  <c r="K928" i="1" s="1"/>
  <c r="L928" i="1" s="1"/>
  <c r="M928" i="1" s="1"/>
  <c r="G928" i="1"/>
  <c r="N927" i="1"/>
  <c r="O928" i="1"/>
  <c r="E928" i="1"/>
  <c r="F929" i="1" s="1"/>
  <c r="A929" i="1"/>
  <c r="D929" i="1" s="1"/>
  <c r="C903" i="1"/>
  <c r="P902" i="1"/>
  <c r="I942" i="1"/>
  <c r="B902" i="1" l="1"/>
  <c r="G929" i="1"/>
  <c r="H929" i="1" s="1"/>
  <c r="O929" i="1"/>
  <c r="A930" i="1"/>
  <c r="D930" i="1" s="1"/>
  <c r="E929" i="1"/>
  <c r="F930" i="1" s="1"/>
  <c r="J929" i="1"/>
  <c r="K929" i="1" s="1"/>
  <c r="L929" i="1" s="1"/>
  <c r="M929" i="1" s="1"/>
  <c r="Q928" i="1"/>
  <c r="R929" i="1"/>
  <c r="S929" i="1"/>
  <c r="T928" i="1"/>
  <c r="H928" i="1"/>
  <c r="C904" i="1"/>
  <c r="P903" i="1"/>
  <c r="I943" i="1"/>
  <c r="N928" i="1" l="1"/>
  <c r="B903" i="1"/>
  <c r="N929" i="1"/>
  <c r="G930" i="1"/>
  <c r="H930" i="1" s="1"/>
  <c r="R930" i="1"/>
  <c r="J930" i="1"/>
  <c r="K930" i="1" s="1"/>
  <c r="L930" i="1" s="1"/>
  <c r="M930" i="1" s="1"/>
  <c r="Q929" i="1"/>
  <c r="T929" i="1"/>
  <c r="S930" i="1"/>
  <c r="O930" i="1"/>
  <c r="A931" i="1"/>
  <c r="D931" i="1" s="1"/>
  <c r="E930" i="1"/>
  <c r="F931" i="1" s="1"/>
  <c r="I944" i="1"/>
  <c r="C905" i="1"/>
  <c r="P904" i="1"/>
  <c r="B904" i="1" l="1"/>
  <c r="N930" i="1"/>
  <c r="R931" i="1"/>
  <c r="Q930" i="1"/>
  <c r="S931" i="1"/>
  <c r="T930" i="1"/>
  <c r="G931" i="1"/>
  <c r="H931" i="1" s="1"/>
  <c r="J931" i="1"/>
  <c r="K931" i="1" s="1"/>
  <c r="L931" i="1" s="1"/>
  <c r="M931" i="1" s="1"/>
  <c r="A932" i="1"/>
  <c r="D932" i="1" s="1"/>
  <c r="E931" i="1"/>
  <c r="F932" i="1" s="1"/>
  <c r="O931" i="1"/>
  <c r="C906" i="1"/>
  <c r="P905" i="1"/>
  <c r="I945" i="1"/>
  <c r="B905" i="1" l="1"/>
  <c r="N931" i="1"/>
  <c r="R932" i="1"/>
  <c r="T931" i="1"/>
  <c r="Q931" i="1"/>
  <c r="S932" i="1"/>
  <c r="J932" i="1"/>
  <c r="K932" i="1" s="1"/>
  <c r="L932" i="1" s="1"/>
  <c r="M932" i="1" s="1"/>
  <c r="G932" i="1"/>
  <c r="H932" i="1" s="1"/>
  <c r="A933" i="1"/>
  <c r="D933" i="1" s="1"/>
  <c r="E932" i="1"/>
  <c r="F933" i="1" s="1"/>
  <c r="O932" i="1"/>
  <c r="I946" i="1"/>
  <c r="C907" i="1"/>
  <c r="P906" i="1"/>
  <c r="B906" i="1" l="1"/>
  <c r="A934" i="1"/>
  <c r="D934" i="1" s="1"/>
  <c r="O933" i="1"/>
  <c r="E933" i="1"/>
  <c r="F934" i="1" s="1"/>
  <c r="S933" i="1"/>
  <c r="J933" i="1"/>
  <c r="K933" i="1" s="1"/>
  <c r="L933" i="1" s="1"/>
  <c r="M933" i="1" s="1"/>
  <c r="Q932" i="1"/>
  <c r="T932" i="1"/>
  <c r="G933" i="1"/>
  <c r="H933" i="1" s="1"/>
  <c r="R933" i="1"/>
  <c r="N932" i="1"/>
  <c r="C908" i="1"/>
  <c r="P907" i="1"/>
  <c r="I947" i="1"/>
  <c r="B907" i="1" l="1"/>
  <c r="J934" i="1"/>
  <c r="K934" i="1" s="1"/>
  <c r="L934" i="1" s="1"/>
  <c r="M934" i="1" s="1"/>
  <c r="S934" i="1"/>
  <c r="Q933" i="1"/>
  <c r="G934" i="1"/>
  <c r="H934" i="1" s="1"/>
  <c r="T933" i="1"/>
  <c r="R934" i="1"/>
  <c r="N933" i="1"/>
  <c r="O934" i="1"/>
  <c r="A935" i="1"/>
  <c r="D935" i="1" s="1"/>
  <c r="E934" i="1"/>
  <c r="F935" i="1" s="1"/>
  <c r="C909" i="1"/>
  <c r="P908" i="1"/>
  <c r="I948" i="1"/>
  <c r="B908" i="1" l="1"/>
  <c r="N934" i="1"/>
  <c r="E935" i="1"/>
  <c r="F936" i="1" s="1"/>
  <c r="O935" i="1"/>
  <c r="A936" i="1"/>
  <c r="D936" i="1" s="1"/>
  <c r="Q934" i="1"/>
  <c r="R935" i="1"/>
  <c r="T934" i="1"/>
  <c r="G935" i="1"/>
  <c r="S935" i="1"/>
  <c r="J935" i="1"/>
  <c r="K935" i="1" s="1"/>
  <c r="L935" i="1" s="1"/>
  <c r="M935" i="1" s="1"/>
  <c r="I949" i="1"/>
  <c r="T908" i="1"/>
  <c r="C910" i="1"/>
  <c r="P909" i="1"/>
  <c r="B909" i="1" l="1"/>
  <c r="G936" i="1"/>
  <c r="H936" i="1" s="1"/>
  <c r="R936" i="1"/>
  <c r="S936" i="1"/>
  <c r="T935" i="1"/>
  <c r="J936" i="1"/>
  <c r="K936" i="1" s="1"/>
  <c r="L936" i="1" s="1"/>
  <c r="M936" i="1" s="1"/>
  <c r="Q935" i="1"/>
  <c r="O936" i="1"/>
  <c r="E936" i="1"/>
  <c r="F937" i="1" s="1"/>
  <c r="A937" i="1"/>
  <c r="D937" i="1" s="1"/>
  <c r="H935" i="1"/>
  <c r="C911" i="1"/>
  <c r="P910" i="1"/>
  <c r="I950" i="1"/>
  <c r="N935" i="1" l="1"/>
  <c r="B910" i="1"/>
  <c r="N936" i="1"/>
  <c r="O937" i="1"/>
  <c r="A938" i="1"/>
  <c r="D938" i="1" s="1"/>
  <c r="E937" i="1"/>
  <c r="F938" i="1" s="1"/>
  <c r="G937" i="1"/>
  <c r="H937" i="1" s="1"/>
  <c r="T936" i="1"/>
  <c r="R937" i="1"/>
  <c r="Q936" i="1"/>
  <c r="J937" i="1"/>
  <c r="K937" i="1" s="1"/>
  <c r="L937" i="1" s="1"/>
  <c r="M937" i="1" s="1"/>
  <c r="S937" i="1"/>
  <c r="C912" i="1"/>
  <c r="P911" i="1"/>
  <c r="I951" i="1"/>
  <c r="B911" i="1" l="1"/>
  <c r="N937" i="1"/>
  <c r="O938" i="1"/>
  <c r="A939" i="1"/>
  <c r="D939" i="1" s="1"/>
  <c r="E938" i="1"/>
  <c r="F939" i="1" s="1"/>
  <c r="G938" i="1"/>
  <c r="H938" i="1" s="1"/>
  <c r="Q937" i="1"/>
  <c r="R938" i="1"/>
  <c r="T937" i="1"/>
  <c r="J938" i="1"/>
  <c r="K938" i="1" s="1"/>
  <c r="L938" i="1" s="1"/>
  <c r="M938" i="1" s="1"/>
  <c r="S938" i="1"/>
  <c r="I952" i="1"/>
  <c r="C913" i="1"/>
  <c r="P912" i="1"/>
  <c r="B912" i="1" l="1"/>
  <c r="N938" i="1"/>
  <c r="O939" i="1"/>
  <c r="E939" i="1"/>
  <c r="F940" i="1" s="1"/>
  <c r="A940" i="1"/>
  <c r="D940" i="1" s="1"/>
  <c r="G939" i="1"/>
  <c r="H939" i="1" s="1"/>
  <c r="T938" i="1"/>
  <c r="J939" i="1"/>
  <c r="K939" i="1" s="1"/>
  <c r="L939" i="1" s="1"/>
  <c r="M939" i="1" s="1"/>
  <c r="S939" i="1"/>
  <c r="Q938" i="1"/>
  <c r="R939" i="1"/>
  <c r="I953" i="1"/>
  <c r="C914" i="1"/>
  <c r="P913" i="1"/>
  <c r="B913" i="1" l="1"/>
  <c r="N939" i="1"/>
  <c r="J940" i="1"/>
  <c r="K940" i="1" s="1"/>
  <c r="L940" i="1" s="1"/>
  <c r="M940" i="1" s="1"/>
  <c r="G940" i="1"/>
  <c r="S940" i="1"/>
  <c r="R940" i="1"/>
  <c r="Q939" i="1"/>
  <c r="A941" i="1"/>
  <c r="D941" i="1" s="1"/>
  <c r="E940" i="1"/>
  <c r="F941" i="1" s="1"/>
  <c r="O940" i="1"/>
  <c r="C915" i="1"/>
  <c r="P914" i="1"/>
  <c r="I954" i="1"/>
  <c r="B914" i="1" l="1"/>
  <c r="Q940" i="1"/>
  <c r="R941" i="1"/>
  <c r="J941" i="1"/>
  <c r="K941" i="1" s="1"/>
  <c r="L941" i="1" s="1"/>
  <c r="M941" i="1" s="1"/>
  <c r="S941" i="1"/>
  <c r="T940" i="1"/>
  <c r="O941" i="1"/>
  <c r="E941" i="1"/>
  <c r="F942" i="1" s="1"/>
  <c r="A942" i="1"/>
  <c r="D942" i="1" s="1"/>
  <c r="G941" i="1"/>
  <c r="H941" i="1" s="1"/>
  <c r="H940" i="1"/>
  <c r="C916" i="1"/>
  <c r="P915" i="1"/>
  <c r="I955" i="1"/>
  <c r="N940" i="1" l="1"/>
  <c r="B915" i="1"/>
  <c r="N941" i="1"/>
  <c r="J942" i="1"/>
  <c r="K942" i="1" s="1"/>
  <c r="L942" i="1" s="1"/>
  <c r="M942" i="1" s="1"/>
  <c r="G942" i="1"/>
  <c r="S942" i="1"/>
  <c r="R942" i="1"/>
  <c r="T941" i="1"/>
  <c r="Q941" i="1"/>
  <c r="A943" i="1"/>
  <c r="D943" i="1" s="1"/>
  <c r="E942" i="1"/>
  <c r="F943" i="1" s="1"/>
  <c r="O942" i="1"/>
  <c r="I956" i="1"/>
  <c r="C917" i="1"/>
  <c r="P916" i="1"/>
  <c r="B916" i="1" l="1"/>
  <c r="T942" i="1"/>
  <c r="R943" i="1"/>
  <c r="Q942" i="1"/>
  <c r="J943" i="1"/>
  <c r="K943" i="1" s="1"/>
  <c r="L943" i="1" s="1"/>
  <c r="M943" i="1" s="1"/>
  <c r="S943" i="1"/>
  <c r="O943" i="1"/>
  <c r="E943" i="1"/>
  <c r="F944" i="1" s="1"/>
  <c r="A944" i="1"/>
  <c r="D944" i="1" s="1"/>
  <c r="G943" i="1"/>
  <c r="H943" i="1" s="1"/>
  <c r="H942" i="1"/>
  <c r="I957" i="1"/>
  <c r="C918" i="1"/>
  <c r="P917" i="1"/>
  <c r="N942" i="1" l="1"/>
  <c r="B917" i="1"/>
  <c r="N943" i="1"/>
  <c r="A945" i="1"/>
  <c r="D945" i="1" s="1"/>
  <c r="E944" i="1"/>
  <c r="F945" i="1" s="1"/>
  <c r="O944" i="1"/>
  <c r="G944" i="1"/>
  <c r="H944" i="1" s="1"/>
  <c r="Q943" i="1"/>
  <c r="R944" i="1"/>
  <c r="J944" i="1"/>
  <c r="K944" i="1" s="1"/>
  <c r="L944" i="1" s="1"/>
  <c r="M944" i="1" s="1"/>
  <c r="S944" i="1"/>
  <c r="T943" i="1"/>
  <c r="I958" i="1"/>
  <c r="C919" i="1"/>
  <c r="P918" i="1"/>
  <c r="B918" i="1" l="1"/>
  <c r="N944" i="1"/>
  <c r="A946" i="1"/>
  <c r="D946" i="1" s="1"/>
  <c r="O945" i="1"/>
  <c r="E945" i="1"/>
  <c r="F946" i="1" s="1"/>
  <c r="S945" i="1"/>
  <c r="R945" i="1"/>
  <c r="G945" i="1"/>
  <c r="T944" i="1"/>
  <c r="Q944" i="1"/>
  <c r="J945" i="1"/>
  <c r="K945" i="1" s="1"/>
  <c r="L945" i="1" s="1"/>
  <c r="M945" i="1" s="1"/>
  <c r="I959" i="1"/>
  <c r="C920" i="1"/>
  <c r="P919" i="1"/>
  <c r="B919" i="1" l="1"/>
  <c r="G946" i="1"/>
  <c r="H946" i="1" s="1"/>
  <c r="E946" i="1"/>
  <c r="F947" i="1" s="1"/>
  <c r="A947" i="1"/>
  <c r="D947" i="1" s="1"/>
  <c r="O946" i="1"/>
  <c r="S946" i="1"/>
  <c r="J946" i="1"/>
  <c r="K946" i="1" s="1"/>
  <c r="L946" i="1" s="1"/>
  <c r="M946" i="1" s="1"/>
  <c r="Q945" i="1"/>
  <c r="T945" i="1"/>
  <c r="R946" i="1"/>
  <c r="H945" i="1"/>
  <c r="C921" i="1"/>
  <c r="P920" i="1"/>
  <c r="I960" i="1"/>
  <c r="N945" i="1" l="1"/>
  <c r="B920" i="1"/>
  <c r="N946" i="1"/>
  <c r="J947" i="1"/>
  <c r="K947" i="1" s="1"/>
  <c r="L947" i="1" s="1"/>
  <c r="M947" i="1" s="1"/>
  <c r="Q946" i="1"/>
  <c r="G947" i="1"/>
  <c r="R947" i="1"/>
  <c r="S947" i="1"/>
  <c r="T946" i="1"/>
  <c r="E947" i="1"/>
  <c r="F948" i="1" s="1"/>
  <c r="A948" i="1"/>
  <c r="D948" i="1" s="1"/>
  <c r="O947" i="1"/>
  <c r="C922" i="1"/>
  <c r="P921" i="1"/>
  <c r="I961" i="1"/>
  <c r="B921" i="1" l="1"/>
  <c r="G948" i="1"/>
  <c r="H948" i="1" s="1"/>
  <c r="J948" i="1"/>
  <c r="K948" i="1" s="1"/>
  <c r="L948" i="1" s="1"/>
  <c r="M948" i="1" s="1"/>
  <c r="S948" i="1"/>
  <c r="R948" i="1"/>
  <c r="T947" i="1"/>
  <c r="Q947" i="1"/>
  <c r="O948" i="1"/>
  <c r="E948" i="1"/>
  <c r="F949" i="1" s="1"/>
  <c r="A949" i="1"/>
  <c r="D949" i="1" s="1"/>
  <c r="H947" i="1"/>
  <c r="I962" i="1"/>
  <c r="C923" i="1"/>
  <c r="P922" i="1"/>
  <c r="N947" i="1" l="1"/>
  <c r="B922" i="1"/>
  <c r="N948" i="1"/>
  <c r="A950" i="1"/>
  <c r="D950" i="1" s="1"/>
  <c r="O949" i="1"/>
  <c r="E949" i="1"/>
  <c r="F950" i="1" s="1"/>
  <c r="G949" i="1"/>
  <c r="H949" i="1" s="1"/>
  <c r="J949" i="1"/>
  <c r="K949" i="1" s="1"/>
  <c r="L949" i="1" s="1"/>
  <c r="M949" i="1" s="1"/>
  <c r="T948" i="1"/>
  <c r="R949" i="1"/>
  <c r="Q948" i="1"/>
  <c r="S949" i="1"/>
  <c r="C924" i="1"/>
  <c r="P923" i="1"/>
  <c r="I963" i="1"/>
  <c r="B923" i="1" l="1"/>
  <c r="N949" i="1"/>
  <c r="R950" i="1"/>
  <c r="Q949" i="1"/>
  <c r="T949" i="1"/>
  <c r="S950" i="1"/>
  <c r="J950" i="1"/>
  <c r="K950" i="1" s="1"/>
  <c r="L950" i="1" s="1"/>
  <c r="M950" i="1" s="1"/>
  <c r="G950" i="1"/>
  <c r="H950" i="1" s="1"/>
  <c r="A951" i="1"/>
  <c r="D951" i="1" s="1"/>
  <c r="O950" i="1"/>
  <c r="E950" i="1"/>
  <c r="F951" i="1" s="1"/>
  <c r="I964" i="1"/>
  <c r="C925" i="1"/>
  <c r="P924" i="1"/>
  <c r="B924" i="1" l="1"/>
  <c r="R951" i="1"/>
  <c r="S951" i="1"/>
  <c r="Q950" i="1"/>
  <c r="J951" i="1"/>
  <c r="K951" i="1" s="1"/>
  <c r="L951" i="1" s="1"/>
  <c r="M951" i="1" s="1"/>
  <c r="G951" i="1"/>
  <c r="H951" i="1" s="1"/>
  <c r="T950" i="1"/>
  <c r="N950" i="1"/>
  <c r="A952" i="1"/>
  <c r="D952" i="1" s="1"/>
  <c r="E951" i="1"/>
  <c r="F952" i="1" s="1"/>
  <c r="O951" i="1"/>
  <c r="C926" i="1"/>
  <c r="P925" i="1"/>
  <c r="I965" i="1"/>
  <c r="B925" i="1" l="1"/>
  <c r="N951" i="1"/>
  <c r="T951" i="1"/>
  <c r="R952" i="1"/>
  <c r="G952" i="1"/>
  <c r="H952" i="1" s="1"/>
  <c r="S952" i="1"/>
  <c r="J952" i="1"/>
  <c r="K952" i="1" s="1"/>
  <c r="L952" i="1" s="1"/>
  <c r="M952" i="1" s="1"/>
  <c r="Q951" i="1"/>
  <c r="O952" i="1"/>
  <c r="E952" i="1"/>
  <c r="F953" i="1" s="1"/>
  <c r="A953" i="1"/>
  <c r="D953" i="1" s="1"/>
  <c r="C927" i="1"/>
  <c r="P926" i="1"/>
  <c r="I966" i="1"/>
  <c r="B926" i="1" l="1"/>
  <c r="S953" i="1"/>
  <c r="T952" i="1"/>
  <c r="J953" i="1"/>
  <c r="K953" i="1" s="1"/>
  <c r="L953" i="1" s="1"/>
  <c r="M953" i="1" s="1"/>
  <c r="G953" i="1"/>
  <c r="R953" i="1"/>
  <c r="Q952" i="1"/>
  <c r="E953" i="1"/>
  <c r="F954" i="1" s="1"/>
  <c r="A954" i="1"/>
  <c r="D954" i="1" s="1"/>
  <c r="O953" i="1"/>
  <c r="N952" i="1"/>
  <c r="I967" i="1"/>
  <c r="C928" i="1"/>
  <c r="P927" i="1"/>
  <c r="B927" i="1" l="1"/>
  <c r="J954" i="1"/>
  <c r="K954" i="1" s="1"/>
  <c r="L954" i="1" s="1"/>
  <c r="M954" i="1" s="1"/>
  <c r="S954" i="1"/>
  <c r="Q953" i="1"/>
  <c r="T953" i="1"/>
  <c r="R954" i="1"/>
  <c r="E954" i="1"/>
  <c r="F955" i="1" s="1"/>
  <c r="A955" i="1"/>
  <c r="D955" i="1" s="1"/>
  <c r="O954" i="1"/>
  <c r="G954" i="1"/>
  <c r="H954" i="1" s="1"/>
  <c r="H953" i="1"/>
  <c r="C929" i="1"/>
  <c r="P928" i="1"/>
  <c r="I968" i="1"/>
  <c r="N953" i="1" l="1"/>
  <c r="B928" i="1"/>
  <c r="N954" i="1"/>
  <c r="T954" i="1"/>
  <c r="J955" i="1"/>
  <c r="K955" i="1" s="1"/>
  <c r="L955" i="1" s="1"/>
  <c r="M955" i="1" s="1"/>
  <c r="G955" i="1"/>
  <c r="H955" i="1" s="1"/>
  <c r="R955" i="1"/>
  <c r="S955" i="1"/>
  <c r="Q954" i="1"/>
  <c r="E955" i="1"/>
  <c r="F956" i="1" s="1"/>
  <c r="A956" i="1"/>
  <c r="D956" i="1" s="1"/>
  <c r="O955" i="1"/>
  <c r="I969" i="1"/>
  <c r="C930" i="1"/>
  <c r="P929" i="1"/>
  <c r="B929" i="1" l="1"/>
  <c r="N955" i="1"/>
  <c r="S956" i="1"/>
  <c r="R956" i="1"/>
  <c r="Q955" i="1"/>
  <c r="J956" i="1"/>
  <c r="K956" i="1" s="1"/>
  <c r="L956" i="1" s="1"/>
  <c r="M956" i="1" s="1"/>
  <c r="T955" i="1"/>
  <c r="O956" i="1"/>
  <c r="A957" i="1"/>
  <c r="D957" i="1" s="1"/>
  <c r="E956" i="1"/>
  <c r="F957" i="1" s="1"/>
  <c r="G956" i="1"/>
  <c r="H956" i="1" s="1"/>
  <c r="C931" i="1"/>
  <c r="P930" i="1"/>
  <c r="I970" i="1"/>
  <c r="B930" i="1" l="1"/>
  <c r="N956" i="1"/>
  <c r="G957" i="1"/>
  <c r="H957" i="1" s="1"/>
  <c r="Q956" i="1"/>
  <c r="J957" i="1"/>
  <c r="K957" i="1" s="1"/>
  <c r="L957" i="1" s="1"/>
  <c r="M957" i="1" s="1"/>
  <c r="T956" i="1"/>
  <c r="S957" i="1"/>
  <c r="R957" i="1"/>
  <c r="E957" i="1"/>
  <c r="F958" i="1" s="1"/>
  <c r="O957" i="1"/>
  <c r="A958" i="1"/>
  <c r="D958" i="1" s="1"/>
  <c r="I971" i="1"/>
  <c r="C932" i="1"/>
  <c r="P931" i="1"/>
  <c r="B931" i="1" l="1"/>
  <c r="N957" i="1"/>
  <c r="G958" i="1"/>
  <c r="H958" i="1" s="1"/>
  <c r="S958" i="1"/>
  <c r="Q957" i="1"/>
  <c r="T957" i="1"/>
  <c r="J958" i="1"/>
  <c r="K958" i="1" s="1"/>
  <c r="L958" i="1" s="1"/>
  <c r="M958" i="1" s="1"/>
  <c r="R958" i="1"/>
  <c r="E958" i="1"/>
  <c r="F959" i="1" s="1"/>
  <c r="A959" i="1"/>
  <c r="D959" i="1" s="1"/>
  <c r="O958" i="1"/>
  <c r="I972" i="1"/>
  <c r="C933" i="1"/>
  <c r="P932" i="1"/>
  <c r="B932" i="1" l="1"/>
  <c r="N958" i="1"/>
  <c r="A960" i="1"/>
  <c r="D960" i="1" s="1"/>
  <c r="E959" i="1"/>
  <c r="F960" i="1" s="1"/>
  <c r="O959" i="1"/>
  <c r="J959" i="1"/>
  <c r="K959" i="1" s="1"/>
  <c r="L959" i="1" s="1"/>
  <c r="M959" i="1" s="1"/>
  <c r="T958" i="1"/>
  <c r="S959" i="1"/>
  <c r="Q958" i="1"/>
  <c r="R959" i="1"/>
  <c r="G959" i="1"/>
  <c r="I973" i="1"/>
  <c r="C934" i="1"/>
  <c r="P933" i="1"/>
  <c r="B933" i="1" l="1"/>
  <c r="G960" i="1"/>
  <c r="H960" i="1" s="1"/>
  <c r="A961" i="1"/>
  <c r="D961" i="1" s="1"/>
  <c r="O960" i="1"/>
  <c r="E960" i="1"/>
  <c r="F961" i="1" s="1"/>
  <c r="T959" i="1"/>
  <c r="S960" i="1"/>
  <c r="R960" i="1"/>
  <c r="J960" i="1"/>
  <c r="K960" i="1" s="1"/>
  <c r="L960" i="1" s="1"/>
  <c r="M960" i="1" s="1"/>
  <c r="Q959" i="1"/>
  <c r="H959" i="1"/>
  <c r="I974" i="1"/>
  <c r="C935" i="1"/>
  <c r="P934" i="1"/>
  <c r="N959" i="1" l="1"/>
  <c r="B934" i="1"/>
  <c r="N960" i="1"/>
  <c r="J961" i="1"/>
  <c r="K961" i="1" s="1"/>
  <c r="L961" i="1" s="1"/>
  <c r="M961" i="1" s="1"/>
  <c r="R961" i="1"/>
  <c r="G961" i="1"/>
  <c r="H961" i="1" s="1"/>
  <c r="S961" i="1"/>
  <c r="T960" i="1"/>
  <c r="Q960" i="1"/>
  <c r="E961" i="1"/>
  <c r="F962" i="1" s="1"/>
  <c r="A962" i="1"/>
  <c r="D962" i="1" s="1"/>
  <c r="O961" i="1"/>
  <c r="I975" i="1"/>
  <c r="C936" i="1"/>
  <c r="P935" i="1"/>
  <c r="B935" i="1" l="1"/>
  <c r="N961" i="1"/>
  <c r="S962" i="1"/>
  <c r="R962" i="1"/>
  <c r="G962" i="1"/>
  <c r="H962" i="1" s="1"/>
  <c r="Q961" i="1"/>
  <c r="J962" i="1"/>
  <c r="K962" i="1" s="1"/>
  <c r="L962" i="1" s="1"/>
  <c r="M962" i="1" s="1"/>
  <c r="T961" i="1"/>
  <c r="E962" i="1"/>
  <c r="F963" i="1" s="1"/>
  <c r="A963" i="1"/>
  <c r="D963" i="1" s="1"/>
  <c r="O962" i="1"/>
  <c r="C937" i="1"/>
  <c r="P936" i="1"/>
  <c r="I976" i="1"/>
  <c r="B936" i="1" l="1"/>
  <c r="R963" i="1"/>
  <c r="Q962" i="1"/>
  <c r="J963" i="1"/>
  <c r="K963" i="1" s="1"/>
  <c r="L963" i="1" s="1"/>
  <c r="M963" i="1" s="1"/>
  <c r="S963" i="1"/>
  <c r="G963" i="1"/>
  <c r="H963" i="1" s="1"/>
  <c r="T962" i="1"/>
  <c r="O963" i="1"/>
  <c r="A964" i="1"/>
  <c r="D964" i="1" s="1"/>
  <c r="E963" i="1"/>
  <c r="F964" i="1" s="1"/>
  <c r="N962" i="1"/>
  <c r="I977" i="1"/>
  <c r="C938" i="1"/>
  <c r="P937" i="1"/>
  <c r="B937" i="1" l="1"/>
  <c r="T963" i="1"/>
  <c r="Q963" i="1"/>
  <c r="J964" i="1"/>
  <c r="K964" i="1" s="1"/>
  <c r="L964" i="1" s="1"/>
  <c r="M964" i="1" s="1"/>
  <c r="G964" i="1"/>
  <c r="R964" i="1"/>
  <c r="S964" i="1"/>
  <c r="A965" i="1"/>
  <c r="D965" i="1" s="1"/>
  <c r="O964" i="1"/>
  <c r="E964" i="1"/>
  <c r="F965" i="1" s="1"/>
  <c r="N963" i="1"/>
  <c r="C939" i="1"/>
  <c r="P938" i="1"/>
  <c r="I978" i="1"/>
  <c r="B938" i="1" l="1"/>
  <c r="A966" i="1"/>
  <c r="D966" i="1" s="1"/>
  <c r="E965" i="1"/>
  <c r="F966" i="1" s="1"/>
  <c r="O965" i="1"/>
  <c r="J965" i="1"/>
  <c r="K965" i="1" s="1"/>
  <c r="L965" i="1" s="1"/>
  <c r="M965" i="1" s="1"/>
  <c r="T964" i="1"/>
  <c r="R965" i="1"/>
  <c r="Q964" i="1"/>
  <c r="S965" i="1"/>
  <c r="G965" i="1"/>
  <c r="H965" i="1" s="1"/>
  <c r="H964" i="1"/>
  <c r="I979" i="1"/>
  <c r="C940" i="1"/>
  <c r="P939" i="1"/>
  <c r="N964" i="1" l="1"/>
  <c r="B939" i="1"/>
  <c r="T939" i="1"/>
  <c r="G966" i="1"/>
  <c r="H966" i="1" s="1"/>
  <c r="T965" i="1"/>
  <c r="J966" i="1"/>
  <c r="K966" i="1" s="1"/>
  <c r="L966" i="1" s="1"/>
  <c r="M966" i="1" s="1"/>
  <c r="Q965" i="1"/>
  <c r="R966" i="1"/>
  <c r="S966" i="1"/>
  <c r="N965" i="1"/>
  <c r="A967" i="1"/>
  <c r="D967" i="1" s="1"/>
  <c r="E966" i="1"/>
  <c r="F967" i="1" s="1"/>
  <c r="O966" i="1"/>
  <c r="C941" i="1"/>
  <c r="P940" i="1"/>
  <c r="I980" i="1"/>
  <c r="B940" i="1" l="1"/>
  <c r="Q966" i="1"/>
  <c r="S967" i="1"/>
  <c r="T966" i="1"/>
  <c r="R967" i="1"/>
  <c r="G967" i="1"/>
  <c r="J967" i="1"/>
  <c r="K967" i="1" s="1"/>
  <c r="L967" i="1" s="1"/>
  <c r="M967" i="1" s="1"/>
  <c r="N966" i="1"/>
  <c r="O967" i="1"/>
  <c r="E967" i="1"/>
  <c r="F968" i="1" s="1"/>
  <c r="A968" i="1"/>
  <c r="D968" i="1" s="1"/>
  <c r="I981" i="1"/>
  <c r="C942" i="1"/>
  <c r="P941" i="1"/>
  <c r="B941" i="1" l="1"/>
  <c r="G968" i="1"/>
  <c r="H968" i="1" s="1"/>
  <c r="O968" i="1"/>
  <c r="A969" i="1"/>
  <c r="D969" i="1" s="1"/>
  <c r="E968" i="1"/>
  <c r="F969" i="1" s="1"/>
  <c r="J968" i="1"/>
  <c r="K968" i="1" s="1"/>
  <c r="L968" i="1" s="1"/>
  <c r="M968" i="1" s="1"/>
  <c r="R968" i="1"/>
  <c r="S968" i="1"/>
  <c r="T967" i="1"/>
  <c r="Q967" i="1"/>
  <c r="H967" i="1"/>
  <c r="I982" i="1"/>
  <c r="C943" i="1"/>
  <c r="P942" i="1"/>
  <c r="N967" i="1" l="1"/>
  <c r="B942" i="1"/>
  <c r="N968" i="1"/>
  <c r="A970" i="1"/>
  <c r="D970" i="1" s="1"/>
  <c r="E969" i="1"/>
  <c r="F970" i="1" s="1"/>
  <c r="O969" i="1"/>
  <c r="T968" i="1"/>
  <c r="J969" i="1"/>
  <c r="K969" i="1" s="1"/>
  <c r="L969" i="1" s="1"/>
  <c r="M969" i="1" s="1"/>
  <c r="S969" i="1"/>
  <c r="Q968" i="1"/>
  <c r="R969" i="1"/>
  <c r="G969" i="1"/>
  <c r="H969" i="1" s="1"/>
  <c r="C944" i="1"/>
  <c r="P943" i="1"/>
  <c r="I983" i="1"/>
  <c r="B943" i="1" l="1"/>
  <c r="Q969" i="1"/>
  <c r="J970" i="1"/>
  <c r="K970" i="1" s="1"/>
  <c r="L970" i="1" s="1"/>
  <c r="M970" i="1" s="1"/>
  <c r="S970" i="1"/>
  <c r="R970" i="1"/>
  <c r="G970" i="1"/>
  <c r="H970" i="1" s="1"/>
  <c r="O970" i="1"/>
  <c r="E970" i="1"/>
  <c r="F971" i="1" s="1"/>
  <c r="A971" i="1"/>
  <c r="D971" i="1" s="1"/>
  <c r="N969" i="1"/>
  <c r="C945" i="1"/>
  <c r="P944" i="1"/>
  <c r="I984" i="1"/>
  <c r="B944" i="1" l="1"/>
  <c r="N970" i="1"/>
  <c r="J971" i="1"/>
  <c r="K971" i="1" s="1"/>
  <c r="L971" i="1" s="1"/>
  <c r="M971" i="1" s="1"/>
  <c r="G971" i="1"/>
  <c r="H971" i="1" s="1"/>
  <c r="Q970" i="1"/>
  <c r="T970" i="1"/>
  <c r="S971" i="1"/>
  <c r="R971" i="1"/>
  <c r="E971" i="1"/>
  <c r="F972" i="1" s="1"/>
  <c r="O971" i="1"/>
  <c r="A972" i="1"/>
  <c r="D972" i="1" s="1"/>
  <c r="I985" i="1"/>
  <c r="C946" i="1"/>
  <c r="P945" i="1"/>
  <c r="B945" i="1" l="1"/>
  <c r="Q971" i="1"/>
  <c r="S972" i="1"/>
  <c r="J972" i="1"/>
  <c r="K972" i="1" s="1"/>
  <c r="L972" i="1" s="1"/>
  <c r="M972" i="1" s="1"/>
  <c r="G972" i="1"/>
  <c r="H972" i="1" s="1"/>
  <c r="T971" i="1"/>
  <c r="R972" i="1"/>
  <c r="E972" i="1"/>
  <c r="F973" i="1" s="1"/>
  <c r="A973" i="1"/>
  <c r="D973" i="1" s="1"/>
  <c r="O972" i="1"/>
  <c r="N971" i="1"/>
  <c r="C947" i="1"/>
  <c r="P946" i="1"/>
  <c r="I986" i="1"/>
  <c r="B946" i="1" l="1"/>
  <c r="N972" i="1"/>
  <c r="J973" i="1"/>
  <c r="K973" i="1" s="1"/>
  <c r="L973" i="1" s="1"/>
  <c r="M973" i="1" s="1"/>
  <c r="R973" i="1"/>
  <c r="S973" i="1"/>
  <c r="T972" i="1"/>
  <c r="Q972" i="1"/>
  <c r="G973" i="1"/>
  <c r="E973" i="1"/>
  <c r="F974" i="1" s="1"/>
  <c r="A974" i="1"/>
  <c r="D974" i="1" s="1"/>
  <c r="O973" i="1"/>
  <c r="C948" i="1"/>
  <c r="P947" i="1"/>
  <c r="I987" i="1"/>
  <c r="B947" i="1" l="1"/>
  <c r="G974" i="1"/>
  <c r="H974" i="1" s="1"/>
  <c r="H973" i="1"/>
  <c r="S974" i="1"/>
  <c r="Q973" i="1"/>
  <c r="J974" i="1"/>
  <c r="K974" i="1" s="1"/>
  <c r="L974" i="1" s="1"/>
  <c r="M974" i="1" s="1"/>
  <c r="R974" i="1"/>
  <c r="T973" i="1"/>
  <c r="A975" i="1"/>
  <c r="D975" i="1" s="1"/>
  <c r="E974" i="1"/>
  <c r="F975" i="1" s="1"/>
  <c r="O974" i="1"/>
  <c r="I988" i="1"/>
  <c r="C949" i="1"/>
  <c r="P948" i="1"/>
  <c r="N973" i="1" l="1"/>
  <c r="B948" i="1"/>
  <c r="N974" i="1"/>
  <c r="S975" i="1"/>
  <c r="Q974" i="1"/>
  <c r="T974" i="1"/>
  <c r="J975" i="1"/>
  <c r="K975" i="1" s="1"/>
  <c r="L975" i="1" s="1"/>
  <c r="M975" i="1" s="1"/>
  <c r="G975" i="1"/>
  <c r="H975" i="1" s="1"/>
  <c r="R975" i="1"/>
  <c r="E975" i="1"/>
  <c r="F976" i="1" s="1"/>
  <c r="A976" i="1"/>
  <c r="D976" i="1" s="1"/>
  <c r="O975" i="1"/>
  <c r="I989" i="1"/>
  <c r="C950" i="1"/>
  <c r="P949" i="1"/>
  <c r="B949" i="1" l="1"/>
  <c r="N975" i="1"/>
  <c r="A977" i="1"/>
  <c r="D977" i="1" s="1"/>
  <c r="E976" i="1"/>
  <c r="F977" i="1" s="1"/>
  <c r="O976" i="1"/>
  <c r="J976" i="1"/>
  <c r="K976" i="1" s="1"/>
  <c r="L976" i="1" s="1"/>
  <c r="M976" i="1" s="1"/>
  <c r="T975" i="1"/>
  <c r="R976" i="1"/>
  <c r="G976" i="1"/>
  <c r="H976" i="1" s="1"/>
  <c r="S976" i="1"/>
  <c r="Q975" i="1"/>
  <c r="I990" i="1"/>
  <c r="C951" i="1"/>
  <c r="P950" i="1"/>
  <c r="B950" i="1" l="1"/>
  <c r="N976" i="1"/>
  <c r="G977" i="1"/>
  <c r="Q976" i="1"/>
  <c r="S977" i="1"/>
  <c r="T976" i="1"/>
  <c r="R977" i="1"/>
  <c r="J977" i="1"/>
  <c r="K977" i="1" s="1"/>
  <c r="L977" i="1" s="1"/>
  <c r="M977" i="1" s="1"/>
  <c r="O977" i="1"/>
  <c r="A978" i="1"/>
  <c r="D978" i="1" s="1"/>
  <c r="E977" i="1"/>
  <c r="F978" i="1" s="1"/>
  <c r="C952" i="1"/>
  <c r="P951" i="1"/>
  <c r="I991" i="1"/>
  <c r="B951" i="1" l="1"/>
  <c r="E978" i="1"/>
  <c r="F979" i="1" s="1"/>
  <c r="O978" i="1"/>
  <c r="A979" i="1"/>
  <c r="D979" i="1" s="1"/>
  <c r="G978" i="1"/>
  <c r="H978" i="1" s="1"/>
  <c r="J978" i="1"/>
  <c r="K978" i="1" s="1"/>
  <c r="L978" i="1" s="1"/>
  <c r="M978" i="1" s="1"/>
  <c r="R978" i="1"/>
  <c r="S978" i="1"/>
  <c r="T977" i="1"/>
  <c r="Q977" i="1"/>
  <c r="H977" i="1"/>
  <c r="I992" i="1"/>
  <c r="C953" i="1"/>
  <c r="P952" i="1"/>
  <c r="N977" i="1" l="1"/>
  <c r="B952" i="1"/>
  <c r="N978" i="1"/>
  <c r="A980" i="1"/>
  <c r="D980" i="1" s="1"/>
  <c r="E979" i="1"/>
  <c r="F980" i="1" s="1"/>
  <c r="O979" i="1"/>
  <c r="T978" i="1"/>
  <c r="Q978" i="1"/>
  <c r="G979" i="1"/>
  <c r="R979" i="1"/>
  <c r="J979" i="1"/>
  <c r="K979" i="1" s="1"/>
  <c r="L979" i="1" s="1"/>
  <c r="M979" i="1" s="1"/>
  <c r="S979" i="1"/>
  <c r="C954" i="1"/>
  <c r="P953" i="1"/>
  <c r="I993" i="1"/>
  <c r="B953" i="1" l="1"/>
  <c r="G980" i="1"/>
  <c r="H980" i="1" s="1"/>
  <c r="E980" i="1"/>
  <c r="F981" i="1" s="1"/>
  <c r="O980" i="1"/>
  <c r="A981" i="1"/>
  <c r="D981" i="1" s="1"/>
  <c r="Q979" i="1"/>
  <c r="T979" i="1"/>
  <c r="J980" i="1"/>
  <c r="K980" i="1" s="1"/>
  <c r="L980" i="1" s="1"/>
  <c r="M980" i="1" s="1"/>
  <c r="S980" i="1"/>
  <c r="R980" i="1"/>
  <c r="H979" i="1"/>
  <c r="C955" i="1"/>
  <c r="P954" i="1"/>
  <c r="I994" i="1"/>
  <c r="N979" i="1" l="1"/>
  <c r="B954" i="1"/>
  <c r="N980" i="1"/>
  <c r="E981" i="1"/>
  <c r="F982" i="1" s="1"/>
  <c r="A982" i="1"/>
  <c r="D982" i="1" s="1"/>
  <c r="O981" i="1"/>
  <c r="G981" i="1"/>
  <c r="H981" i="1" s="1"/>
  <c r="R981" i="1"/>
  <c r="S981" i="1"/>
  <c r="T980" i="1"/>
  <c r="Q980" i="1"/>
  <c r="J981" i="1"/>
  <c r="K981" i="1" s="1"/>
  <c r="L981" i="1" s="1"/>
  <c r="M981" i="1" s="1"/>
  <c r="C956" i="1"/>
  <c r="P955" i="1"/>
  <c r="I995" i="1"/>
  <c r="B955" i="1" l="1"/>
  <c r="N981" i="1"/>
  <c r="E982" i="1"/>
  <c r="F983" i="1" s="1"/>
  <c r="A983" i="1"/>
  <c r="D983" i="1" s="1"/>
  <c r="O982" i="1"/>
  <c r="G982" i="1"/>
  <c r="H982" i="1" s="1"/>
  <c r="J982" i="1"/>
  <c r="K982" i="1" s="1"/>
  <c r="L982" i="1" s="1"/>
  <c r="M982" i="1" s="1"/>
  <c r="T981" i="1"/>
  <c r="Q981" i="1"/>
  <c r="R982" i="1"/>
  <c r="S982" i="1"/>
  <c r="I996" i="1"/>
  <c r="C957" i="1"/>
  <c r="P956" i="1"/>
  <c r="B956" i="1" l="1"/>
  <c r="N982" i="1"/>
  <c r="Q982" i="1"/>
  <c r="R983" i="1"/>
  <c r="S983" i="1"/>
  <c r="J983" i="1"/>
  <c r="K983" i="1" s="1"/>
  <c r="L983" i="1" s="1"/>
  <c r="M983" i="1" s="1"/>
  <c r="T982" i="1"/>
  <c r="G983" i="1"/>
  <c r="E983" i="1"/>
  <c r="F984" i="1" s="1"/>
  <c r="A984" i="1"/>
  <c r="D984" i="1" s="1"/>
  <c r="O983" i="1"/>
  <c r="C958" i="1"/>
  <c r="P957" i="1"/>
  <c r="I997" i="1"/>
  <c r="B957" i="1" l="1"/>
  <c r="E984" i="1"/>
  <c r="F985" i="1" s="1"/>
  <c r="O984" i="1"/>
  <c r="A985" i="1"/>
  <c r="D985" i="1" s="1"/>
  <c r="G984" i="1"/>
  <c r="H984" i="1" s="1"/>
  <c r="T983" i="1"/>
  <c r="J984" i="1"/>
  <c r="K984" i="1" s="1"/>
  <c r="L984" i="1" s="1"/>
  <c r="M984" i="1" s="1"/>
  <c r="Q983" i="1"/>
  <c r="S984" i="1"/>
  <c r="R984" i="1"/>
  <c r="H983" i="1"/>
  <c r="C959" i="1"/>
  <c r="P958" i="1"/>
  <c r="I998" i="1"/>
  <c r="N983" i="1" l="1"/>
  <c r="B958" i="1"/>
  <c r="N984" i="1"/>
  <c r="A986" i="1"/>
  <c r="D986" i="1" s="1"/>
  <c r="O985" i="1"/>
  <c r="E985" i="1"/>
  <c r="F986" i="1" s="1"/>
  <c r="G985" i="1"/>
  <c r="H985" i="1" s="1"/>
  <c r="J985" i="1"/>
  <c r="K985" i="1" s="1"/>
  <c r="L985" i="1" s="1"/>
  <c r="M985" i="1" s="1"/>
  <c r="T984" i="1"/>
  <c r="S985" i="1"/>
  <c r="R985" i="1"/>
  <c r="Q984" i="1"/>
  <c r="I999" i="1"/>
  <c r="C960" i="1"/>
  <c r="P959" i="1"/>
  <c r="B959" i="1" l="1"/>
  <c r="N985" i="1"/>
  <c r="T985" i="1"/>
  <c r="Q985" i="1"/>
  <c r="J986" i="1"/>
  <c r="K986" i="1" s="1"/>
  <c r="L986" i="1" s="1"/>
  <c r="M986" i="1" s="1"/>
  <c r="S986" i="1"/>
  <c r="G986" i="1"/>
  <c r="H986" i="1" s="1"/>
  <c r="R986" i="1"/>
  <c r="E986" i="1"/>
  <c r="F987" i="1" s="1"/>
  <c r="O986" i="1"/>
  <c r="A987" i="1"/>
  <c r="D987" i="1" s="1"/>
  <c r="C961" i="1"/>
  <c r="P960" i="1"/>
  <c r="I1000" i="1"/>
  <c r="B960" i="1" l="1"/>
  <c r="S987" i="1"/>
  <c r="R987" i="1"/>
  <c r="Q986" i="1"/>
  <c r="G987" i="1"/>
  <c r="T986" i="1"/>
  <c r="J987" i="1"/>
  <c r="K987" i="1" s="1"/>
  <c r="L987" i="1" s="1"/>
  <c r="M987" i="1" s="1"/>
  <c r="N986" i="1"/>
  <c r="E987" i="1"/>
  <c r="F988" i="1" s="1"/>
  <c r="O987" i="1"/>
  <c r="A988" i="1"/>
  <c r="D988" i="1" s="1"/>
  <c r="I1001" i="1"/>
  <c r="C962" i="1"/>
  <c r="P961" i="1"/>
  <c r="B961" i="1" l="1"/>
  <c r="T987" i="1"/>
  <c r="J988" i="1"/>
  <c r="K988" i="1" s="1"/>
  <c r="L988" i="1" s="1"/>
  <c r="M988" i="1" s="1"/>
  <c r="Q987" i="1"/>
  <c r="R988" i="1"/>
  <c r="S988" i="1"/>
  <c r="E988" i="1"/>
  <c r="F989" i="1" s="1"/>
  <c r="A989" i="1"/>
  <c r="D989" i="1" s="1"/>
  <c r="O988" i="1"/>
  <c r="G988" i="1"/>
  <c r="H988" i="1" s="1"/>
  <c r="H987" i="1"/>
  <c r="C963" i="1"/>
  <c r="P962" i="1"/>
  <c r="I1002" i="1"/>
  <c r="N987" i="1" l="1"/>
  <c r="B962" i="1"/>
  <c r="E989" i="1"/>
  <c r="F990" i="1" s="1"/>
  <c r="A990" i="1"/>
  <c r="D990" i="1" s="1"/>
  <c r="O989" i="1"/>
  <c r="G989" i="1"/>
  <c r="H989" i="1" s="1"/>
  <c r="Q988" i="1"/>
  <c r="T988" i="1"/>
  <c r="J989" i="1"/>
  <c r="K989" i="1" s="1"/>
  <c r="L989" i="1" s="1"/>
  <c r="M989" i="1" s="1"/>
  <c r="S989" i="1"/>
  <c r="R989" i="1"/>
  <c r="N988" i="1"/>
  <c r="C964" i="1"/>
  <c r="P963" i="1"/>
  <c r="I1003" i="1"/>
  <c r="B963" i="1" l="1"/>
  <c r="N989" i="1"/>
  <c r="G990" i="1"/>
  <c r="H990" i="1" s="1"/>
  <c r="Q989" i="1"/>
  <c r="R990" i="1"/>
  <c r="J990" i="1"/>
  <c r="K990" i="1" s="1"/>
  <c r="L990" i="1" s="1"/>
  <c r="M990" i="1" s="1"/>
  <c r="S990" i="1"/>
  <c r="T989" i="1"/>
  <c r="E990" i="1"/>
  <c r="F991" i="1" s="1"/>
  <c r="O990" i="1"/>
  <c r="A991" i="1"/>
  <c r="D991" i="1" s="1"/>
  <c r="C965" i="1"/>
  <c r="P964" i="1"/>
  <c r="I1004" i="1"/>
  <c r="B964" i="1" l="1"/>
  <c r="N990" i="1"/>
  <c r="E991" i="1"/>
  <c r="F992" i="1" s="1"/>
  <c r="A992" i="1"/>
  <c r="D992" i="1" s="1"/>
  <c r="O991" i="1"/>
  <c r="G991" i="1"/>
  <c r="H991" i="1" s="1"/>
  <c r="T990" i="1"/>
  <c r="S991" i="1"/>
  <c r="J991" i="1"/>
  <c r="K991" i="1" s="1"/>
  <c r="L991" i="1" s="1"/>
  <c r="M991" i="1" s="1"/>
  <c r="Q990" i="1"/>
  <c r="R991" i="1"/>
  <c r="C966" i="1"/>
  <c r="P965" i="1"/>
  <c r="I1005" i="1"/>
  <c r="B965" i="1" l="1"/>
  <c r="G992" i="1"/>
  <c r="H992" i="1" s="1"/>
  <c r="Q991" i="1"/>
  <c r="J992" i="1"/>
  <c r="K992" i="1" s="1"/>
  <c r="L992" i="1" s="1"/>
  <c r="M992" i="1" s="1"/>
  <c r="S992" i="1"/>
  <c r="T991" i="1"/>
  <c r="R992" i="1"/>
  <c r="N991" i="1"/>
  <c r="A993" i="1"/>
  <c r="D993" i="1" s="1"/>
  <c r="O992" i="1"/>
  <c r="E992" i="1"/>
  <c r="F993" i="1" s="1"/>
  <c r="C967" i="1"/>
  <c r="P966" i="1"/>
  <c r="I1006" i="1"/>
  <c r="B966" i="1" l="1"/>
  <c r="N992" i="1"/>
  <c r="E993" i="1"/>
  <c r="F994" i="1" s="1"/>
  <c r="A994" i="1"/>
  <c r="D994" i="1" s="1"/>
  <c r="O993" i="1"/>
  <c r="G993" i="1"/>
  <c r="H993" i="1" s="1"/>
  <c r="S993" i="1"/>
  <c r="R993" i="1"/>
  <c r="Q992" i="1"/>
  <c r="T992" i="1"/>
  <c r="J993" i="1"/>
  <c r="K993" i="1" s="1"/>
  <c r="L993" i="1" s="1"/>
  <c r="M993" i="1" s="1"/>
  <c r="C968" i="1"/>
  <c r="P967" i="1"/>
  <c r="I1007" i="1"/>
  <c r="B967" i="1" l="1"/>
  <c r="N993" i="1"/>
  <c r="A995" i="1"/>
  <c r="D995" i="1" s="1"/>
  <c r="E994" i="1"/>
  <c r="F995" i="1" s="1"/>
  <c r="O994" i="1"/>
  <c r="G994" i="1"/>
  <c r="H994" i="1" s="1"/>
  <c r="T993" i="1"/>
  <c r="R994" i="1"/>
  <c r="S994" i="1"/>
  <c r="Q993" i="1"/>
  <c r="J994" i="1"/>
  <c r="K994" i="1" s="1"/>
  <c r="L994" i="1" s="1"/>
  <c r="M994" i="1" s="1"/>
  <c r="C969" i="1"/>
  <c r="P968" i="1"/>
  <c r="I1008" i="1"/>
  <c r="B968" i="1" l="1"/>
  <c r="N994" i="1"/>
  <c r="Q994" i="1"/>
  <c r="S995" i="1"/>
  <c r="G995" i="1"/>
  <c r="J995" i="1"/>
  <c r="K995" i="1" s="1"/>
  <c r="L995" i="1" s="1"/>
  <c r="M995" i="1" s="1"/>
  <c r="T994" i="1"/>
  <c r="R995" i="1"/>
  <c r="O995" i="1"/>
  <c r="A996" i="1"/>
  <c r="D996" i="1" s="1"/>
  <c r="E995" i="1"/>
  <c r="F996" i="1" s="1"/>
  <c r="C970" i="1"/>
  <c r="P969" i="1"/>
  <c r="I1009" i="1"/>
  <c r="T969" i="1" l="1"/>
  <c r="B969" i="1"/>
  <c r="J996" i="1"/>
  <c r="K996" i="1" s="1"/>
  <c r="L996" i="1" s="1"/>
  <c r="M996" i="1" s="1"/>
  <c r="T995" i="1"/>
  <c r="Q995" i="1"/>
  <c r="S996" i="1"/>
  <c r="R996" i="1"/>
  <c r="G996" i="1"/>
  <c r="H996" i="1" s="1"/>
  <c r="A997" i="1"/>
  <c r="D997" i="1" s="1"/>
  <c r="E996" i="1"/>
  <c r="F997" i="1" s="1"/>
  <c r="O996" i="1"/>
  <c r="H995" i="1"/>
  <c r="C971" i="1"/>
  <c r="P970" i="1"/>
  <c r="I1010" i="1"/>
  <c r="N995" i="1" l="1"/>
  <c r="B970" i="1"/>
  <c r="N996" i="1"/>
  <c r="E997" i="1"/>
  <c r="F998" i="1" s="1"/>
  <c r="A998" i="1"/>
  <c r="D998" i="1" s="1"/>
  <c r="O997" i="1"/>
  <c r="S997" i="1"/>
  <c r="R997" i="1"/>
  <c r="Q996" i="1"/>
  <c r="J997" i="1"/>
  <c r="K997" i="1" s="1"/>
  <c r="L997" i="1" s="1"/>
  <c r="M997" i="1" s="1"/>
  <c r="G997" i="1"/>
  <c r="H997" i="1" s="1"/>
  <c r="T996" i="1"/>
  <c r="I1011" i="1"/>
  <c r="C972" i="1"/>
  <c r="P971" i="1"/>
  <c r="B971" i="1" l="1"/>
  <c r="N997" i="1"/>
  <c r="S998" i="1"/>
  <c r="R998" i="1"/>
  <c r="G998" i="1"/>
  <c r="Q997" i="1"/>
  <c r="J998" i="1"/>
  <c r="K998" i="1" s="1"/>
  <c r="L998" i="1" s="1"/>
  <c r="M998" i="1" s="1"/>
  <c r="T997" i="1"/>
  <c r="O998" i="1"/>
  <c r="A999" i="1"/>
  <c r="D999" i="1" s="1"/>
  <c r="E998" i="1"/>
  <c r="F999" i="1" s="1"/>
  <c r="C973" i="1"/>
  <c r="P972" i="1"/>
  <c r="I1012" i="1"/>
  <c r="B972" i="1" l="1"/>
  <c r="E999" i="1"/>
  <c r="F1000" i="1" s="1"/>
  <c r="O999" i="1"/>
  <c r="A1000" i="1"/>
  <c r="D1000" i="1" s="1"/>
  <c r="J999" i="1"/>
  <c r="K999" i="1" s="1"/>
  <c r="L999" i="1" s="1"/>
  <c r="M999" i="1" s="1"/>
  <c r="Q998" i="1"/>
  <c r="S999" i="1"/>
  <c r="R999" i="1"/>
  <c r="T998" i="1"/>
  <c r="G999" i="1"/>
  <c r="H999" i="1" s="1"/>
  <c r="H998" i="1"/>
  <c r="I1013" i="1"/>
  <c r="C974" i="1"/>
  <c r="P973" i="1"/>
  <c r="N998" i="1" l="1"/>
  <c r="B973" i="1"/>
  <c r="N999" i="1"/>
  <c r="O1000" i="1"/>
  <c r="A1001" i="1"/>
  <c r="D1001" i="1" s="1"/>
  <c r="E1000" i="1"/>
  <c r="F1001" i="1" s="1"/>
  <c r="J1000" i="1"/>
  <c r="K1000" i="1" s="1"/>
  <c r="L1000" i="1" s="1"/>
  <c r="M1000" i="1" s="1"/>
  <c r="G1000" i="1"/>
  <c r="H1000" i="1" s="1"/>
  <c r="S1000" i="1"/>
  <c r="R1000" i="1"/>
  <c r="T999" i="1"/>
  <c r="Q999" i="1"/>
  <c r="I1014" i="1"/>
  <c r="C975" i="1"/>
  <c r="P974" i="1"/>
  <c r="B974" i="1" l="1"/>
  <c r="N1000" i="1"/>
  <c r="T1000" i="1"/>
  <c r="Q1000" i="1"/>
  <c r="J1001" i="1"/>
  <c r="K1001" i="1" s="1"/>
  <c r="L1001" i="1" s="1"/>
  <c r="M1001" i="1" s="1"/>
  <c r="G1001" i="1"/>
  <c r="H1001" i="1" s="1"/>
  <c r="R1001" i="1"/>
  <c r="S1001" i="1"/>
  <c r="O1001" i="1"/>
  <c r="A1002" i="1"/>
  <c r="D1002" i="1" s="1"/>
  <c r="E1001" i="1"/>
  <c r="F1002" i="1" s="1"/>
  <c r="C976" i="1"/>
  <c r="P975" i="1"/>
  <c r="I1015" i="1"/>
  <c r="B975" i="1" l="1"/>
  <c r="N1001" i="1"/>
  <c r="Q1001" i="1"/>
  <c r="G1002" i="1"/>
  <c r="H1002" i="1" s="1"/>
  <c r="J1002" i="1"/>
  <c r="K1002" i="1" s="1"/>
  <c r="L1002" i="1" s="1"/>
  <c r="M1002" i="1" s="1"/>
  <c r="T1001" i="1"/>
  <c r="R1002" i="1"/>
  <c r="S1002" i="1"/>
  <c r="O1002" i="1"/>
  <c r="E1002" i="1"/>
  <c r="F1003" i="1" s="1"/>
  <c r="A1003" i="1"/>
  <c r="D1003" i="1" s="1"/>
  <c r="I1016" i="1"/>
  <c r="C977" i="1"/>
  <c r="P976" i="1"/>
  <c r="B976" i="1" l="1"/>
  <c r="R1003" i="1"/>
  <c r="J1003" i="1"/>
  <c r="K1003" i="1" s="1"/>
  <c r="L1003" i="1" s="1"/>
  <c r="M1003" i="1" s="1"/>
  <c r="G1003" i="1"/>
  <c r="S1003" i="1"/>
  <c r="Q1002" i="1"/>
  <c r="E1003" i="1"/>
  <c r="F1004" i="1" s="1"/>
  <c r="A1004" i="1"/>
  <c r="D1004" i="1" s="1"/>
  <c r="O1003" i="1"/>
  <c r="N1002" i="1"/>
  <c r="I1017" i="1"/>
  <c r="C978" i="1"/>
  <c r="P977" i="1"/>
  <c r="B977" i="1" l="1"/>
  <c r="A1005" i="1"/>
  <c r="D1005" i="1" s="1"/>
  <c r="O1004" i="1"/>
  <c r="E1004" i="1"/>
  <c r="F1005" i="1" s="1"/>
  <c r="S1004" i="1"/>
  <c r="T1003" i="1"/>
  <c r="Q1003" i="1"/>
  <c r="J1004" i="1"/>
  <c r="K1004" i="1" s="1"/>
  <c r="L1004" i="1" s="1"/>
  <c r="M1004" i="1" s="1"/>
  <c r="R1004" i="1"/>
  <c r="G1004" i="1"/>
  <c r="H1004" i="1" s="1"/>
  <c r="H1003" i="1"/>
  <c r="I1018" i="1"/>
  <c r="C979" i="1"/>
  <c r="P978" i="1"/>
  <c r="N1003" i="1" l="1"/>
  <c r="B978" i="1"/>
  <c r="N1004" i="1"/>
  <c r="G1005" i="1"/>
  <c r="H1005" i="1" s="1"/>
  <c r="Q1004" i="1"/>
  <c r="S1005" i="1"/>
  <c r="T1004" i="1"/>
  <c r="R1005" i="1"/>
  <c r="J1005" i="1"/>
  <c r="K1005" i="1" s="1"/>
  <c r="L1005" i="1" s="1"/>
  <c r="M1005" i="1" s="1"/>
  <c r="O1005" i="1"/>
  <c r="A1006" i="1"/>
  <c r="D1006" i="1" s="1"/>
  <c r="E1005" i="1"/>
  <c r="F1006" i="1" s="1"/>
  <c r="C980" i="1"/>
  <c r="P979" i="1"/>
  <c r="I1019" i="1"/>
  <c r="B979" i="1" l="1"/>
  <c r="N1005" i="1"/>
  <c r="Q1005" i="1"/>
  <c r="T1005" i="1"/>
  <c r="J1006" i="1"/>
  <c r="K1006" i="1" s="1"/>
  <c r="L1006" i="1" s="1"/>
  <c r="M1006" i="1" s="1"/>
  <c r="G1006" i="1"/>
  <c r="H1006" i="1" s="1"/>
  <c r="S1006" i="1"/>
  <c r="R1006" i="1"/>
  <c r="E1006" i="1"/>
  <c r="F1007" i="1" s="1"/>
  <c r="A1007" i="1"/>
  <c r="D1007" i="1" s="1"/>
  <c r="O1006" i="1"/>
  <c r="I1020" i="1"/>
  <c r="C981" i="1"/>
  <c r="P980" i="1"/>
  <c r="B980" i="1" l="1"/>
  <c r="O1007" i="1"/>
  <c r="A1008" i="1"/>
  <c r="D1008" i="1" s="1"/>
  <c r="E1007" i="1"/>
  <c r="F1008" i="1" s="1"/>
  <c r="N1006" i="1"/>
  <c r="R1007" i="1"/>
  <c r="J1007" i="1"/>
  <c r="K1007" i="1" s="1"/>
  <c r="L1007" i="1" s="1"/>
  <c r="M1007" i="1" s="1"/>
  <c r="Q1006" i="1"/>
  <c r="S1007" i="1"/>
  <c r="G1007" i="1"/>
  <c r="H1007" i="1" s="1"/>
  <c r="T1006" i="1"/>
  <c r="I1021" i="1"/>
  <c r="C982" i="1"/>
  <c r="P981" i="1"/>
  <c r="B981" i="1" l="1"/>
  <c r="N1007" i="1"/>
  <c r="E1008" i="1"/>
  <c r="F1009" i="1" s="1"/>
  <c r="A1009" i="1"/>
  <c r="D1009" i="1" s="1"/>
  <c r="O1008" i="1"/>
  <c r="T1007" i="1"/>
  <c r="J1008" i="1"/>
  <c r="K1008" i="1" s="1"/>
  <c r="L1008" i="1" s="1"/>
  <c r="M1008" i="1" s="1"/>
  <c r="S1008" i="1"/>
  <c r="R1008" i="1"/>
  <c r="Q1007" i="1"/>
  <c r="G1008" i="1"/>
  <c r="C983" i="1"/>
  <c r="P982" i="1"/>
  <c r="I1022" i="1"/>
  <c r="B982" i="1" l="1"/>
  <c r="G1009" i="1"/>
  <c r="H1009" i="1" s="1"/>
  <c r="O1009" i="1"/>
  <c r="E1009" i="1"/>
  <c r="F1010" i="1" s="1"/>
  <c r="A1010" i="1"/>
  <c r="D1010" i="1" s="1"/>
  <c r="J1009" i="1"/>
  <c r="K1009" i="1" s="1"/>
  <c r="L1009" i="1" s="1"/>
  <c r="M1009" i="1" s="1"/>
  <c r="Q1008" i="1"/>
  <c r="T1008" i="1"/>
  <c r="S1009" i="1"/>
  <c r="R1009" i="1"/>
  <c r="H1008" i="1"/>
  <c r="I1023" i="1"/>
  <c r="C984" i="1"/>
  <c r="P983" i="1"/>
  <c r="N1008" i="1" l="1"/>
  <c r="B983" i="1"/>
  <c r="N1009" i="1"/>
  <c r="A1011" i="1"/>
  <c r="D1011" i="1" s="1"/>
  <c r="E1010" i="1"/>
  <c r="F1011" i="1" s="1"/>
  <c r="O1010" i="1"/>
  <c r="G1010" i="1"/>
  <c r="H1010" i="1" s="1"/>
  <c r="Q1009" i="1"/>
  <c r="T1009" i="1"/>
  <c r="R1010" i="1"/>
  <c r="J1010" i="1"/>
  <c r="K1010" i="1" s="1"/>
  <c r="L1010" i="1" s="1"/>
  <c r="M1010" i="1" s="1"/>
  <c r="S1010" i="1"/>
  <c r="C985" i="1"/>
  <c r="P984" i="1"/>
  <c r="I1024" i="1"/>
  <c r="B984" i="1" l="1"/>
  <c r="N1010" i="1"/>
  <c r="A1012" i="1"/>
  <c r="D1012" i="1" s="1"/>
  <c r="E1011" i="1"/>
  <c r="F1012" i="1" s="1"/>
  <c r="O1011" i="1"/>
  <c r="S1011" i="1"/>
  <c r="R1011" i="1"/>
  <c r="Q1010" i="1"/>
  <c r="J1011" i="1"/>
  <c r="K1011" i="1" s="1"/>
  <c r="L1011" i="1" s="1"/>
  <c r="M1011" i="1" s="1"/>
  <c r="G1011" i="1"/>
  <c r="T1010" i="1"/>
  <c r="C986" i="1"/>
  <c r="P985" i="1"/>
  <c r="I1025" i="1"/>
  <c r="B985" i="1" l="1"/>
  <c r="G1012" i="1"/>
  <c r="H1012" i="1" s="1"/>
  <c r="O1012" i="1"/>
  <c r="A1013" i="1"/>
  <c r="D1013" i="1" s="1"/>
  <c r="E1012" i="1"/>
  <c r="F1013" i="1" s="1"/>
  <c r="S1012" i="1"/>
  <c r="T1011" i="1"/>
  <c r="J1012" i="1"/>
  <c r="K1012" i="1" s="1"/>
  <c r="L1012" i="1" s="1"/>
  <c r="M1012" i="1" s="1"/>
  <c r="Q1011" i="1"/>
  <c r="R1012" i="1"/>
  <c r="H1011" i="1"/>
  <c r="C987" i="1"/>
  <c r="P986" i="1"/>
  <c r="I1026" i="1"/>
  <c r="N1011" i="1" l="1"/>
  <c r="B986" i="1"/>
  <c r="N1012" i="1"/>
  <c r="E1013" i="1"/>
  <c r="F1014" i="1" s="1"/>
  <c r="O1013" i="1"/>
  <c r="A1014" i="1"/>
  <c r="D1014" i="1" s="1"/>
  <c r="G1013" i="1"/>
  <c r="H1013" i="1" s="1"/>
  <c r="S1013" i="1"/>
  <c r="T1012" i="1"/>
  <c r="Q1012" i="1"/>
  <c r="R1013" i="1"/>
  <c r="J1013" i="1"/>
  <c r="K1013" i="1" s="1"/>
  <c r="L1013" i="1" s="1"/>
  <c r="M1013" i="1" s="1"/>
  <c r="C988" i="1"/>
  <c r="P987" i="1"/>
  <c r="I1027" i="1"/>
  <c r="B987" i="1" l="1"/>
  <c r="G1014" i="1"/>
  <c r="H1014" i="1" s="1"/>
  <c r="J1014" i="1"/>
  <c r="K1014" i="1" s="1"/>
  <c r="L1014" i="1" s="1"/>
  <c r="M1014" i="1" s="1"/>
  <c r="R1014" i="1"/>
  <c r="S1014" i="1"/>
  <c r="T1013" i="1"/>
  <c r="Q1013" i="1"/>
  <c r="N1013" i="1"/>
  <c r="O1014" i="1"/>
  <c r="E1014" i="1"/>
  <c r="F1015" i="1" s="1"/>
  <c r="A1015" i="1"/>
  <c r="D1015" i="1" s="1"/>
  <c r="C989" i="1"/>
  <c r="P988" i="1"/>
  <c r="I1028" i="1"/>
  <c r="B988" i="1" l="1"/>
  <c r="N1014" i="1"/>
  <c r="A1016" i="1"/>
  <c r="D1016" i="1" s="1"/>
  <c r="O1015" i="1"/>
  <c r="E1015" i="1"/>
  <c r="F1016" i="1" s="1"/>
  <c r="Q1014" i="1"/>
  <c r="J1015" i="1"/>
  <c r="K1015" i="1" s="1"/>
  <c r="L1015" i="1" s="1"/>
  <c r="M1015" i="1" s="1"/>
  <c r="T1014" i="1"/>
  <c r="G1015" i="1"/>
  <c r="S1015" i="1"/>
  <c r="R1015" i="1"/>
  <c r="I1029" i="1"/>
  <c r="C990" i="1"/>
  <c r="P989" i="1"/>
  <c r="B989" i="1" l="1"/>
  <c r="G1016" i="1"/>
  <c r="H1016" i="1" s="1"/>
  <c r="Q1015" i="1"/>
  <c r="T1015" i="1"/>
  <c r="J1016" i="1"/>
  <c r="K1016" i="1" s="1"/>
  <c r="L1016" i="1" s="1"/>
  <c r="M1016" i="1" s="1"/>
  <c r="R1016" i="1"/>
  <c r="S1016" i="1"/>
  <c r="O1016" i="1"/>
  <c r="A1017" i="1"/>
  <c r="D1017" i="1" s="1"/>
  <c r="E1016" i="1"/>
  <c r="F1017" i="1" s="1"/>
  <c r="H1015" i="1"/>
  <c r="C991" i="1"/>
  <c r="P990" i="1"/>
  <c r="I1030" i="1"/>
  <c r="N1015" i="1" l="1"/>
  <c r="B990" i="1"/>
  <c r="N1016" i="1"/>
  <c r="A1018" i="1"/>
  <c r="D1018" i="1" s="1"/>
  <c r="E1017" i="1"/>
  <c r="F1018" i="1" s="1"/>
  <c r="O1017" i="1"/>
  <c r="T1016" i="1"/>
  <c r="R1017" i="1"/>
  <c r="J1017" i="1"/>
  <c r="K1017" i="1" s="1"/>
  <c r="L1017" i="1" s="1"/>
  <c r="M1017" i="1" s="1"/>
  <c r="G1017" i="1"/>
  <c r="H1017" i="1" s="1"/>
  <c r="Q1016" i="1"/>
  <c r="S1017" i="1"/>
  <c r="I1031" i="1"/>
  <c r="C992" i="1"/>
  <c r="P991" i="1"/>
  <c r="B991" i="1" l="1"/>
  <c r="N1017" i="1"/>
  <c r="A1019" i="1"/>
  <c r="D1019" i="1" s="1"/>
  <c r="E1018" i="1"/>
  <c r="F1019" i="1" s="1"/>
  <c r="O1018" i="1"/>
  <c r="G1018" i="1"/>
  <c r="H1018" i="1" s="1"/>
  <c r="R1018" i="1"/>
  <c r="Q1017" i="1"/>
  <c r="J1018" i="1"/>
  <c r="K1018" i="1" s="1"/>
  <c r="L1018" i="1" s="1"/>
  <c r="M1018" i="1" s="1"/>
  <c r="S1018" i="1"/>
  <c r="T1017" i="1"/>
  <c r="C993" i="1"/>
  <c r="P992" i="1"/>
  <c r="I1032" i="1"/>
  <c r="B992" i="1" l="1"/>
  <c r="N1018" i="1"/>
  <c r="A1020" i="1"/>
  <c r="D1020" i="1" s="1"/>
  <c r="E1019" i="1"/>
  <c r="F1020" i="1" s="1"/>
  <c r="O1019" i="1"/>
  <c r="G1019" i="1"/>
  <c r="H1019" i="1" s="1"/>
  <c r="S1019" i="1"/>
  <c r="T1018" i="1"/>
  <c r="Q1018" i="1"/>
  <c r="R1019" i="1"/>
  <c r="J1019" i="1"/>
  <c r="K1019" i="1" s="1"/>
  <c r="L1019" i="1" s="1"/>
  <c r="M1019" i="1" s="1"/>
  <c r="C994" i="1"/>
  <c r="P993" i="1"/>
  <c r="I1033" i="1"/>
  <c r="B993" i="1" l="1"/>
  <c r="O1020" i="1"/>
  <c r="A1021" i="1"/>
  <c r="D1021" i="1" s="1"/>
  <c r="E1020" i="1"/>
  <c r="F1021" i="1" s="1"/>
  <c r="N1019" i="1"/>
  <c r="G1020" i="1"/>
  <c r="H1020" i="1" s="1"/>
  <c r="J1020" i="1"/>
  <c r="K1020" i="1" s="1"/>
  <c r="L1020" i="1" s="1"/>
  <c r="M1020" i="1" s="1"/>
  <c r="Q1019" i="1"/>
  <c r="T1019" i="1"/>
  <c r="S1020" i="1"/>
  <c r="R1020" i="1"/>
  <c r="I1034" i="1"/>
  <c r="C995" i="1"/>
  <c r="P994" i="1"/>
  <c r="B994" i="1" l="1"/>
  <c r="N1020" i="1"/>
  <c r="E1021" i="1"/>
  <c r="F1022" i="1" s="1"/>
  <c r="A1022" i="1"/>
  <c r="D1022" i="1" s="1"/>
  <c r="O1021" i="1"/>
  <c r="S1021" i="1"/>
  <c r="J1021" i="1"/>
  <c r="K1021" i="1" s="1"/>
  <c r="L1021" i="1" s="1"/>
  <c r="M1021" i="1" s="1"/>
  <c r="Q1020" i="1"/>
  <c r="T1020" i="1"/>
  <c r="R1021" i="1"/>
  <c r="G1021" i="1"/>
  <c r="H1021" i="1" s="1"/>
  <c r="C996" i="1"/>
  <c r="P995" i="1"/>
  <c r="I1035" i="1"/>
  <c r="B995" i="1" l="1"/>
  <c r="N1021" i="1"/>
  <c r="T1021" i="1"/>
  <c r="R1022" i="1"/>
  <c r="S1022" i="1"/>
  <c r="J1022" i="1"/>
  <c r="K1022" i="1" s="1"/>
  <c r="L1022" i="1" s="1"/>
  <c r="M1022" i="1" s="1"/>
  <c r="Q1021" i="1"/>
  <c r="G1022" i="1"/>
  <c r="H1022" i="1" s="1"/>
  <c r="E1022" i="1"/>
  <c r="F1023" i="1" s="1"/>
  <c r="O1022" i="1"/>
  <c r="A1023" i="1"/>
  <c r="D1023" i="1" s="1"/>
  <c r="C997" i="1"/>
  <c r="P996" i="1"/>
  <c r="I1036" i="1"/>
  <c r="B996" i="1" l="1"/>
  <c r="N1022" i="1"/>
  <c r="Q1022" i="1"/>
  <c r="S1023" i="1"/>
  <c r="G1023" i="1"/>
  <c r="R1023" i="1"/>
  <c r="T1022" i="1"/>
  <c r="J1023" i="1"/>
  <c r="K1023" i="1" s="1"/>
  <c r="L1023" i="1" s="1"/>
  <c r="M1023" i="1" s="1"/>
  <c r="O1023" i="1"/>
  <c r="E1023" i="1"/>
  <c r="F1024" i="1" s="1"/>
  <c r="A1024" i="1"/>
  <c r="D1024" i="1" s="1"/>
  <c r="C998" i="1"/>
  <c r="P997" i="1"/>
  <c r="I1037" i="1"/>
  <c r="B997" i="1" l="1"/>
  <c r="A1025" i="1"/>
  <c r="D1025" i="1" s="1"/>
  <c r="O1024" i="1"/>
  <c r="E1024" i="1"/>
  <c r="F1025" i="1" s="1"/>
  <c r="R1024" i="1"/>
  <c r="T1023" i="1"/>
  <c r="Q1023" i="1"/>
  <c r="S1024" i="1"/>
  <c r="J1024" i="1"/>
  <c r="K1024" i="1" s="1"/>
  <c r="L1024" i="1" s="1"/>
  <c r="M1024" i="1" s="1"/>
  <c r="G1024" i="1"/>
  <c r="H1024" i="1" s="1"/>
  <c r="H1023" i="1"/>
  <c r="C999" i="1"/>
  <c r="P998" i="1"/>
  <c r="I1038" i="1"/>
  <c r="N1023" i="1" l="1"/>
  <c r="B998" i="1"/>
  <c r="N1024" i="1"/>
  <c r="G1025" i="1"/>
  <c r="H1025" i="1" s="1"/>
  <c r="J1025" i="1"/>
  <c r="K1025" i="1" s="1"/>
  <c r="L1025" i="1" s="1"/>
  <c r="M1025" i="1" s="1"/>
  <c r="T1024" i="1"/>
  <c r="R1025" i="1"/>
  <c r="Q1024" i="1"/>
  <c r="S1025" i="1"/>
  <c r="A1026" i="1"/>
  <c r="D1026" i="1" s="1"/>
  <c r="O1025" i="1"/>
  <c r="E1025" i="1"/>
  <c r="F1026" i="1" s="1"/>
  <c r="C1000" i="1"/>
  <c r="P999" i="1"/>
  <c r="I1039" i="1"/>
  <c r="B999" i="1" l="1"/>
  <c r="O1026" i="1"/>
  <c r="A1027" i="1"/>
  <c r="D1027" i="1" s="1"/>
  <c r="E1026" i="1"/>
  <c r="F1027" i="1" s="1"/>
  <c r="N1025" i="1"/>
  <c r="G1026" i="1"/>
  <c r="H1026" i="1" s="1"/>
  <c r="J1026" i="1"/>
  <c r="K1026" i="1" s="1"/>
  <c r="L1026" i="1" s="1"/>
  <c r="M1026" i="1" s="1"/>
  <c r="S1026" i="1"/>
  <c r="T1025" i="1"/>
  <c r="R1026" i="1"/>
  <c r="Q1025" i="1"/>
  <c r="C1001" i="1"/>
  <c r="P1000" i="1"/>
  <c r="I1040" i="1"/>
  <c r="B1000" i="1" l="1"/>
  <c r="N1026" i="1"/>
  <c r="E1027" i="1"/>
  <c r="F1028" i="1" s="1"/>
  <c r="A1028" i="1"/>
  <c r="D1028" i="1" s="1"/>
  <c r="O1027" i="1"/>
  <c r="S1027" i="1"/>
  <c r="T1026" i="1"/>
  <c r="Q1026" i="1"/>
  <c r="J1027" i="1"/>
  <c r="K1027" i="1" s="1"/>
  <c r="L1027" i="1" s="1"/>
  <c r="M1027" i="1" s="1"/>
  <c r="R1027" i="1"/>
  <c r="G1027" i="1"/>
  <c r="H1027" i="1" s="1"/>
  <c r="I1041" i="1"/>
  <c r="C1002" i="1"/>
  <c r="P1001" i="1"/>
  <c r="B1001" i="1" l="1"/>
  <c r="N1027" i="1"/>
  <c r="R1028" i="1"/>
  <c r="Q1027" i="1"/>
  <c r="S1028" i="1"/>
  <c r="G1028" i="1"/>
  <c r="T1027" i="1"/>
  <c r="J1028" i="1"/>
  <c r="K1028" i="1" s="1"/>
  <c r="L1028" i="1" s="1"/>
  <c r="M1028" i="1" s="1"/>
  <c r="O1028" i="1"/>
  <c r="E1028" i="1"/>
  <c r="F1029" i="1" s="1"/>
  <c r="A1029" i="1"/>
  <c r="D1029" i="1" s="1"/>
  <c r="C1003" i="1"/>
  <c r="P1002" i="1"/>
  <c r="I1042" i="1"/>
  <c r="B1002" i="1" l="1"/>
  <c r="T1002" i="1"/>
  <c r="Q1028" i="1"/>
  <c r="T1028" i="1"/>
  <c r="J1029" i="1"/>
  <c r="K1029" i="1" s="1"/>
  <c r="L1029" i="1" s="1"/>
  <c r="M1029" i="1" s="1"/>
  <c r="R1029" i="1"/>
  <c r="S1029" i="1"/>
  <c r="E1029" i="1"/>
  <c r="F1030" i="1" s="1"/>
  <c r="O1029" i="1"/>
  <c r="A1030" i="1"/>
  <c r="D1030" i="1" s="1"/>
  <c r="G1029" i="1"/>
  <c r="H1029" i="1" s="1"/>
  <c r="H1028" i="1"/>
  <c r="C1004" i="1"/>
  <c r="P1003" i="1"/>
  <c r="I1043" i="1"/>
  <c r="N1028" i="1" l="1"/>
  <c r="B1003" i="1"/>
  <c r="T1029" i="1"/>
  <c r="R1030" i="1"/>
  <c r="J1030" i="1"/>
  <c r="K1030" i="1" s="1"/>
  <c r="L1030" i="1" s="1"/>
  <c r="M1030" i="1" s="1"/>
  <c r="S1030" i="1"/>
  <c r="G1030" i="1"/>
  <c r="H1030" i="1" s="1"/>
  <c r="Q1029" i="1"/>
  <c r="N1029" i="1"/>
  <c r="O1030" i="1"/>
  <c r="A1031" i="1"/>
  <c r="D1031" i="1" s="1"/>
  <c r="E1030" i="1"/>
  <c r="F1031" i="1" s="1"/>
  <c r="I1044" i="1"/>
  <c r="C1005" i="1"/>
  <c r="P1004" i="1"/>
  <c r="B1004" i="1" l="1"/>
  <c r="R1031" i="1"/>
  <c r="S1031" i="1"/>
  <c r="G1031" i="1"/>
  <c r="H1031" i="1" s="1"/>
  <c r="Q1030" i="1"/>
  <c r="J1031" i="1"/>
  <c r="K1031" i="1" s="1"/>
  <c r="L1031" i="1" s="1"/>
  <c r="M1031" i="1" s="1"/>
  <c r="O1031" i="1"/>
  <c r="E1031" i="1"/>
  <c r="F1032" i="1" s="1"/>
  <c r="A1032" i="1"/>
  <c r="D1032" i="1" s="1"/>
  <c r="N1030" i="1"/>
  <c r="C1006" i="1"/>
  <c r="P1005" i="1"/>
  <c r="I1045" i="1"/>
  <c r="B1005" i="1" l="1"/>
  <c r="G1032" i="1"/>
  <c r="H1032" i="1" s="1"/>
  <c r="T1031" i="1"/>
  <c r="Q1031" i="1"/>
  <c r="S1032" i="1"/>
  <c r="J1032" i="1"/>
  <c r="K1032" i="1" s="1"/>
  <c r="L1032" i="1" s="1"/>
  <c r="M1032" i="1" s="1"/>
  <c r="R1032" i="1"/>
  <c r="E1032" i="1"/>
  <c r="F1033" i="1" s="1"/>
  <c r="A1033" i="1"/>
  <c r="D1033" i="1" s="1"/>
  <c r="O1032" i="1"/>
  <c r="N1031" i="1"/>
  <c r="I1046" i="1"/>
  <c r="C1007" i="1"/>
  <c r="P1006" i="1"/>
  <c r="B1006" i="1" l="1"/>
  <c r="N1032" i="1"/>
  <c r="G1033" i="1"/>
  <c r="H1033" i="1" s="1"/>
  <c r="J1033" i="1"/>
  <c r="K1033" i="1" s="1"/>
  <c r="L1033" i="1" s="1"/>
  <c r="M1033" i="1" s="1"/>
  <c r="T1032" i="1"/>
  <c r="R1033" i="1"/>
  <c r="Q1032" i="1"/>
  <c r="S1033" i="1"/>
  <c r="O1033" i="1"/>
  <c r="A1034" i="1"/>
  <c r="D1034" i="1" s="1"/>
  <c r="E1033" i="1"/>
  <c r="F1034" i="1" s="1"/>
  <c r="C1008" i="1"/>
  <c r="P1007" i="1"/>
  <c r="I1047" i="1"/>
  <c r="B1007" i="1" l="1"/>
  <c r="N1033" i="1"/>
  <c r="T1033" i="1"/>
  <c r="J1034" i="1"/>
  <c r="K1034" i="1" s="1"/>
  <c r="L1034" i="1" s="1"/>
  <c r="M1034" i="1" s="1"/>
  <c r="S1034" i="1"/>
  <c r="R1034" i="1"/>
  <c r="G1034" i="1"/>
  <c r="Q1033" i="1"/>
  <c r="A1035" i="1"/>
  <c r="D1035" i="1" s="1"/>
  <c r="E1034" i="1"/>
  <c r="F1035" i="1" s="1"/>
  <c r="O1034" i="1"/>
  <c r="C1009" i="1"/>
  <c r="P1008" i="1"/>
  <c r="I1048" i="1"/>
  <c r="B1008" i="1" l="1"/>
  <c r="O1035" i="1"/>
  <c r="A1036" i="1"/>
  <c r="D1036" i="1" s="1"/>
  <c r="E1035" i="1"/>
  <c r="F1036" i="1" s="1"/>
  <c r="S1035" i="1"/>
  <c r="Q1034" i="1"/>
  <c r="R1035" i="1"/>
  <c r="J1035" i="1"/>
  <c r="K1035" i="1" s="1"/>
  <c r="L1035" i="1" s="1"/>
  <c r="M1035" i="1" s="1"/>
  <c r="T1034" i="1"/>
  <c r="G1035" i="1"/>
  <c r="H1035" i="1" s="1"/>
  <c r="H1034" i="1"/>
  <c r="C1010" i="1"/>
  <c r="P1009" i="1"/>
  <c r="I1049" i="1"/>
  <c r="N1034" i="1" l="1"/>
  <c r="B1009" i="1"/>
  <c r="N1035" i="1"/>
  <c r="O1036" i="1"/>
  <c r="E1036" i="1"/>
  <c r="F1037" i="1" s="1"/>
  <c r="A1037" i="1"/>
  <c r="D1037" i="1" s="1"/>
  <c r="G1036" i="1"/>
  <c r="H1036" i="1" s="1"/>
  <c r="J1036" i="1"/>
  <c r="K1036" i="1" s="1"/>
  <c r="L1036" i="1" s="1"/>
  <c r="M1036" i="1" s="1"/>
  <c r="R1036" i="1"/>
  <c r="S1036" i="1"/>
  <c r="Q1035" i="1"/>
  <c r="T1035" i="1"/>
  <c r="I1050" i="1"/>
  <c r="C1011" i="1"/>
  <c r="P1010" i="1"/>
  <c r="B1010" i="1" l="1"/>
  <c r="N1036" i="1"/>
  <c r="A1038" i="1"/>
  <c r="D1038" i="1" s="1"/>
  <c r="E1037" i="1"/>
  <c r="F1038" i="1" s="1"/>
  <c r="O1037" i="1"/>
  <c r="S1037" i="1"/>
  <c r="G1037" i="1"/>
  <c r="H1037" i="1" s="1"/>
  <c r="T1036" i="1"/>
  <c r="J1037" i="1"/>
  <c r="K1037" i="1" s="1"/>
  <c r="L1037" i="1" s="1"/>
  <c r="M1037" i="1" s="1"/>
  <c r="Q1036" i="1"/>
  <c r="R1037" i="1"/>
  <c r="C1012" i="1"/>
  <c r="P1011" i="1"/>
  <c r="I1051" i="1"/>
  <c r="B1011" i="1" l="1"/>
  <c r="N1037" i="1"/>
  <c r="O1038" i="1"/>
  <c r="A1039" i="1"/>
  <c r="D1039" i="1" s="1"/>
  <c r="E1038" i="1"/>
  <c r="F1039" i="1" s="1"/>
  <c r="Q1037" i="1"/>
  <c r="J1038" i="1"/>
  <c r="K1038" i="1" s="1"/>
  <c r="L1038" i="1" s="1"/>
  <c r="M1038" i="1" s="1"/>
  <c r="G1038" i="1"/>
  <c r="R1038" i="1"/>
  <c r="S1038" i="1"/>
  <c r="T1037" i="1"/>
  <c r="I1052" i="1"/>
  <c r="C1013" i="1"/>
  <c r="P1012" i="1"/>
  <c r="B1012" i="1" l="1"/>
  <c r="S1039" i="1"/>
  <c r="R1039" i="1"/>
  <c r="T1038" i="1"/>
  <c r="J1039" i="1"/>
  <c r="K1039" i="1" s="1"/>
  <c r="L1039" i="1" s="1"/>
  <c r="M1039" i="1" s="1"/>
  <c r="Q1038" i="1"/>
  <c r="O1039" i="1"/>
  <c r="E1039" i="1"/>
  <c r="F1040" i="1" s="1"/>
  <c r="A1040" i="1"/>
  <c r="D1040" i="1" s="1"/>
  <c r="G1039" i="1"/>
  <c r="H1039" i="1" s="1"/>
  <c r="H1038" i="1"/>
  <c r="C1014" i="1"/>
  <c r="P1013" i="1"/>
  <c r="I1053" i="1"/>
  <c r="N1038" i="1" l="1"/>
  <c r="B1013" i="1"/>
  <c r="N1039" i="1"/>
  <c r="J1040" i="1"/>
  <c r="K1040" i="1" s="1"/>
  <c r="L1040" i="1" s="1"/>
  <c r="M1040" i="1" s="1"/>
  <c r="T1039" i="1"/>
  <c r="R1040" i="1"/>
  <c r="G1040" i="1"/>
  <c r="H1040" i="1" s="1"/>
  <c r="Q1039" i="1"/>
  <c r="S1040" i="1"/>
  <c r="A1041" i="1"/>
  <c r="D1041" i="1" s="1"/>
  <c r="O1040" i="1"/>
  <c r="E1040" i="1"/>
  <c r="F1041" i="1" s="1"/>
  <c r="I1054" i="1"/>
  <c r="C1015" i="1"/>
  <c r="P1014" i="1"/>
  <c r="B1014" i="1" l="1"/>
  <c r="E1041" i="1"/>
  <c r="F1042" i="1" s="1"/>
  <c r="A1042" i="1"/>
  <c r="D1042" i="1" s="1"/>
  <c r="O1041" i="1"/>
  <c r="N1040" i="1"/>
  <c r="Q1040" i="1"/>
  <c r="R1041" i="1"/>
  <c r="T1040" i="1"/>
  <c r="S1041" i="1"/>
  <c r="J1041" i="1"/>
  <c r="K1041" i="1" s="1"/>
  <c r="L1041" i="1" s="1"/>
  <c r="M1041" i="1" s="1"/>
  <c r="G1041" i="1"/>
  <c r="C1016" i="1"/>
  <c r="P1015" i="1"/>
  <c r="I1055" i="1"/>
  <c r="B1015" i="1" l="1"/>
  <c r="G1042" i="1"/>
  <c r="H1042" i="1" s="1"/>
  <c r="A1043" i="1"/>
  <c r="D1043" i="1" s="1"/>
  <c r="E1042" i="1"/>
  <c r="F1043" i="1" s="1"/>
  <c r="O1042" i="1"/>
  <c r="T1041" i="1"/>
  <c r="Q1041" i="1"/>
  <c r="R1042" i="1"/>
  <c r="J1042" i="1"/>
  <c r="K1042" i="1" s="1"/>
  <c r="L1042" i="1" s="1"/>
  <c r="M1042" i="1" s="1"/>
  <c r="S1042" i="1"/>
  <c r="H1041" i="1"/>
  <c r="C1017" i="1"/>
  <c r="P1016" i="1"/>
  <c r="I1056" i="1"/>
  <c r="N1041" i="1" l="1"/>
  <c r="B1016" i="1"/>
  <c r="N1042" i="1"/>
  <c r="S1043" i="1"/>
  <c r="Q1042" i="1"/>
  <c r="T1042" i="1"/>
  <c r="J1043" i="1"/>
  <c r="K1043" i="1" s="1"/>
  <c r="L1043" i="1" s="1"/>
  <c r="M1043" i="1" s="1"/>
  <c r="R1043" i="1"/>
  <c r="G1043" i="1"/>
  <c r="A1044" i="1"/>
  <c r="D1044" i="1" s="1"/>
  <c r="O1043" i="1"/>
  <c r="E1043" i="1"/>
  <c r="F1044" i="1" s="1"/>
  <c r="C1018" i="1"/>
  <c r="P1017" i="1"/>
  <c r="I1057" i="1"/>
  <c r="B1017" i="1" l="1"/>
  <c r="E1044" i="1"/>
  <c r="F1045" i="1" s="1"/>
  <c r="O1044" i="1"/>
  <c r="A1045" i="1"/>
  <c r="D1045" i="1" s="1"/>
  <c r="G1044" i="1"/>
  <c r="H1044" i="1" s="1"/>
  <c r="S1044" i="1"/>
  <c r="T1043" i="1"/>
  <c r="R1044" i="1"/>
  <c r="J1044" i="1"/>
  <c r="K1044" i="1" s="1"/>
  <c r="L1044" i="1" s="1"/>
  <c r="M1044" i="1" s="1"/>
  <c r="Q1043" i="1"/>
  <c r="H1043" i="1"/>
  <c r="C1019" i="1"/>
  <c r="P1018" i="1"/>
  <c r="I1058" i="1"/>
  <c r="N1043" i="1" l="1"/>
  <c r="B1018" i="1"/>
  <c r="A1046" i="1"/>
  <c r="D1046" i="1" s="1"/>
  <c r="E1045" i="1"/>
  <c r="F1046" i="1" s="1"/>
  <c r="O1045" i="1"/>
  <c r="G1045" i="1"/>
  <c r="H1045" i="1" s="1"/>
  <c r="T1044" i="1"/>
  <c r="S1045" i="1"/>
  <c r="J1045" i="1"/>
  <c r="K1045" i="1" s="1"/>
  <c r="L1045" i="1" s="1"/>
  <c r="M1045" i="1" s="1"/>
  <c r="Q1044" i="1"/>
  <c r="R1045" i="1"/>
  <c r="N1044" i="1"/>
  <c r="C1020" i="1"/>
  <c r="P1019" i="1"/>
  <c r="I1059" i="1"/>
  <c r="B1019" i="1" l="1"/>
  <c r="N1045" i="1"/>
  <c r="J1046" i="1"/>
  <c r="K1046" i="1" s="1"/>
  <c r="L1046" i="1" s="1"/>
  <c r="M1046" i="1" s="1"/>
  <c r="T1045" i="1"/>
  <c r="S1046" i="1"/>
  <c r="R1046" i="1"/>
  <c r="Q1045" i="1"/>
  <c r="G1046" i="1"/>
  <c r="A1047" i="1"/>
  <c r="D1047" i="1" s="1"/>
  <c r="O1046" i="1"/>
  <c r="E1046" i="1"/>
  <c r="F1047" i="1" s="1"/>
  <c r="I1060" i="1"/>
  <c r="C1021" i="1"/>
  <c r="P1020" i="1"/>
  <c r="B1020" i="1" l="1"/>
  <c r="O1047" i="1"/>
  <c r="E1047" i="1"/>
  <c r="F1048" i="1" s="1"/>
  <c r="A1048" i="1"/>
  <c r="D1048" i="1" s="1"/>
  <c r="G1047" i="1"/>
  <c r="H1047" i="1" s="1"/>
  <c r="R1047" i="1"/>
  <c r="S1047" i="1"/>
  <c r="J1047" i="1"/>
  <c r="K1047" i="1" s="1"/>
  <c r="L1047" i="1" s="1"/>
  <c r="M1047" i="1" s="1"/>
  <c r="Q1046" i="1"/>
  <c r="T1046" i="1"/>
  <c r="H1046" i="1"/>
  <c r="I1061" i="1"/>
  <c r="C1022" i="1"/>
  <c r="P1021" i="1"/>
  <c r="N1046" i="1" l="1"/>
  <c r="B1021" i="1"/>
  <c r="N1047" i="1"/>
  <c r="O1048" i="1"/>
  <c r="A1049" i="1"/>
  <c r="D1049" i="1" s="1"/>
  <c r="E1048" i="1"/>
  <c r="F1049" i="1" s="1"/>
  <c r="T1047" i="1"/>
  <c r="J1048" i="1"/>
  <c r="K1048" i="1" s="1"/>
  <c r="L1048" i="1" s="1"/>
  <c r="M1048" i="1" s="1"/>
  <c r="G1048" i="1"/>
  <c r="H1048" i="1" s="1"/>
  <c r="S1048" i="1"/>
  <c r="Q1047" i="1"/>
  <c r="R1048" i="1"/>
  <c r="I1062" i="1"/>
  <c r="C1023" i="1"/>
  <c r="P1022" i="1"/>
  <c r="B1022" i="1" l="1"/>
  <c r="A1050" i="1"/>
  <c r="D1050" i="1" s="1"/>
  <c r="E1049" i="1"/>
  <c r="F1050" i="1" s="1"/>
  <c r="O1049" i="1"/>
  <c r="N1048" i="1"/>
  <c r="Q1048" i="1"/>
  <c r="T1048" i="1"/>
  <c r="J1049" i="1"/>
  <c r="K1049" i="1" s="1"/>
  <c r="L1049" i="1" s="1"/>
  <c r="M1049" i="1" s="1"/>
  <c r="R1049" i="1"/>
  <c r="S1049" i="1"/>
  <c r="G1049" i="1"/>
  <c r="I1063" i="1"/>
  <c r="C1024" i="1"/>
  <c r="P1023" i="1"/>
  <c r="B1023" i="1" l="1"/>
  <c r="G1050" i="1"/>
  <c r="H1050" i="1" s="1"/>
  <c r="A1051" i="1"/>
  <c r="D1051" i="1" s="1"/>
  <c r="O1050" i="1"/>
  <c r="E1050" i="1"/>
  <c r="F1051" i="1" s="1"/>
  <c r="Q1049" i="1"/>
  <c r="T1049" i="1"/>
  <c r="R1050" i="1"/>
  <c r="J1050" i="1"/>
  <c r="K1050" i="1" s="1"/>
  <c r="L1050" i="1" s="1"/>
  <c r="M1050" i="1" s="1"/>
  <c r="S1050" i="1"/>
  <c r="H1049" i="1"/>
  <c r="C1025" i="1"/>
  <c r="P1024" i="1"/>
  <c r="I1064" i="1"/>
  <c r="N1049" i="1" l="1"/>
  <c r="B1024" i="1"/>
  <c r="N1050" i="1"/>
  <c r="G1051" i="1"/>
  <c r="H1051" i="1" s="1"/>
  <c r="J1051" i="1"/>
  <c r="K1051" i="1" s="1"/>
  <c r="L1051" i="1" s="1"/>
  <c r="M1051" i="1" s="1"/>
  <c r="S1051" i="1"/>
  <c r="T1050" i="1"/>
  <c r="R1051" i="1"/>
  <c r="Q1050" i="1"/>
  <c r="O1051" i="1"/>
  <c r="A1052" i="1"/>
  <c r="D1052" i="1" s="1"/>
  <c r="E1051" i="1"/>
  <c r="F1052" i="1" s="1"/>
  <c r="I1065" i="1"/>
  <c r="C1026" i="1"/>
  <c r="P1025" i="1"/>
  <c r="B1025" i="1" l="1"/>
  <c r="T1051" i="1"/>
  <c r="J1052" i="1"/>
  <c r="K1052" i="1" s="1"/>
  <c r="L1052" i="1" s="1"/>
  <c r="M1052" i="1" s="1"/>
  <c r="R1052" i="1"/>
  <c r="G1052" i="1"/>
  <c r="H1052" i="1" s="1"/>
  <c r="Q1051" i="1"/>
  <c r="S1052" i="1"/>
  <c r="N1051" i="1"/>
  <c r="E1052" i="1"/>
  <c r="F1053" i="1" s="1"/>
  <c r="A1053" i="1"/>
  <c r="D1053" i="1" s="1"/>
  <c r="O1052" i="1"/>
  <c r="C1027" i="1"/>
  <c r="P1026" i="1"/>
  <c r="I1066" i="1"/>
  <c r="B1026" i="1" l="1"/>
  <c r="N1052" i="1"/>
  <c r="S1053" i="1"/>
  <c r="R1053" i="1"/>
  <c r="Q1052" i="1"/>
  <c r="G1053" i="1"/>
  <c r="H1053" i="1" s="1"/>
  <c r="J1053" i="1"/>
  <c r="K1053" i="1" s="1"/>
  <c r="L1053" i="1" s="1"/>
  <c r="M1053" i="1" s="1"/>
  <c r="T1052" i="1"/>
  <c r="O1053" i="1"/>
  <c r="E1053" i="1"/>
  <c r="F1054" i="1" s="1"/>
  <c r="A1054" i="1"/>
  <c r="D1054" i="1" s="1"/>
  <c r="C1028" i="1"/>
  <c r="P1027" i="1"/>
  <c r="I1067" i="1"/>
  <c r="B1027" i="1" l="1"/>
  <c r="A1055" i="1"/>
  <c r="D1055" i="1" s="1"/>
  <c r="O1054" i="1"/>
  <c r="E1054" i="1"/>
  <c r="F1055" i="1" s="1"/>
  <c r="N1053" i="1"/>
  <c r="Q1053" i="1"/>
  <c r="R1054" i="1"/>
  <c r="S1054" i="1"/>
  <c r="T1053" i="1"/>
  <c r="J1054" i="1"/>
  <c r="K1054" i="1" s="1"/>
  <c r="L1054" i="1" s="1"/>
  <c r="M1054" i="1" s="1"/>
  <c r="G1054" i="1"/>
  <c r="C1029" i="1"/>
  <c r="P1028" i="1"/>
  <c r="I1068" i="1"/>
  <c r="B1028" i="1" l="1"/>
  <c r="G1055" i="1"/>
  <c r="H1055" i="1" s="1"/>
  <c r="Q1054" i="1"/>
  <c r="R1055" i="1"/>
  <c r="S1055" i="1"/>
  <c r="T1054" i="1"/>
  <c r="J1055" i="1"/>
  <c r="K1055" i="1" s="1"/>
  <c r="L1055" i="1" s="1"/>
  <c r="M1055" i="1" s="1"/>
  <c r="A1056" i="1"/>
  <c r="D1056" i="1" s="1"/>
  <c r="E1055" i="1"/>
  <c r="F1056" i="1" s="1"/>
  <c r="O1055" i="1"/>
  <c r="H1054" i="1"/>
  <c r="C1030" i="1"/>
  <c r="P1029" i="1"/>
  <c r="I1069" i="1"/>
  <c r="N1054" i="1" l="1"/>
  <c r="B1029" i="1"/>
  <c r="N1055" i="1"/>
  <c r="O1056" i="1"/>
  <c r="E1056" i="1"/>
  <c r="F1057" i="1" s="1"/>
  <c r="A1057" i="1"/>
  <c r="D1057" i="1" s="1"/>
  <c r="G1056" i="1"/>
  <c r="H1056" i="1" s="1"/>
  <c r="J1056" i="1"/>
  <c r="K1056" i="1" s="1"/>
  <c r="L1056" i="1" s="1"/>
  <c r="M1056" i="1" s="1"/>
  <c r="T1055" i="1"/>
  <c r="Q1055" i="1"/>
  <c r="R1056" i="1"/>
  <c r="S1056" i="1"/>
  <c r="I1070" i="1"/>
  <c r="C1031" i="1"/>
  <c r="P1030" i="1"/>
  <c r="B1030" i="1" l="1"/>
  <c r="T1030" i="1"/>
  <c r="N1056" i="1"/>
  <c r="A1058" i="1"/>
  <c r="D1058" i="1" s="1"/>
  <c r="E1057" i="1"/>
  <c r="F1058" i="1" s="1"/>
  <c r="O1057" i="1"/>
  <c r="R1057" i="1"/>
  <c r="S1057" i="1"/>
  <c r="J1057" i="1"/>
  <c r="K1057" i="1" s="1"/>
  <c r="L1057" i="1" s="1"/>
  <c r="M1057" i="1" s="1"/>
  <c r="G1057" i="1"/>
  <c r="H1057" i="1" s="1"/>
  <c r="Q1056" i="1"/>
  <c r="T1056" i="1"/>
  <c r="C1032" i="1"/>
  <c r="P1031" i="1"/>
  <c r="I1071" i="1"/>
  <c r="B1031" i="1" l="1"/>
  <c r="N1057" i="1"/>
  <c r="R1058" i="1"/>
  <c r="G1058" i="1"/>
  <c r="H1058" i="1" s="1"/>
  <c r="J1058" i="1"/>
  <c r="K1058" i="1" s="1"/>
  <c r="L1058" i="1" s="1"/>
  <c r="M1058" i="1" s="1"/>
  <c r="S1058" i="1"/>
  <c r="T1057" i="1"/>
  <c r="Q1057" i="1"/>
  <c r="O1058" i="1"/>
  <c r="E1058" i="1"/>
  <c r="F1059" i="1" s="1"/>
  <c r="A1059" i="1"/>
  <c r="D1059" i="1" s="1"/>
  <c r="I1072" i="1"/>
  <c r="C1033" i="1"/>
  <c r="P1032" i="1"/>
  <c r="B1032" i="1" l="1"/>
  <c r="N1058" i="1"/>
  <c r="T1058" i="1"/>
  <c r="J1059" i="1"/>
  <c r="K1059" i="1" s="1"/>
  <c r="L1059" i="1" s="1"/>
  <c r="M1059" i="1" s="1"/>
  <c r="G1059" i="1"/>
  <c r="S1059" i="1"/>
  <c r="R1059" i="1"/>
  <c r="Q1058" i="1"/>
  <c r="A1060" i="1"/>
  <c r="D1060" i="1" s="1"/>
  <c r="E1059" i="1"/>
  <c r="F1060" i="1" s="1"/>
  <c r="O1059" i="1"/>
  <c r="C1034" i="1"/>
  <c r="P1033" i="1"/>
  <c r="I1073" i="1"/>
  <c r="B1033" i="1" l="1"/>
  <c r="Q1059" i="1"/>
  <c r="J1060" i="1"/>
  <c r="K1060" i="1" s="1"/>
  <c r="L1060" i="1" s="1"/>
  <c r="M1060" i="1" s="1"/>
  <c r="S1060" i="1"/>
  <c r="T1059" i="1"/>
  <c r="R1060" i="1"/>
  <c r="O1060" i="1"/>
  <c r="E1060" i="1"/>
  <c r="F1061" i="1" s="1"/>
  <c r="A1061" i="1"/>
  <c r="D1061" i="1" s="1"/>
  <c r="G1060" i="1"/>
  <c r="H1060" i="1" s="1"/>
  <c r="H1059" i="1"/>
  <c r="I1074" i="1"/>
  <c r="C1035" i="1"/>
  <c r="P1034" i="1"/>
  <c r="N1059" i="1" l="1"/>
  <c r="B1034" i="1"/>
  <c r="N1060" i="1"/>
  <c r="G1061" i="1"/>
  <c r="H1061" i="1" s="1"/>
  <c r="R1061" i="1"/>
  <c r="S1061" i="1"/>
  <c r="J1061" i="1"/>
  <c r="K1061" i="1" s="1"/>
  <c r="L1061" i="1" s="1"/>
  <c r="M1061" i="1" s="1"/>
  <c r="Q1060" i="1"/>
  <c r="T1060" i="1"/>
  <c r="A1062" i="1"/>
  <c r="D1062" i="1" s="1"/>
  <c r="E1061" i="1"/>
  <c r="F1062" i="1" s="1"/>
  <c r="O1061" i="1"/>
  <c r="C1036" i="1"/>
  <c r="P1035" i="1"/>
  <c r="I1075" i="1"/>
  <c r="B1035" i="1" l="1"/>
  <c r="N1061" i="1"/>
  <c r="E1062" i="1"/>
  <c r="F1063" i="1" s="1"/>
  <c r="A1063" i="1"/>
  <c r="D1063" i="1" s="1"/>
  <c r="O1062" i="1"/>
  <c r="Q1061" i="1"/>
  <c r="G1062" i="1"/>
  <c r="J1062" i="1"/>
  <c r="K1062" i="1" s="1"/>
  <c r="L1062" i="1" s="1"/>
  <c r="M1062" i="1" s="1"/>
  <c r="R1062" i="1"/>
  <c r="S1062" i="1"/>
  <c r="I1076" i="1"/>
  <c r="C1037" i="1"/>
  <c r="P1036" i="1"/>
  <c r="B1036" i="1" l="1"/>
  <c r="G1063" i="1"/>
  <c r="H1063" i="1" s="1"/>
  <c r="H1062" i="1"/>
  <c r="E1063" i="1"/>
  <c r="F1064" i="1" s="1"/>
  <c r="O1063" i="1"/>
  <c r="A1064" i="1"/>
  <c r="D1064" i="1" s="1"/>
  <c r="T1062" i="1"/>
  <c r="Q1062" i="1"/>
  <c r="R1063" i="1"/>
  <c r="S1063" i="1"/>
  <c r="J1063" i="1"/>
  <c r="K1063" i="1" s="1"/>
  <c r="L1063" i="1" s="1"/>
  <c r="M1063" i="1" s="1"/>
  <c r="C1038" i="1"/>
  <c r="P1037" i="1"/>
  <c r="I1077" i="1"/>
  <c r="N1062" i="1" l="1"/>
  <c r="B1037" i="1"/>
  <c r="N1063" i="1"/>
  <c r="G1064" i="1"/>
  <c r="H1064" i="1" s="1"/>
  <c r="Q1063" i="1"/>
  <c r="J1064" i="1"/>
  <c r="K1064" i="1" s="1"/>
  <c r="L1064" i="1" s="1"/>
  <c r="M1064" i="1" s="1"/>
  <c r="T1063" i="1"/>
  <c r="R1064" i="1"/>
  <c r="S1064" i="1"/>
  <c r="E1064" i="1"/>
  <c r="F1065" i="1" s="1"/>
  <c r="A1065" i="1"/>
  <c r="D1065" i="1" s="1"/>
  <c r="O1064" i="1"/>
  <c r="I1078" i="1"/>
  <c r="C1039" i="1"/>
  <c r="P1038" i="1"/>
  <c r="B1038" i="1" l="1"/>
  <c r="N1064" i="1"/>
  <c r="G1065" i="1"/>
  <c r="H1065" i="1" s="1"/>
  <c r="T1064" i="1"/>
  <c r="J1065" i="1"/>
  <c r="K1065" i="1" s="1"/>
  <c r="L1065" i="1" s="1"/>
  <c r="M1065" i="1" s="1"/>
  <c r="Q1064" i="1"/>
  <c r="R1065" i="1"/>
  <c r="S1065" i="1"/>
  <c r="A1066" i="1"/>
  <c r="D1066" i="1" s="1"/>
  <c r="O1065" i="1"/>
  <c r="E1065" i="1"/>
  <c r="F1066" i="1" s="1"/>
  <c r="I1079" i="1"/>
  <c r="C1040" i="1"/>
  <c r="P1039" i="1"/>
  <c r="B1039" i="1" l="1"/>
  <c r="O1066" i="1"/>
  <c r="A1067" i="1"/>
  <c r="D1067" i="1" s="1"/>
  <c r="E1066" i="1"/>
  <c r="F1067" i="1" s="1"/>
  <c r="N1065" i="1"/>
  <c r="R1066" i="1"/>
  <c r="T1065" i="1"/>
  <c r="G1066" i="1"/>
  <c r="S1066" i="1"/>
  <c r="J1066" i="1"/>
  <c r="K1066" i="1" s="1"/>
  <c r="L1066" i="1" s="1"/>
  <c r="M1066" i="1" s="1"/>
  <c r="Q1065" i="1"/>
  <c r="C1041" i="1"/>
  <c r="P1040" i="1"/>
  <c r="I1080" i="1"/>
  <c r="B1040" i="1" l="1"/>
  <c r="O1067" i="1"/>
  <c r="E1067" i="1"/>
  <c r="F1068" i="1" s="1"/>
  <c r="A1068" i="1"/>
  <c r="D1068" i="1" s="1"/>
  <c r="T1066" i="1"/>
  <c r="Q1066" i="1"/>
  <c r="S1067" i="1"/>
  <c r="J1067" i="1"/>
  <c r="K1067" i="1" s="1"/>
  <c r="L1067" i="1" s="1"/>
  <c r="M1067" i="1" s="1"/>
  <c r="R1067" i="1"/>
  <c r="G1067" i="1"/>
  <c r="H1067" i="1" s="1"/>
  <c r="H1066" i="1"/>
  <c r="I1081" i="1"/>
  <c r="C1042" i="1"/>
  <c r="P1041" i="1"/>
  <c r="N1066" i="1" l="1"/>
  <c r="B1041" i="1"/>
  <c r="N1067" i="1"/>
  <c r="A1069" i="1"/>
  <c r="D1069" i="1" s="1"/>
  <c r="O1068" i="1"/>
  <c r="E1068" i="1"/>
  <c r="F1069" i="1" s="1"/>
  <c r="G1068" i="1"/>
  <c r="H1068" i="1" s="1"/>
  <c r="R1068" i="1"/>
  <c r="T1067" i="1"/>
  <c r="Q1067" i="1"/>
  <c r="S1068" i="1"/>
  <c r="J1068" i="1"/>
  <c r="K1068" i="1" s="1"/>
  <c r="L1068" i="1" s="1"/>
  <c r="I1082" i="1"/>
  <c r="C1043" i="1"/>
  <c r="P1042" i="1"/>
  <c r="M1068" i="1" l="1"/>
  <c r="B1042" i="1"/>
  <c r="N1068" i="1"/>
  <c r="Q1068" i="1"/>
  <c r="G1069" i="1"/>
  <c r="S1069" i="1"/>
  <c r="J1069" i="1"/>
  <c r="K1069" i="1" s="1"/>
  <c r="L1069" i="1" s="1"/>
  <c r="R1069" i="1"/>
  <c r="T1068" i="1"/>
  <c r="O1069" i="1"/>
  <c r="E1069" i="1"/>
  <c r="F1070" i="1" s="1"/>
  <c r="A1070" i="1"/>
  <c r="D1070" i="1" s="1"/>
  <c r="I1083" i="1"/>
  <c r="C1044" i="1"/>
  <c r="P1043" i="1"/>
  <c r="M1069" i="1" l="1"/>
  <c r="B1043" i="1"/>
  <c r="J1070" i="1"/>
  <c r="K1070" i="1" s="1"/>
  <c r="L1070" i="1" s="1"/>
  <c r="Q1069" i="1"/>
  <c r="T1069" i="1"/>
  <c r="R1070" i="1"/>
  <c r="S1070" i="1"/>
  <c r="A1071" i="1"/>
  <c r="D1071" i="1" s="1"/>
  <c r="E1070" i="1"/>
  <c r="F1071" i="1" s="1"/>
  <c r="O1070" i="1"/>
  <c r="G1070" i="1"/>
  <c r="H1070" i="1" s="1"/>
  <c r="H1069" i="1"/>
  <c r="C1045" i="1"/>
  <c r="P1044" i="1"/>
  <c r="I1084" i="1"/>
  <c r="M1070" i="1" l="1"/>
  <c r="N1069" i="1"/>
  <c r="B1044" i="1"/>
  <c r="T1070" i="1"/>
  <c r="G1071" i="1"/>
  <c r="R1071" i="1"/>
  <c r="S1071" i="1"/>
  <c r="Q1070" i="1"/>
  <c r="J1071" i="1"/>
  <c r="K1071" i="1" s="1"/>
  <c r="L1071" i="1" s="1"/>
  <c r="O1071" i="1"/>
  <c r="E1071" i="1"/>
  <c r="F1072" i="1" s="1"/>
  <c r="A1072" i="1"/>
  <c r="D1072" i="1" s="1"/>
  <c r="N1070" i="1"/>
  <c r="C1046" i="1"/>
  <c r="P1045" i="1"/>
  <c r="I1085" i="1"/>
  <c r="M1071" i="1" l="1"/>
  <c r="B1045" i="1"/>
  <c r="R1072" i="1"/>
  <c r="T1071" i="1"/>
  <c r="Q1071" i="1"/>
  <c r="S1072" i="1"/>
  <c r="J1072" i="1"/>
  <c r="K1072" i="1" s="1"/>
  <c r="L1072" i="1" s="1"/>
  <c r="O1072" i="1"/>
  <c r="E1072" i="1"/>
  <c r="F1073" i="1" s="1"/>
  <c r="A1073" i="1"/>
  <c r="D1073" i="1" s="1"/>
  <c r="G1072" i="1"/>
  <c r="H1072" i="1" s="1"/>
  <c r="H1071" i="1"/>
  <c r="C1047" i="1"/>
  <c r="P1046" i="1"/>
  <c r="I1086" i="1"/>
  <c r="M1072" i="1" l="1"/>
  <c r="N1071" i="1"/>
  <c r="B1046" i="1"/>
  <c r="N1072" i="1"/>
  <c r="A1074" i="1"/>
  <c r="D1074" i="1" s="1"/>
  <c r="O1073" i="1"/>
  <c r="E1073" i="1"/>
  <c r="F1074" i="1" s="1"/>
  <c r="G1073" i="1"/>
  <c r="H1073" i="1" s="1"/>
  <c r="J1073" i="1"/>
  <c r="K1073" i="1" s="1"/>
  <c r="L1073" i="1" s="1"/>
  <c r="S1073" i="1"/>
  <c r="T1072" i="1"/>
  <c r="Q1072" i="1"/>
  <c r="R1073" i="1"/>
  <c r="I1087" i="1"/>
  <c r="C1048" i="1"/>
  <c r="P1047" i="1"/>
  <c r="M1073" i="1" l="1"/>
  <c r="B1047" i="1"/>
  <c r="N1073" i="1"/>
  <c r="R1074" i="1"/>
  <c r="J1074" i="1"/>
  <c r="K1074" i="1" s="1"/>
  <c r="L1074" i="1" s="1"/>
  <c r="G1074" i="1"/>
  <c r="H1074" i="1" s="1"/>
  <c r="Q1073" i="1"/>
  <c r="S1074" i="1"/>
  <c r="T1073" i="1"/>
  <c r="O1074" i="1"/>
  <c r="A1075" i="1"/>
  <c r="D1075" i="1" s="1"/>
  <c r="E1074" i="1"/>
  <c r="F1075" i="1" s="1"/>
  <c r="C1049" i="1"/>
  <c r="P1048" i="1"/>
  <c r="I1088" i="1"/>
  <c r="M1074" i="1" l="1"/>
  <c r="B1048" i="1"/>
  <c r="N1074" i="1"/>
  <c r="Q1074" i="1"/>
  <c r="R1075" i="1"/>
  <c r="S1075" i="1"/>
  <c r="T1074" i="1"/>
  <c r="G1075" i="1"/>
  <c r="J1075" i="1"/>
  <c r="K1075" i="1" s="1"/>
  <c r="L1075" i="1" s="1"/>
  <c r="E1075" i="1"/>
  <c r="F1076" i="1" s="1"/>
  <c r="O1075" i="1"/>
  <c r="A1076" i="1"/>
  <c r="D1076" i="1" s="1"/>
  <c r="C1050" i="1"/>
  <c r="P1049" i="1"/>
  <c r="I1089" i="1"/>
  <c r="M1075" i="1" l="1"/>
  <c r="B1049" i="1"/>
  <c r="O1076" i="1"/>
  <c r="A1077" i="1"/>
  <c r="D1077" i="1" s="1"/>
  <c r="E1076" i="1"/>
  <c r="F1077" i="1" s="1"/>
  <c r="S1076" i="1"/>
  <c r="J1076" i="1"/>
  <c r="K1076" i="1" s="1"/>
  <c r="L1076" i="1" s="1"/>
  <c r="Q1075" i="1"/>
  <c r="T1075" i="1"/>
  <c r="R1076" i="1"/>
  <c r="G1076" i="1"/>
  <c r="H1076" i="1" s="1"/>
  <c r="H1075" i="1"/>
  <c r="C1051" i="1"/>
  <c r="P1050" i="1"/>
  <c r="I1090" i="1"/>
  <c r="M1076" i="1" l="1"/>
  <c r="N1075" i="1"/>
  <c r="B1050" i="1"/>
  <c r="N1076" i="1"/>
  <c r="E1077" i="1"/>
  <c r="F1078" i="1" s="1"/>
  <c r="A1078" i="1"/>
  <c r="D1078" i="1" s="1"/>
  <c r="O1077" i="1"/>
  <c r="G1077" i="1"/>
  <c r="H1077" i="1" s="1"/>
  <c r="R1077" i="1"/>
  <c r="Q1076" i="1"/>
  <c r="T1076" i="1"/>
  <c r="J1077" i="1"/>
  <c r="K1077" i="1" s="1"/>
  <c r="L1077" i="1" s="1"/>
  <c r="S1077" i="1"/>
  <c r="C1052" i="1"/>
  <c r="P1051" i="1"/>
  <c r="I1091" i="1"/>
  <c r="M1077" i="1" l="1"/>
  <c r="B1051" i="1"/>
  <c r="G1078" i="1"/>
  <c r="H1078" i="1" s="1"/>
  <c r="T1077" i="1"/>
  <c r="S1078" i="1"/>
  <c r="J1078" i="1"/>
  <c r="K1078" i="1" s="1"/>
  <c r="L1078" i="1" s="1"/>
  <c r="Q1077" i="1"/>
  <c r="R1078" i="1"/>
  <c r="N1077" i="1"/>
  <c r="O1078" i="1"/>
  <c r="A1079" i="1"/>
  <c r="D1079" i="1" s="1"/>
  <c r="E1078" i="1"/>
  <c r="F1079" i="1" s="1"/>
  <c r="C1053" i="1"/>
  <c r="P1052" i="1"/>
  <c r="I1092" i="1"/>
  <c r="M1078" i="1" l="1"/>
  <c r="B1052" i="1"/>
  <c r="N1078" i="1"/>
  <c r="O1079" i="1"/>
  <c r="E1079" i="1"/>
  <c r="F1080" i="1" s="1"/>
  <c r="A1080" i="1"/>
  <c r="D1080" i="1" s="1"/>
  <c r="G1079" i="1"/>
  <c r="H1079" i="1" s="1"/>
  <c r="Q1078" i="1"/>
  <c r="R1079" i="1"/>
  <c r="J1079" i="1"/>
  <c r="K1079" i="1" s="1"/>
  <c r="L1079" i="1" s="1"/>
  <c r="T1078" i="1"/>
  <c r="S1079" i="1"/>
  <c r="I1093" i="1"/>
  <c r="C1054" i="1"/>
  <c r="P1053" i="1"/>
  <c r="M1079" i="1" l="1"/>
  <c r="B1053" i="1"/>
  <c r="N1079" i="1"/>
  <c r="O1080" i="1"/>
  <c r="E1080" i="1"/>
  <c r="F1081" i="1" s="1"/>
  <c r="A1081" i="1"/>
  <c r="D1081" i="1" s="1"/>
  <c r="T1079" i="1"/>
  <c r="J1080" i="1"/>
  <c r="K1080" i="1" s="1"/>
  <c r="L1080" i="1" s="1"/>
  <c r="R1080" i="1"/>
  <c r="S1080" i="1"/>
  <c r="Q1079" i="1"/>
  <c r="G1080" i="1"/>
  <c r="H1080" i="1" s="1"/>
  <c r="C1055" i="1"/>
  <c r="P1054" i="1"/>
  <c r="I1094" i="1"/>
  <c r="M1080" i="1" l="1"/>
  <c r="B1054" i="1"/>
  <c r="N1080" i="1"/>
  <c r="S1081" i="1"/>
  <c r="G1081" i="1"/>
  <c r="J1081" i="1"/>
  <c r="K1081" i="1" s="1"/>
  <c r="L1081" i="1" s="1"/>
  <c r="R1081" i="1"/>
  <c r="T1080" i="1"/>
  <c r="Q1080" i="1"/>
  <c r="A1082" i="1"/>
  <c r="D1082" i="1" s="1"/>
  <c r="E1081" i="1"/>
  <c r="F1082" i="1" s="1"/>
  <c r="O1081" i="1"/>
  <c r="I1095" i="1"/>
  <c r="C1056" i="1"/>
  <c r="P1055" i="1"/>
  <c r="M1081" i="1" l="1"/>
  <c r="B1055" i="1"/>
  <c r="J1082" i="1"/>
  <c r="K1082" i="1" s="1"/>
  <c r="L1082" i="1" s="1"/>
  <c r="S1082" i="1"/>
  <c r="T1081" i="1"/>
  <c r="Q1081" i="1"/>
  <c r="R1082" i="1"/>
  <c r="E1082" i="1"/>
  <c r="F1083" i="1" s="1"/>
  <c r="A1083" i="1"/>
  <c r="D1083" i="1" s="1"/>
  <c r="O1082" i="1"/>
  <c r="G1082" i="1"/>
  <c r="H1082" i="1" s="1"/>
  <c r="H1081" i="1"/>
  <c r="C1057" i="1"/>
  <c r="P1056" i="1"/>
  <c r="I1096" i="1"/>
  <c r="M1082" i="1" l="1"/>
  <c r="N1081" i="1"/>
  <c r="B1056" i="1"/>
  <c r="N1082" i="1"/>
  <c r="J1083" i="1"/>
  <c r="K1083" i="1" s="1"/>
  <c r="L1083" i="1" s="1"/>
  <c r="M1083" i="1" s="1"/>
  <c r="S1083" i="1"/>
  <c r="T1082" i="1"/>
  <c r="Q1082" i="1"/>
  <c r="R1083" i="1"/>
  <c r="G1083" i="1"/>
  <c r="O1083" i="1"/>
  <c r="E1083" i="1"/>
  <c r="F1084" i="1" s="1"/>
  <c r="A1084" i="1"/>
  <c r="D1084" i="1" s="1"/>
  <c r="C1058" i="1"/>
  <c r="P1057" i="1"/>
  <c r="I1097" i="1"/>
  <c r="B1057" i="1" l="1"/>
  <c r="J1084" i="1"/>
  <c r="K1084" i="1" s="1"/>
  <c r="L1084" i="1" s="1"/>
  <c r="M1084" i="1" s="1"/>
  <c r="R1084" i="1"/>
  <c r="S1084" i="1"/>
  <c r="T1083" i="1"/>
  <c r="Q1083" i="1"/>
  <c r="O1084" i="1"/>
  <c r="E1084" i="1"/>
  <c r="F1085" i="1" s="1"/>
  <c r="A1085" i="1"/>
  <c r="D1085" i="1" s="1"/>
  <c r="G1084" i="1"/>
  <c r="H1084" i="1" s="1"/>
  <c r="H1083" i="1"/>
  <c r="I1098" i="1"/>
  <c r="C1059" i="1"/>
  <c r="P1058" i="1"/>
  <c r="N1083" i="1" l="1"/>
  <c r="B1058" i="1"/>
  <c r="E1085" i="1"/>
  <c r="F1086" i="1" s="1"/>
  <c r="O1085" i="1"/>
  <c r="A1086" i="1"/>
  <c r="D1086" i="1" s="1"/>
  <c r="N1084" i="1"/>
  <c r="Q1084" i="1"/>
  <c r="T1084" i="1"/>
  <c r="S1085" i="1"/>
  <c r="R1085" i="1"/>
  <c r="G1085" i="1"/>
  <c r="J1085" i="1"/>
  <c r="K1085" i="1" s="1"/>
  <c r="L1085" i="1" s="1"/>
  <c r="M1085" i="1" s="1"/>
  <c r="C1060" i="1"/>
  <c r="P1059" i="1"/>
  <c r="I1099" i="1"/>
  <c r="B1059" i="1" l="1"/>
  <c r="G1086" i="1"/>
  <c r="H1086" i="1" s="1"/>
  <c r="H1085" i="1"/>
  <c r="A1087" i="1"/>
  <c r="D1087" i="1" s="1"/>
  <c r="E1086" i="1"/>
  <c r="F1087" i="1" s="1"/>
  <c r="O1086" i="1"/>
  <c r="Q1085" i="1"/>
  <c r="J1086" i="1"/>
  <c r="K1086" i="1" s="1"/>
  <c r="L1086" i="1" s="1"/>
  <c r="M1086" i="1" s="1"/>
  <c r="S1086" i="1"/>
  <c r="T1085" i="1"/>
  <c r="R1086" i="1"/>
  <c r="C1061" i="1"/>
  <c r="P1060" i="1"/>
  <c r="I1100" i="1"/>
  <c r="N1085" i="1" l="1"/>
  <c r="B1060" i="1"/>
  <c r="N1086" i="1"/>
  <c r="O1087" i="1"/>
  <c r="A1088" i="1"/>
  <c r="D1088" i="1" s="1"/>
  <c r="E1087" i="1"/>
  <c r="F1088" i="1" s="1"/>
  <c r="J1087" i="1"/>
  <c r="K1087" i="1" s="1"/>
  <c r="L1087" i="1" s="1"/>
  <c r="M1087" i="1" s="1"/>
  <c r="R1087" i="1"/>
  <c r="T1086" i="1"/>
  <c r="G1087" i="1"/>
  <c r="H1087" i="1" s="1"/>
  <c r="S1087" i="1"/>
  <c r="Q1086" i="1"/>
  <c r="I1101" i="1"/>
  <c r="C1062" i="1"/>
  <c r="P1061" i="1"/>
  <c r="B1061" i="1" l="1"/>
  <c r="T1061" i="1"/>
  <c r="N1087" i="1"/>
  <c r="S1088" i="1"/>
  <c r="T1087" i="1"/>
  <c r="G1088" i="1"/>
  <c r="Q1087" i="1"/>
  <c r="J1088" i="1"/>
  <c r="K1088" i="1" s="1"/>
  <c r="L1088" i="1" s="1"/>
  <c r="M1088" i="1" s="1"/>
  <c r="R1088" i="1"/>
  <c r="E1088" i="1"/>
  <c r="F1089" i="1" s="1"/>
  <c r="O1088" i="1"/>
  <c r="A1089" i="1"/>
  <c r="D1089" i="1" s="1"/>
  <c r="C1063" i="1"/>
  <c r="P1062" i="1"/>
  <c r="I1102" i="1"/>
  <c r="B1062" i="1" l="1"/>
  <c r="J1089" i="1"/>
  <c r="Q1088" i="1"/>
  <c r="R1089" i="1"/>
  <c r="S1089" i="1"/>
  <c r="T1088" i="1"/>
  <c r="G1089" i="1"/>
  <c r="H1089" i="1" s="1"/>
  <c r="H1088" i="1"/>
  <c r="A1090" i="1"/>
  <c r="D1090" i="1" s="1"/>
  <c r="K1089" i="1"/>
  <c r="L1089" i="1" s="1"/>
  <c r="M1089" i="1" s="1"/>
  <c r="O1089" i="1"/>
  <c r="E1089" i="1"/>
  <c r="F1090" i="1" s="1"/>
  <c r="I1103" i="1"/>
  <c r="C1064" i="1"/>
  <c r="P1063" i="1"/>
  <c r="N1088" i="1" l="1"/>
  <c r="B1063" i="1"/>
  <c r="S1090" i="1"/>
  <c r="T1089" i="1"/>
  <c r="J1090" i="1"/>
  <c r="K1090" i="1" s="1"/>
  <c r="L1090" i="1" s="1"/>
  <c r="M1090" i="1" s="1"/>
  <c r="G1090" i="1"/>
  <c r="Q1089" i="1"/>
  <c r="R1090" i="1"/>
  <c r="N1089" i="1"/>
  <c r="O1090" i="1"/>
  <c r="A1091" i="1"/>
  <c r="D1091" i="1" s="1"/>
  <c r="E1090" i="1"/>
  <c r="F1091" i="1" s="1"/>
  <c r="C1065" i="1"/>
  <c r="P1064" i="1"/>
  <c r="I1104" i="1"/>
  <c r="B1064" i="1" l="1"/>
  <c r="G1091" i="1"/>
  <c r="H1091" i="1" s="1"/>
  <c r="A1092" i="1"/>
  <c r="D1092" i="1" s="1"/>
  <c r="O1091" i="1"/>
  <c r="E1091" i="1"/>
  <c r="F1092" i="1" s="1"/>
  <c r="J1091" i="1"/>
  <c r="K1091" i="1" s="1"/>
  <c r="L1091" i="1" s="1"/>
  <c r="M1091" i="1" s="1"/>
  <c r="S1091" i="1"/>
  <c r="T1090" i="1"/>
  <c r="Q1090" i="1"/>
  <c r="R1091" i="1"/>
  <c r="H1090" i="1"/>
  <c r="I1105" i="1"/>
  <c r="C1066" i="1"/>
  <c r="P1065" i="1"/>
  <c r="N1090" i="1" l="1"/>
  <c r="B1065" i="1"/>
  <c r="N1091" i="1"/>
  <c r="A1093" i="1"/>
  <c r="D1093" i="1" s="1"/>
  <c r="E1092" i="1"/>
  <c r="F1093" i="1" s="1"/>
  <c r="O1092" i="1"/>
  <c r="T1091" i="1"/>
  <c r="G1092" i="1"/>
  <c r="H1092" i="1" s="1"/>
  <c r="S1092" i="1"/>
  <c r="R1092" i="1"/>
  <c r="Q1091" i="1"/>
  <c r="J1092" i="1"/>
  <c r="K1092" i="1" s="1"/>
  <c r="L1092" i="1" s="1"/>
  <c r="M1092" i="1" s="1"/>
  <c r="I1106" i="1"/>
  <c r="C1067" i="1"/>
  <c r="P1066" i="1"/>
  <c r="B1066" i="1" l="1"/>
  <c r="N1092" i="1"/>
  <c r="A1094" i="1"/>
  <c r="D1094" i="1" s="1"/>
  <c r="E1093" i="1"/>
  <c r="F1094" i="1" s="1"/>
  <c r="O1093" i="1"/>
  <c r="R1093" i="1"/>
  <c r="Q1092" i="1"/>
  <c r="S1093" i="1"/>
  <c r="J1093" i="1"/>
  <c r="K1093" i="1" s="1"/>
  <c r="L1093" i="1" s="1"/>
  <c r="M1093" i="1" s="1"/>
  <c r="G1093" i="1"/>
  <c r="H1093" i="1" s="1"/>
  <c r="T1092" i="1"/>
  <c r="I1107" i="1"/>
  <c r="C1068" i="1"/>
  <c r="P1067" i="1"/>
  <c r="B1067" i="1" l="1"/>
  <c r="N1093" i="1"/>
  <c r="E1094" i="1"/>
  <c r="F1095" i="1" s="1"/>
  <c r="A1095" i="1"/>
  <c r="D1095" i="1" s="1"/>
  <c r="O1094" i="1"/>
  <c r="R1094" i="1"/>
  <c r="Q1093" i="1"/>
  <c r="S1094" i="1"/>
  <c r="J1094" i="1"/>
  <c r="K1094" i="1" s="1"/>
  <c r="L1094" i="1" s="1"/>
  <c r="M1094" i="1" s="1"/>
  <c r="G1094" i="1"/>
  <c r="C1069" i="1"/>
  <c r="P1068" i="1"/>
  <c r="I1108" i="1"/>
  <c r="B1068" i="1" l="1"/>
  <c r="G1095" i="1"/>
  <c r="H1095" i="1" s="1"/>
  <c r="E1095" i="1"/>
  <c r="F1096" i="1" s="1"/>
  <c r="O1095" i="1"/>
  <c r="A1096" i="1"/>
  <c r="D1096" i="1" s="1"/>
  <c r="S1095" i="1"/>
  <c r="J1095" i="1"/>
  <c r="K1095" i="1" s="1"/>
  <c r="L1095" i="1" s="1"/>
  <c r="M1095" i="1" s="1"/>
  <c r="R1095" i="1"/>
  <c r="Q1094" i="1"/>
  <c r="T1094" i="1"/>
  <c r="H1094" i="1"/>
  <c r="I1109" i="1"/>
  <c r="C1070" i="1"/>
  <c r="P1069" i="1"/>
  <c r="N1094" i="1" l="1"/>
  <c r="B1069" i="1"/>
  <c r="N1095" i="1"/>
  <c r="G1096" i="1"/>
  <c r="H1096" i="1" s="1"/>
  <c r="J1096" i="1"/>
  <c r="K1096" i="1" s="1"/>
  <c r="L1096" i="1" s="1"/>
  <c r="M1096" i="1" s="1"/>
  <c r="R1096" i="1"/>
  <c r="Q1095" i="1"/>
  <c r="S1096" i="1"/>
  <c r="E1096" i="1"/>
  <c r="F1097" i="1" s="1"/>
  <c r="A1097" i="1"/>
  <c r="D1097" i="1" s="1"/>
  <c r="O1096" i="1"/>
  <c r="C1071" i="1"/>
  <c r="P1070" i="1"/>
  <c r="I1110" i="1"/>
  <c r="B1070" i="1" l="1"/>
  <c r="N1096" i="1"/>
  <c r="E1097" i="1"/>
  <c r="F1098" i="1" s="1"/>
  <c r="A1098" i="1"/>
  <c r="D1098" i="1" s="1"/>
  <c r="O1097" i="1"/>
  <c r="G1097" i="1"/>
  <c r="H1097" i="1" s="1"/>
  <c r="J1097" i="1"/>
  <c r="K1097" i="1" s="1"/>
  <c r="L1097" i="1" s="1"/>
  <c r="M1097" i="1" s="1"/>
  <c r="S1097" i="1"/>
  <c r="T1096" i="1"/>
  <c r="R1097" i="1"/>
  <c r="Q1096" i="1"/>
  <c r="I1111" i="1"/>
  <c r="C1072" i="1"/>
  <c r="P1071" i="1"/>
  <c r="B1071" i="1" l="1"/>
  <c r="N1097" i="1"/>
  <c r="G1098" i="1"/>
  <c r="H1098" i="1" s="1"/>
  <c r="S1098" i="1"/>
  <c r="T1097" i="1"/>
  <c r="Q1097" i="1"/>
  <c r="R1098" i="1"/>
  <c r="J1098" i="1"/>
  <c r="K1098" i="1" s="1"/>
  <c r="L1098" i="1" s="1"/>
  <c r="M1098" i="1" s="1"/>
  <c r="O1098" i="1"/>
  <c r="E1098" i="1"/>
  <c r="F1099" i="1" s="1"/>
  <c r="A1099" i="1"/>
  <c r="D1099" i="1" s="1"/>
  <c r="C1073" i="1"/>
  <c r="P1072" i="1"/>
  <c r="I1112" i="1"/>
  <c r="B1072" i="1" l="1"/>
  <c r="G1099" i="1"/>
  <c r="H1099" i="1" s="1"/>
  <c r="R1099" i="1"/>
  <c r="Q1098" i="1"/>
  <c r="T1098" i="1"/>
  <c r="J1099" i="1"/>
  <c r="K1099" i="1" s="1"/>
  <c r="L1099" i="1" s="1"/>
  <c r="M1099" i="1" s="1"/>
  <c r="S1099" i="1"/>
  <c r="N1098" i="1"/>
  <c r="A1100" i="1"/>
  <c r="D1100" i="1" s="1"/>
  <c r="O1099" i="1"/>
  <c r="E1099" i="1"/>
  <c r="F1100" i="1" s="1"/>
  <c r="I1113" i="1"/>
  <c r="C1074" i="1"/>
  <c r="P1073" i="1"/>
  <c r="B1073" i="1" l="1"/>
  <c r="N1099" i="1"/>
  <c r="Q1099" i="1"/>
  <c r="R1100" i="1"/>
  <c r="T1099" i="1"/>
  <c r="G1100" i="1"/>
  <c r="S1100" i="1"/>
  <c r="J1100" i="1"/>
  <c r="K1100" i="1" s="1"/>
  <c r="L1100" i="1" s="1"/>
  <c r="M1100" i="1" s="1"/>
  <c r="E1100" i="1"/>
  <c r="F1101" i="1" s="1"/>
  <c r="A1101" i="1"/>
  <c r="D1101" i="1" s="1"/>
  <c r="O1100" i="1"/>
  <c r="I1114" i="1"/>
  <c r="C1075" i="1"/>
  <c r="P1074" i="1"/>
  <c r="B1074" i="1" l="1"/>
  <c r="A1102" i="1"/>
  <c r="D1102" i="1" s="1"/>
  <c r="E1101" i="1"/>
  <c r="F1102" i="1" s="1"/>
  <c r="O1101" i="1"/>
  <c r="G1101" i="1"/>
  <c r="H1101" i="1" s="1"/>
  <c r="R1101" i="1"/>
  <c r="Q1100" i="1"/>
  <c r="J1101" i="1"/>
  <c r="K1101" i="1" s="1"/>
  <c r="L1101" i="1" s="1"/>
  <c r="M1101" i="1" s="1"/>
  <c r="S1101" i="1"/>
  <c r="T1100" i="1"/>
  <c r="H1100" i="1"/>
  <c r="I1115" i="1"/>
  <c r="C1076" i="1"/>
  <c r="P1075" i="1"/>
  <c r="N1100" i="1" l="1"/>
  <c r="B1075" i="1"/>
  <c r="N1101" i="1"/>
  <c r="G1102" i="1"/>
  <c r="H1102" i="1" s="1"/>
  <c r="T1101" i="1"/>
  <c r="J1102" i="1"/>
  <c r="K1102" i="1" s="1"/>
  <c r="L1102" i="1" s="1"/>
  <c r="M1102" i="1" s="1"/>
  <c r="R1102" i="1"/>
  <c r="Q1101" i="1"/>
  <c r="S1102" i="1"/>
  <c r="A1103" i="1"/>
  <c r="D1103" i="1" s="1"/>
  <c r="E1102" i="1"/>
  <c r="F1103" i="1" s="1"/>
  <c r="O1102" i="1"/>
  <c r="I1116" i="1"/>
  <c r="C1077" i="1"/>
  <c r="P1076" i="1"/>
  <c r="B1076" i="1" l="1"/>
  <c r="G1103" i="1"/>
  <c r="H1103" i="1" s="1"/>
  <c r="R1103" i="1"/>
  <c r="Q1102" i="1"/>
  <c r="J1103" i="1"/>
  <c r="K1103" i="1" s="1"/>
  <c r="L1103" i="1" s="1"/>
  <c r="M1103" i="1" s="1"/>
  <c r="T1102" i="1"/>
  <c r="S1103" i="1"/>
  <c r="N1102" i="1"/>
  <c r="A1104" i="1"/>
  <c r="D1104" i="1" s="1"/>
  <c r="E1103" i="1"/>
  <c r="F1104" i="1" s="1"/>
  <c r="O1103" i="1"/>
  <c r="I1117" i="1"/>
  <c r="C1078" i="1"/>
  <c r="P1077" i="1"/>
  <c r="B1077" i="1" l="1"/>
  <c r="N1103" i="1"/>
  <c r="T1103" i="1"/>
  <c r="G1104" i="1"/>
  <c r="R1104" i="1"/>
  <c r="Q1103" i="1"/>
  <c r="J1104" i="1"/>
  <c r="K1104" i="1" s="1"/>
  <c r="L1104" i="1" s="1"/>
  <c r="M1104" i="1" s="1"/>
  <c r="S1104" i="1"/>
  <c r="O1104" i="1"/>
  <c r="E1104" i="1"/>
  <c r="F1105" i="1" s="1"/>
  <c r="A1105" i="1"/>
  <c r="D1105" i="1" s="1"/>
  <c r="C1079" i="1"/>
  <c r="P1078" i="1"/>
  <c r="I1118" i="1"/>
  <c r="B1078" i="1" l="1"/>
  <c r="G1105" i="1"/>
  <c r="H1105" i="1" s="1"/>
  <c r="E1105" i="1"/>
  <c r="F1106" i="1" s="1"/>
  <c r="A1106" i="1"/>
  <c r="D1106" i="1" s="1"/>
  <c r="O1105" i="1"/>
  <c r="R1105" i="1"/>
  <c r="S1105" i="1"/>
  <c r="T1104" i="1"/>
  <c r="Q1104" i="1"/>
  <c r="J1105" i="1"/>
  <c r="K1105" i="1" s="1"/>
  <c r="L1105" i="1" s="1"/>
  <c r="M1105" i="1" s="1"/>
  <c r="H1104" i="1"/>
  <c r="C1080" i="1"/>
  <c r="P1079" i="1"/>
  <c r="I1119" i="1"/>
  <c r="N1104" i="1" l="1"/>
  <c r="B1079" i="1"/>
  <c r="N1105" i="1"/>
  <c r="G1106" i="1"/>
  <c r="H1106" i="1" s="1"/>
  <c r="T1105" i="1"/>
  <c r="S1106" i="1"/>
  <c r="J1106" i="1"/>
  <c r="K1106" i="1" s="1"/>
  <c r="L1106" i="1" s="1"/>
  <c r="M1106" i="1" s="1"/>
  <c r="Q1105" i="1"/>
  <c r="R1106" i="1"/>
  <c r="E1106" i="1"/>
  <c r="F1107" i="1" s="1"/>
  <c r="A1107" i="1"/>
  <c r="D1107" i="1" s="1"/>
  <c r="O1106" i="1"/>
  <c r="C1081" i="1"/>
  <c r="P1080" i="1"/>
  <c r="I1120" i="1"/>
  <c r="B1080" i="1" l="1"/>
  <c r="N1106" i="1"/>
  <c r="O1107" i="1"/>
  <c r="A1108" i="1"/>
  <c r="D1108" i="1" s="1"/>
  <c r="E1107" i="1"/>
  <c r="F1108" i="1" s="1"/>
  <c r="T1106" i="1"/>
  <c r="Q1106" i="1"/>
  <c r="S1107" i="1"/>
  <c r="G1107" i="1"/>
  <c r="R1107" i="1"/>
  <c r="J1107" i="1"/>
  <c r="K1107" i="1" s="1"/>
  <c r="L1107" i="1" s="1"/>
  <c r="M1107" i="1" s="1"/>
  <c r="I1121" i="1"/>
  <c r="C1082" i="1"/>
  <c r="P1081" i="1"/>
  <c r="B1081" i="1" l="1"/>
  <c r="E1108" i="1"/>
  <c r="F1109" i="1" s="1"/>
  <c r="O1108" i="1"/>
  <c r="A1109" i="1"/>
  <c r="D1109" i="1" s="1"/>
  <c r="S1108" i="1"/>
  <c r="T1107" i="1"/>
  <c r="R1108" i="1"/>
  <c r="J1108" i="1"/>
  <c r="K1108" i="1" s="1"/>
  <c r="L1108" i="1" s="1"/>
  <c r="M1108" i="1" s="1"/>
  <c r="Q1107" i="1"/>
  <c r="G1108" i="1"/>
  <c r="H1108" i="1" s="1"/>
  <c r="H1107" i="1"/>
  <c r="I1122" i="1"/>
  <c r="C1083" i="1"/>
  <c r="P1082" i="1"/>
  <c r="N1107" i="1" l="1"/>
  <c r="B1082" i="1"/>
  <c r="E1109" i="1"/>
  <c r="F1110" i="1" s="1"/>
  <c r="A1110" i="1"/>
  <c r="D1110" i="1" s="1"/>
  <c r="O1109" i="1"/>
  <c r="S1109" i="1"/>
  <c r="G1109" i="1"/>
  <c r="R1109" i="1"/>
  <c r="J1109" i="1"/>
  <c r="K1109" i="1" s="1"/>
  <c r="L1109" i="1" s="1"/>
  <c r="M1109" i="1" s="1"/>
  <c r="Q1108" i="1"/>
  <c r="T1108" i="1"/>
  <c r="N1108" i="1"/>
  <c r="C1084" i="1"/>
  <c r="P1083" i="1"/>
  <c r="I1123" i="1"/>
  <c r="B1083" i="1" l="1"/>
  <c r="G1110" i="1"/>
  <c r="H1110" i="1" s="1"/>
  <c r="O1110" i="1"/>
  <c r="A1111" i="1"/>
  <c r="D1111" i="1" s="1"/>
  <c r="E1110" i="1"/>
  <c r="F1111" i="1" s="1"/>
  <c r="S1110" i="1"/>
  <c r="J1110" i="1"/>
  <c r="K1110" i="1" s="1"/>
  <c r="L1110" i="1" s="1"/>
  <c r="M1110" i="1" s="1"/>
  <c r="Q1109" i="1"/>
  <c r="T1109" i="1"/>
  <c r="R1110" i="1"/>
  <c r="H1109" i="1"/>
  <c r="I1124" i="1"/>
  <c r="C1085" i="1"/>
  <c r="P1084" i="1"/>
  <c r="N1109" i="1" l="1"/>
  <c r="B1084" i="1"/>
  <c r="N1110" i="1"/>
  <c r="O1111" i="1"/>
  <c r="A1112" i="1"/>
  <c r="D1112" i="1" s="1"/>
  <c r="E1111" i="1"/>
  <c r="F1112" i="1" s="1"/>
  <c r="R1111" i="1"/>
  <c r="Q1110" i="1"/>
  <c r="S1111" i="1"/>
  <c r="J1111" i="1"/>
  <c r="K1111" i="1" s="1"/>
  <c r="L1111" i="1" s="1"/>
  <c r="M1111" i="1" s="1"/>
  <c r="T1110" i="1"/>
  <c r="G1111" i="1"/>
  <c r="C1086" i="1"/>
  <c r="P1085" i="1"/>
  <c r="I1125" i="1"/>
  <c r="B1085" i="1" l="1"/>
  <c r="G1112" i="1"/>
  <c r="H1112" i="1" s="1"/>
  <c r="O1112" i="1"/>
  <c r="A1113" i="1"/>
  <c r="D1113" i="1" s="1"/>
  <c r="E1112" i="1"/>
  <c r="F1113" i="1" s="1"/>
  <c r="T1111" i="1"/>
  <c r="Q1111" i="1"/>
  <c r="S1112" i="1"/>
  <c r="J1112" i="1"/>
  <c r="K1112" i="1" s="1"/>
  <c r="L1112" i="1" s="1"/>
  <c r="M1112" i="1" s="1"/>
  <c r="R1112" i="1"/>
  <c r="H1111" i="1"/>
  <c r="I1126" i="1"/>
  <c r="C1087" i="1"/>
  <c r="P1086" i="1"/>
  <c r="N1111" i="1" l="1"/>
  <c r="B1086" i="1"/>
  <c r="N1112" i="1"/>
  <c r="A1114" i="1"/>
  <c r="D1114" i="1" s="1"/>
  <c r="O1113" i="1"/>
  <c r="E1113" i="1"/>
  <c r="F1114" i="1" s="1"/>
  <c r="J1113" i="1"/>
  <c r="K1113" i="1" s="1"/>
  <c r="L1113" i="1" s="1"/>
  <c r="M1113" i="1" s="1"/>
  <c r="S1113" i="1"/>
  <c r="R1113" i="1"/>
  <c r="G1113" i="1"/>
  <c r="H1113" i="1" s="1"/>
  <c r="Q1112" i="1"/>
  <c r="T1112" i="1"/>
  <c r="C1088" i="1"/>
  <c r="P1087" i="1"/>
  <c r="I1127" i="1"/>
  <c r="B1087" i="1" l="1"/>
  <c r="S1114" i="1"/>
  <c r="G1114" i="1"/>
  <c r="Q1113" i="1"/>
  <c r="J1114" i="1"/>
  <c r="K1114" i="1" s="1"/>
  <c r="L1114" i="1" s="1"/>
  <c r="M1114" i="1" s="1"/>
  <c r="T1113" i="1"/>
  <c r="R1114" i="1"/>
  <c r="A1115" i="1"/>
  <c r="D1115" i="1" s="1"/>
  <c r="E1114" i="1"/>
  <c r="F1115" i="1" s="1"/>
  <c r="O1114" i="1"/>
  <c r="N1113" i="1"/>
  <c r="I1128" i="1"/>
  <c r="C1089" i="1"/>
  <c r="P1088" i="1"/>
  <c r="B1088" i="1" l="1"/>
  <c r="Q1114" i="1"/>
  <c r="J1115" i="1"/>
  <c r="K1115" i="1" s="1"/>
  <c r="L1115" i="1" s="1"/>
  <c r="M1115" i="1" s="1"/>
  <c r="R1115" i="1"/>
  <c r="T1114" i="1"/>
  <c r="S1115" i="1"/>
  <c r="A1116" i="1"/>
  <c r="D1116" i="1" s="1"/>
  <c r="O1115" i="1"/>
  <c r="E1115" i="1"/>
  <c r="F1116" i="1" s="1"/>
  <c r="G1115" i="1"/>
  <c r="H1115" i="1" s="1"/>
  <c r="H1114" i="1"/>
  <c r="C1090" i="1"/>
  <c r="P1089" i="1"/>
  <c r="I1129" i="1"/>
  <c r="N1114" i="1" l="1"/>
  <c r="B1089" i="1"/>
  <c r="N1115" i="1"/>
  <c r="T1115" i="1"/>
  <c r="J1116" i="1"/>
  <c r="K1116" i="1" s="1"/>
  <c r="L1116" i="1" s="1"/>
  <c r="M1116" i="1" s="1"/>
  <c r="S1116" i="1"/>
  <c r="G1116" i="1"/>
  <c r="H1116" i="1" s="1"/>
  <c r="Q1115" i="1"/>
  <c r="R1116" i="1"/>
  <c r="O1116" i="1"/>
  <c r="E1116" i="1"/>
  <c r="F1117" i="1" s="1"/>
  <c r="A1117" i="1"/>
  <c r="D1117" i="1" s="1"/>
  <c r="C1091" i="1"/>
  <c r="P1090" i="1"/>
  <c r="I1130" i="1"/>
  <c r="B1090" i="1" l="1"/>
  <c r="E1117" i="1"/>
  <c r="F1118" i="1" s="1"/>
  <c r="O1117" i="1"/>
  <c r="A1118" i="1"/>
  <c r="D1118" i="1" s="1"/>
  <c r="N1116" i="1"/>
  <c r="Q1116" i="1"/>
  <c r="J1117" i="1"/>
  <c r="K1117" i="1" s="1"/>
  <c r="L1117" i="1" s="1"/>
  <c r="M1117" i="1" s="1"/>
  <c r="R1117" i="1"/>
  <c r="T1116" i="1"/>
  <c r="G1117" i="1"/>
  <c r="S1117" i="1"/>
  <c r="I1131" i="1"/>
  <c r="C1092" i="1"/>
  <c r="P1091" i="1"/>
  <c r="B1091" i="1" l="1"/>
  <c r="G1118" i="1"/>
  <c r="H1118" i="1" s="1"/>
  <c r="A1119" i="1"/>
  <c r="D1119" i="1" s="1"/>
  <c r="E1118" i="1"/>
  <c r="F1119" i="1" s="1"/>
  <c r="O1118" i="1"/>
  <c r="J1118" i="1"/>
  <c r="K1118" i="1" s="1"/>
  <c r="L1118" i="1" s="1"/>
  <c r="M1118" i="1" s="1"/>
  <c r="T1117" i="1"/>
  <c r="R1118" i="1"/>
  <c r="Q1117" i="1"/>
  <c r="S1118" i="1"/>
  <c r="H1117" i="1"/>
  <c r="I1132" i="1"/>
  <c r="C1093" i="1"/>
  <c r="P1092" i="1"/>
  <c r="N1117" i="1" l="1"/>
  <c r="B1092" i="1"/>
  <c r="N1118" i="1"/>
  <c r="G1119" i="1"/>
  <c r="H1119" i="1" s="1"/>
  <c r="R1119" i="1"/>
  <c r="S1119" i="1"/>
  <c r="J1119" i="1"/>
  <c r="K1119" i="1" s="1"/>
  <c r="L1119" i="1" s="1"/>
  <c r="M1119" i="1" s="1"/>
  <c r="Q1118" i="1"/>
  <c r="T1118" i="1"/>
  <c r="E1119" i="1"/>
  <c r="F1120" i="1" s="1"/>
  <c r="A1120" i="1"/>
  <c r="D1120" i="1" s="1"/>
  <c r="O1119" i="1"/>
  <c r="I1133" i="1"/>
  <c r="C1094" i="1"/>
  <c r="P1093" i="1"/>
  <c r="T1093" i="1" l="1"/>
  <c r="B1093" i="1"/>
  <c r="N1119" i="1"/>
  <c r="A1121" i="1"/>
  <c r="D1121" i="1" s="1"/>
  <c r="O1120" i="1"/>
  <c r="E1120" i="1"/>
  <c r="F1121" i="1" s="1"/>
  <c r="G1120" i="1"/>
  <c r="H1120" i="1" s="1"/>
  <c r="J1120" i="1"/>
  <c r="K1120" i="1" s="1"/>
  <c r="L1120" i="1" s="1"/>
  <c r="M1120" i="1" s="1"/>
  <c r="Q1119" i="1"/>
  <c r="S1120" i="1"/>
  <c r="R1120" i="1"/>
  <c r="T1119" i="1"/>
  <c r="C1095" i="1"/>
  <c r="P1094" i="1"/>
  <c r="I1134" i="1"/>
  <c r="B1094" i="1" l="1"/>
  <c r="N1120" i="1"/>
  <c r="J1121" i="1"/>
  <c r="K1121" i="1" s="1"/>
  <c r="L1121" i="1" s="1"/>
  <c r="M1121" i="1" s="1"/>
  <c r="G1121" i="1"/>
  <c r="H1121" i="1" s="1"/>
  <c r="Q1120" i="1"/>
  <c r="R1121" i="1"/>
  <c r="S1121" i="1"/>
  <c r="T1120" i="1"/>
  <c r="E1121" i="1"/>
  <c r="F1122" i="1" s="1"/>
  <c r="A1122" i="1"/>
  <c r="D1122" i="1" s="1"/>
  <c r="O1121" i="1"/>
  <c r="I1135" i="1"/>
  <c r="C1096" i="1"/>
  <c r="P1095" i="1"/>
  <c r="B1095" i="1" l="1"/>
  <c r="T1095" i="1"/>
  <c r="N1121" i="1"/>
  <c r="T1121" i="1"/>
  <c r="G1122" i="1"/>
  <c r="H1122" i="1" s="1"/>
  <c r="R1122" i="1"/>
  <c r="Q1121" i="1"/>
  <c r="J1122" i="1"/>
  <c r="K1122" i="1" s="1"/>
  <c r="L1122" i="1" s="1"/>
  <c r="M1122" i="1" s="1"/>
  <c r="S1122" i="1"/>
  <c r="E1122" i="1"/>
  <c r="F1123" i="1" s="1"/>
  <c r="A1123" i="1"/>
  <c r="D1123" i="1" s="1"/>
  <c r="O1122" i="1"/>
  <c r="I1136" i="1"/>
  <c r="C1097" i="1"/>
  <c r="P1096" i="1"/>
  <c r="B1096" i="1" l="1"/>
  <c r="J1123" i="1"/>
  <c r="K1123" i="1" s="1"/>
  <c r="L1123" i="1" s="1"/>
  <c r="M1123" i="1" s="1"/>
  <c r="S1123" i="1"/>
  <c r="Q1122" i="1"/>
  <c r="R1123" i="1"/>
  <c r="G1123" i="1"/>
  <c r="H1123" i="1" s="1"/>
  <c r="E1123" i="1"/>
  <c r="F1124" i="1" s="1"/>
  <c r="A1124" i="1"/>
  <c r="D1124" i="1" s="1"/>
  <c r="O1123" i="1"/>
  <c r="N1122" i="1"/>
  <c r="C1098" i="1"/>
  <c r="P1097" i="1"/>
  <c r="I1137" i="1"/>
  <c r="B1097" i="1" l="1"/>
  <c r="N1123" i="1"/>
  <c r="T1123" i="1"/>
  <c r="G1124" i="1"/>
  <c r="J1124" i="1"/>
  <c r="K1124" i="1" s="1"/>
  <c r="L1124" i="1" s="1"/>
  <c r="M1124" i="1" s="1"/>
  <c r="R1124" i="1"/>
  <c r="S1124" i="1"/>
  <c r="Q1123" i="1"/>
  <c r="O1124" i="1"/>
  <c r="E1124" i="1"/>
  <c r="F1125" i="1" s="1"/>
  <c r="A1125" i="1"/>
  <c r="D1125" i="1" s="1"/>
  <c r="I1138" i="1"/>
  <c r="C1099" i="1"/>
  <c r="P1098" i="1"/>
  <c r="B1098" i="1" l="1"/>
  <c r="J1125" i="1"/>
  <c r="K1125" i="1" s="1"/>
  <c r="L1125" i="1" s="1"/>
  <c r="M1125" i="1" s="1"/>
  <c r="R1125" i="1"/>
  <c r="T1124" i="1"/>
  <c r="S1125" i="1"/>
  <c r="Q1124" i="1"/>
  <c r="E1125" i="1"/>
  <c r="F1126" i="1" s="1"/>
  <c r="A1126" i="1"/>
  <c r="D1126" i="1" s="1"/>
  <c r="O1125" i="1"/>
  <c r="G1125" i="1"/>
  <c r="H1125" i="1" s="1"/>
  <c r="H1124" i="1"/>
  <c r="C1100" i="1"/>
  <c r="P1099" i="1"/>
  <c r="I1139" i="1"/>
  <c r="N1124" i="1" l="1"/>
  <c r="B1099" i="1"/>
  <c r="T1125" i="1"/>
  <c r="Q1125" i="1"/>
  <c r="R1126" i="1"/>
  <c r="S1126" i="1"/>
  <c r="G1126" i="1"/>
  <c r="J1126" i="1"/>
  <c r="K1126" i="1" s="1"/>
  <c r="L1126" i="1" s="1"/>
  <c r="M1126" i="1" s="1"/>
  <c r="E1126" i="1"/>
  <c r="F1127" i="1" s="1"/>
  <c r="O1126" i="1"/>
  <c r="A1127" i="1"/>
  <c r="D1127" i="1" s="1"/>
  <c r="N1125" i="1"/>
  <c r="I1140" i="1"/>
  <c r="C1101" i="1"/>
  <c r="P1100" i="1"/>
  <c r="B1100" i="1" l="1"/>
  <c r="Q1126" i="1"/>
  <c r="S1127" i="1"/>
  <c r="R1127" i="1"/>
  <c r="J1127" i="1"/>
  <c r="K1127" i="1" s="1"/>
  <c r="L1127" i="1" s="1"/>
  <c r="M1127" i="1" s="1"/>
  <c r="T1126" i="1"/>
  <c r="E1127" i="1"/>
  <c r="F1128" i="1" s="1"/>
  <c r="O1127" i="1"/>
  <c r="A1128" i="1"/>
  <c r="D1128" i="1" s="1"/>
  <c r="G1127" i="1"/>
  <c r="H1127" i="1" s="1"/>
  <c r="H1126" i="1"/>
  <c r="C1102" i="1"/>
  <c r="P1101" i="1"/>
  <c r="I1141" i="1"/>
  <c r="N1126" i="1" l="1"/>
  <c r="B1101" i="1"/>
  <c r="N1127" i="1"/>
  <c r="G1128" i="1"/>
  <c r="H1128" i="1" s="1"/>
  <c r="T1127" i="1"/>
  <c r="Q1127" i="1"/>
  <c r="J1128" i="1"/>
  <c r="K1128" i="1" s="1"/>
  <c r="L1128" i="1" s="1"/>
  <c r="M1128" i="1" s="1"/>
  <c r="S1128" i="1"/>
  <c r="R1128" i="1"/>
  <c r="O1128" i="1"/>
  <c r="E1128" i="1"/>
  <c r="F1129" i="1" s="1"/>
  <c r="A1129" i="1"/>
  <c r="D1129" i="1" s="1"/>
  <c r="I1142" i="1"/>
  <c r="C1103" i="1"/>
  <c r="P1102" i="1"/>
  <c r="B1102" i="1" l="1"/>
  <c r="N1128" i="1"/>
  <c r="T1128" i="1"/>
  <c r="Q1128" i="1"/>
  <c r="R1129" i="1"/>
  <c r="S1129" i="1"/>
  <c r="J1129" i="1"/>
  <c r="K1129" i="1" s="1"/>
  <c r="L1129" i="1" s="1"/>
  <c r="M1129" i="1" s="1"/>
  <c r="G1129" i="1"/>
  <c r="H1129" i="1" s="1"/>
  <c r="A1130" i="1"/>
  <c r="D1130" i="1" s="1"/>
  <c r="E1129" i="1"/>
  <c r="F1130" i="1" s="1"/>
  <c r="O1129" i="1"/>
  <c r="I1143" i="1"/>
  <c r="C1104" i="1"/>
  <c r="P1103" i="1"/>
  <c r="B1103" i="1" l="1"/>
  <c r="N1129" i="1"/>
  <c r="T1129" i="1"/>
  <c r="Q1129" i="1"/>
  <c r="R1130" i="1"/>
  <c r="S1130" i="1"/>
  <c r="G1130" i="1"/>
  <c r="J1130" i="1"/>
  <c r="K1130" i="1" s="1"/>
  <c r="L1130" i="1" s="1"/>
  <c r="M1130" i="1" s="1"/>
  <c r="O1130" i="1"/>
  <c r="E1130" i="1"/>
  <c r="F1131" i="1" s="1"/>
  <c r="A1131" i="1"/>
  <c r="D1131" i="1" s="1"/>
  <c r="I1144" i="1"/>
  <c r="C1105" i="1"/>
  <c r="P1104" i="1"/>
  <c r="B1104" i="1" l="1"/>
  <c r="Q1130" i="1"/>
  <c r="T1130" i="1"/>
  <c r="S1131" i="1"/>
  <c r="J1131" i="1"/>
  <c r="K1131" i="1" s="1"/>
  <c r="L1131" i="1" s="1"/>
  <c r="M1131" i="1" s="1"/>
  <c r="R1131" i="1"/>
  <c r="G1131" i="1"/>
  <c r="H1131" i="1" s="1"/>
  <c r="E1131" i="1"/>
  <c r="F1132" i="1" s="1"/>
  <c r="A1132" i="1"/>
  <c r="D1132" i="1" s="1"/>
  <c r="O1131" i="1"/>
  <c r="H1130" i="1"/>
  <c r="I1145" i="1"/>
  <c r="C1106" i="1"/>
  <c r="P1105" i="1"/>
  <c r="N1130" i="1" l="1"/>
  <c r="B1105" i="1"/>
  <c r="N1131" i="1"/>
  <c r="G1132" i="1"/>
  <c r="H1132" i="1" s="1"/>
  <c r="R1132" i="1"/>
  <c r="S1132" i="1"/>
  <c r="Q1131" i="1"/>
  <c r="J1132" i="1"/>
  <c r="K1132" i="1" s="1"/>
  <c r="L1132" i="1" s="1"/>
  <c r="M1132" i="1" s="1"/>
  <c r="T1131" i="1"/>
  <c r="A1133" i="1"/>
  <c r="D1133" i="1" s="1"/>
  <c r="O1132" i="1"/>
  <c r="E1132" i="1"/>
  <c r="F1133" i="1" s="1"/>
  <c r="C1107" i="1"/>
  <c r="P1106" i="1"/>
  <c r="I1146" i="1"/>
  <c r="B1106" i="1" l="1"/>
  <c r="N1132" i="1"/>
  <c r="Q1132" i="1"/>
  <c r="S1133" i="1"/>
  <c r="T1132" i="1"/>
  <c r="G1133" i="1"/>
  <c r="J1133" i="1"/>
  <c r="K1133" i="1" s="1"/>
  <c r="L1133" i="1" s="1"/>
  <c r="M1133" i="1" s="1"/>
  <c r="R1133" i="1"/>
  <c r="E1133" i="1"/>
  <c r="F1134" i="1" s="1"/>
  <c r="A1134" i="1"/>
  <c r="D1134" i="1" s="1"/>
  <c r="O1133" i="1"/>
  <c r="I1147" i="1"/>
  <c r="C1108" i="1"/>
  <c r="P1107" i="1"/>
  <c r="B1107" i="1" l="1"/>
  <c r="Q1133" i="1"/>
  <c r="S1134" i="1"/>
  <c r="T1133" i="1"/>
  <c r="J1134" i="1"/>
  <c r="K1134" i="1" s="1"/>
  <c r="L1134" i="1" s="1"/>
  <c r="M1134" i="1" s="1"/>
  <c r="R1134" i="1"/>
  <c r="G1134" i="1"/>
  <c r="H1134" i="1" s="1"/>
  <c r="E1134" i="1"/>
  <c r="F1135" i="1" s="1"/>
  <c r="A1135" i="1"/>
  <c r="D1135" i="1" s="1"/>
  <c r="O1134" i="1"/>
  <c r="H1133" i="1"/>
  <c r="C1109" i="1"/>
  <c r="P1108" i="1"/>
  <c r="I1148" i="1"/>
  <c r="N1133" i="1" l="1"/>
  <c r="B1108" i="1"/>
  <c r="N1134" i="1"/>
  <c r="G1135" i="1"/>
  <c r="H1135" i="1" s="1"/>
  <c r="Q1134" i="1"/>
  <c r="S1135" i="1"/>
  <c r="T1134" i="1"/>
  <c r="R1135" i="1"/>
  <c r="J1135" i="1"/>
  <c r="K1135" i="1" s="1"/>
  <c r="L1135" i="1" s="1"/>
  <c r="M1135" i="1" s="1"/>
  <c r="A1136" i="1"/>
  <c r="D1136" i="1" s="1"/>
  <c r="O1135" i="1"/>
  <c r="E1135" i="1"/>
  <c r="F1136" i="1" s="1"/>
  <c r="I1149" i="1"/>
  <c r="C1110" i="1"/>
  <c r="P1109" i="1"/>
  <c r="B1109" i="1" l="1"/>
  <c r="O1136" i="1"/>
  <c r="A1137" i="1"/>
  <c r="D1137" i="1" s="1"/>
  <c r="E1136" i="1"/>
  <c r="F1137" i="1" s="1"/>
  <c r="R1136" i="1"/>
  <c r="G1136" i="1"/>
  <c r="T1135" i="1"/>
  <c r="J1136" i="1"/>
  <c r="K1136" i="1" s="1"/>
  <c r="L1136" i="1" s="1"/>
  <c r="M1136" i="1" s="1"/>
  <c r="Q1135" i="1"/>
  <c r="S1136" i="1"/>
  <c r="N1135" i="1"/>
  <c r="C1111" i="1"/>
  <c r="P1110" i="1"/>
  <c r="I1150" i="1"/>
  <c r="B1110" i="1" l="1"/>
  <c r="G1137" i="1"/>
  <c r="H1137" i="1" s="1"/>
  <c r="T1136" i="1"/>
  <c r="R1137" i="1"/>
  <c r="S1137" i="1"/>
  <c r="Q1136" i="1"/>
  <c r="J1137" i="1"/>
  <c r="K1137" i="1" s="1"/>
  <c r="L1137" i="1" s="1"/>
  <c r="M1137" i="1" s="1"/>
  <c r="A1138" i="1"/>
  <c r="D1138" i="1" s="1"/>
  <c r="E1137" i="1"/>
  <c r="F1138" i="1" s="1"/>
  <c r="O1137" i="1"/>
  <c r="H1136" i="1"/>
  <c r="I1151" i="1"/>
  <c r="C1112" i="1"/>
  <c r="P1111" i="1"/>
  <c r="N1136" i="1" l="1"/>
  <c r="B1111" i="1"/>
  <c r="N1137" i="1"/>
  <c r="E1138" i="1"/>
  <c r="F1139" i="1" s="1"/>
  <c r="A1139" i="1"/>
  <c r="D1139" i="1" s="1"/>
  <c r="O1138" i="1"/>
  <c r="G1138" i="1"/>
  <c r="H1138" i="1" s="1"/>
  <c r="Q1137" i="1"/>
  <c r="T1137" i="1"/>
  <c r="S1138" i="1"/>
  <c r="R1138" i="1"/>
  <c r="J1138" i="1"/>
  <c r="K1138" i="1" s="1"/>
  <c r="L1138" i="1" s="1"/>
  <c r="M1138" i="1" s="1"/>
  <c r="C1113" i="1"/>
  <c r="P1112" i="1"/>
  <c r="I1152" i="1"/>
  <c r="B1112" i="1" l="1"/>
  <c r="N1138" i="1"/>
  <c r="G1139" i="1"/>
  <c r="H1139" i="1" s="1"/>
  <c r="Q1138" i="1"/>
  <c r="R1139" i="1"/>
  <c r="T1138" i="1"/>
  <c r="J1139" i="1"/>
  <c r="K1139" i="1" s="1"/>
  <c r="L1139" i="1" s="1"/>
  <c r="M1139" i="1" s="1"/>
  <c r="S1139" i="1"/>
  <c r="A1140" i="1"/>
  <c r="D1140" i="1" s="1"/>
  <c r="O1139" i="1"/>
  <c r="E1139" i="1"/>
  <c r="F1140" i="1" s="1"/>
  <c r="C1114" i="1"/>
  <c r="P1113" i="1"/>
  <c r="I1153" i="1"/>
  <c r="B1113" i="1" l="1"/>
  <c r="R1140" i="1"/>
  <c r="J1140" i="1"/>
  <c r="K1140" i="1" s="1"/>
  <c r="L1140" i="1" s="1"/>
  <c r="M1140" i="1" s="1"/>
  <c r="Q1139" i="1"/>
  <c r="T1139" i="1"/>
  <c r="S1140" i="1"/>
  <c r="G1140" i="1"/>
  <c r="A1141" i="1"/>
  <c r="D1141" i="1" s="1"/>
  <c r="E1140" i="1"/>
  <c r="F1141" i="1" s="1"/>
  <c r="O1140" i="1"/>
  <c r="N1139" i="1"/>
  <c r="I1154" i="1"/>
  <c r="C1115" i="1"/>
  <c r="P1114" i="1"/>
  <c r="B1114" i="1" l="1"/>
  <c r="J1141" i="1"/>
  <c r="K1141" i="1" s="1"/>
  <c r="L1141" i="1" s="1"/>
  <c r="M1141" i="1" s="1"/>
  <c r="Q1140" i="1"/>
  <c r="T1140" i="1"/>
  <c r="R1141" i="1"/>
  <c r="S1141" i="1"/>
  <c r="G1141" i="1"/>
  <c r="H1141" i="1" s="1"/>
  <c r="O1141" i="1"/>
  <c r="E1141" i="1"/>
  <c r="F1142" i="1" s="1"/>
  <c r="A1142" i="1"/>
  <c r="D1142" i="1" s="1"/>
  <c r="H1140" i="1"/>
  <c r="C1116" i="1"/>
  <c r="P1115" i="1"/>
  <c r="I1155" i="1"/>
  <c r="N1140" i="1" l="1"/>
  <c r="B1115" i="1"/>
  <c r="N1141" i="1"/>
  <c r="J1142" i="1"/>
  <c r="K1142" i="1" s="1"/>
  <c r="L1142" i="1" s="1"/>
  <c r="M1142" i="1" s="1"/>
  <c r="G1142" i="1"/>
  <c r="H1142" i="1" s="1"/>
  <c r="Q1141" i="1"/>
  <c r="T1141" i="1"/>
  <c r="S1142" i="1"/>
  <c r="R1142" i="1"/>
  <c r="O1142" i="1"/>
  <c r="E1142" i="1"/>
  <c r="F1143" i="1" s="1"/>
  <c r="A1143" i="1"/>
  <c r="D1143" i="1" s="1"/>
  <c r="C1117" i="1"/>
  <c r="P1116" i="1"/>
  <c r="I1156" i="1"/>
  <c r="B1116" i="1" l="1"/>
  <c r="N1142" i="1"/>
  <c r="J1143" i="1"/>
  <c r="K1143" i="1" s="1"/>
  <c r="L1143" i="1" s="1"/>
  <c r="M1143" i="1" s="1"/>
  <c r="Q1142" i="1"/>
  <c r="R1143" i="1"/>
  <c r="T1142" i="1"/>
  <c r="S1143" i="1"/>
  <c r="E1143" i="1"/>
  <c r="F1144" i="1" s="1"/>
  <c r="A1144" i="1"/>
  <c r="D1144" i="1" s="1"/>
  <c r="O1143" i="1"/>
  <c r="G1143" i="1"/>
  <c r="H1143" i="1" s="1"/>
  <c r="I1157" i="1"/>
  <c r="C1118" i="1"/>
  <c r="P1117" i="1"/>
  <c r="B1117" i="1" l="1"/>
  <c r="G1144" i="1"/>
  <c r="H1144" i="1" s="1"/>
  <c r="S1144" i="1"/>
  <c r="R1144" i="1"/>
  <c r="J1144" i="1"/>
  <c r="K1144" i="1" s="1"/>
  <c r="L1144" i="1" s="1"/>
  <c r="M1144" i="1" s="1"/>
  <c r="Q1143" i="1"/>
  <c r="T1143" i="1"/>
  <c r="A1145" i="1"/>
  <c r="D1145" i="1" s="1"/>
  <c r="O1144" i="1"/>
  <c r="E1144" i="1"/>
  <c r="F1145" i="1" s="1"/>
  <c r="N1143" i="1"/>
  <c r="C1119" i="1"/>
  <c r="P1118" i="1"/>
  <c r="I1158" i="1"/>
  <c r="B1118" i="1" l="1"/>
  <c r="T1144" i="1"/>
  <c r="S1145" i="1"/>
  <c r="G1145" i="1"/>
  <c r="H1145" i="1" s="1"/>
  <c r="Q1144" i="1"/>
  <c r="J1145" i="1"/>
  <c r="K1145" i="1" s="1"/>
  <c r="L1145" i="1" s="1"/>
  <c r="M1145" i="1" s="1"/>
  <c r="R1145" i="1"/>
  <c r="N1144" i="1"/>
  <c r="A1146" i="1"/>
  <c r="D1146" i="1" s="1"/>
  <c r="O1145" i="1"/>
  <c r="E1145" i="1"/>
  <c r="F1146" i="1" s="1"/>
  <c r="C1120" i="1"/>
  <c r="P1119" i="1"/>
  <c r="I1159" i="1"/>
  <c r="B1119" i="1" l="1"/>
  <c r="N1145" i="1"/>
  <c r="G1146" i="1"/>
  <c r="H1146" i="1" s="1"/>
  <c r="R1146" i="1"/>
  <c r="S1146" i="1"/>
  <c r="J1146" i="1"/>
  <c r="K1146" i="1" s="1"/>
  <c r="L1146" i="1" s="1"/>
  <c r="M1146" i="1" s="1"/>
  <c r="Q1145" i="1"/>
  <c r="T1145" i="1"/>
  <c r="O1146" i="1"/>
  <c r="A1147" i="1"/>
  <c r="D1147" i="1" s="1"/>
  <c r="E1146" i="1"/>
  <c r="F1147" i="1" s="1"/>
  <c r="I1160" i="1"/>
  <c r="C1121" i="1"/>
  <c r="P1120" i="1"/>
  <c r="B1120" i="1" l="1"/>
  <c r="J1147" i="1"/>
  <c r="K1147" i="1" s="1"/>
  <c r="L1147" i="1" s="1"/>
  <c r="M1147" i="1" s="1"/>
  <c r="S1147" i="1"/>
  <c r="T1146" i="1"/>
  <c r="G1147" i="1"/>
  <c r="R1147" i="1"/>
  <c r="Q1146" i="1"/>
  <c r="N1146" i="1"/>
  <c r="A1148" i="1"/>
  <c r="D1148" i="1" s="1"/>
  <c r="E1147" i="1"/>
  <c r="F1148" i="1" s="1"/>
  <c r="O1147" i="1"/>
  <c r="C1122" i="1"/>
  <c r="P1121" i="1"/>
  <c r="I1161" i="1"/>
  <c r="B1121" i="1" l="1"/>
  <c r="J1148" i="1"/>
  <c r="K1148" i="1" s="1"/>
  <c r="L1148" i="1" s="1"/>
  <c r="M1148" i="1" s="1"/>
  <c r="S1148" i="1"/>
  <c r="Q1147" i="1"/>
  <c r="T1147" i="1"/>
  <c r="R1148" i="1"/>
  <c r="O1148" i="1"/>
  <c r="A1149" i="1"/>
  <c r="D1149" i="1" s="1"/>
  <c r="E1148" i="1"/>
  <c r="F1149" i="1" s="1"/>
  <c r="G1148" i="1"/>
  <c r="H1148" i="1" s="1"/>
  <c r="H1147" i="1"/>
  <c r="I1162" i="1"/>
  <c r="C1123" i="1"/>
  <c r="P1122" i="1"/>
  <c r="N1147" i="1" l="1"/>
  <c r="T1122" i="1"/>
  <c r="B1122" i="1"/>
  <c r="S1149" i="1"/>
  <c r="Q1148" i="1"/>
  <c r="G1149" i="1"/>
  <c r="H1149" i="1" s="1"/>
  <c r="J1149" i="1"/>
  <c r="K1149" i="1" s="1"/>
  <c r="L1149" i="1" s="1"/>
  <c r="M1149" i="1" s="1"/>
  <c r="T1148" i="1"/>
  <c r="R1149" i="1"/>
  <c r="N1148" i="1"/>
  <c r="E1149" i="1"/>
  <c r="F1150" i="1" s="1"/>
  <c r="O1149" i="1"/>
  <c r="A1150" i="1"/>
  <c r="D1150" i="1" s="1"/>
  <c r="C1124" i="1"/>
  <c r="P1123" i="1"/>
  <c r="I1163" i="1"/>
  <c r="B1123" i="1" l="1"/>
  <c r="N1149" i="1"/>
  <c r="E1150" i="1"/>
  <c r="F1151" i="1" s="1"/>
  <c r="A1151" i="1"/>
  <c r="D1151" i="1" s="1"/>
  <c r="O1150" i="1"/>
  <c r="T1149" i="1"/>
  <c r="S1150" i="1"/>
  <c r="J1150" i="1"/>
  <c r="K1150" i="1" s="1"/>
  <c r="L1150" i="1" s="1"/>
  <c r="M1150" i="1" s="1"/>
  <c r="Q1149" i="1"/>
  <c r="G1150" i="1"/>
  <c r="H1150" i="1" s="1"/>
  <c r="R1150" i="1"/>
  <c r="I1164" i="1"/>
  <c r="C1125" i="1"/>
  <c r="P1124" i="1"/>
  <c r="B1124" i="1" l="1"/>
  <c r="G1151" i="1"/>
  <c r="H1151" i="1" s="1"/>
  <c r="R1151" i="1"/>
  <c r="T1150" i="1"/>
  <c r="J1151" i="1"/>
  <c r="K1151" i="1" s="1"/>
  <c r="L1151" i="1" s="1"/>
  <c r="M1151" i="1" s="1"/>
  <c r="S1151" i="1"/>
  <c r="Q1150" i="1"/>
  <c r="N1150" i="1"/>
  <c r="O1151" i="1"/>
  <c r="E1151" i="1"/>
  <c r="F1152" i="1" s="1"/>
  <c r="A1152" i="1"/>
  <c r="D1152" i="1" s="1"/>
  <c r="I1165" i="1"/>
  <c r="C1126" i="1"/>
  <c r="P1125" i="1"/>
  <c r="B1125" i="1" l="1"/>
  <c r="N1151" i="1"/>
  <c r="S1152" i="1"/>
  <c r="Q1151" i="1"/>
  <c r="R1152" i="1"/>
  <c r="T1151" i="1"/>
  <c r="G1152" i="1"/>
  <c r="H1152" i="1" s="1"/>
  <c r="J1152" i="1"/>
  <c r="K1152" i="1" s="1"/>
  <c r="L1152" i="1" s="1"/>
  <c r="M1152" i="1" s="1"/>
  <c r="E1152" i="1"/>
  <c r="F1153" i="1" s="1"/>
  <c r="O1152" i="1"/>
  <c r="A1153" i="1"/>
  <c r="D1153" i="1" s="1"/>
  <c r="C1127" i="1"/>
  <c r="P1126" i="1"/>
  <c r="I1166" i="1"/>
  <c r="B1126" i="1" l="1"/>
  <c r="N1152" i="1"/>
  <c r="A1154" i="1"/>
  <c r="D1154" i="1" s="1"/>
  <c r="E1153" i="1"/>
  <c r="F1154" i="1" s="1"/>
  <c r="O1153" i="1"/>
  <c r="R1153" i="1"/>
  <c r="T1152" i="1"/>
  <c r="S1153" i="1"/>
  <c r="Q1152" i="1"/>
  <c r="G1153" i="1"/>
  <c r="H1153" i="1" s="1"/>
  <c r="J1153" i="1"/>
  <c r="K1153" i="1" s="1"/>
  <c r="L1153" i="1" s="1"/>
  <c r="M1153" i="1" s="1"/>
  <c r="I1167" i="1"/>
  <c r="C1128" i="1"/>
  <c r="P1127" i="1"/>
  <c r="B1127" i="1" l="1"/>
  <c r="N1153" i="1"/>
  <c r="A1155" i="1"/>
  <c r="D1155" i="1" s="1"/>
  <c r="O1154" i="1"/>
  <c r="E1154" i="1"/>
  <c r="F1155" i="1" s="1"/>
  <c r="S1154" i="1"/>
  <c r="J1154" i="1"/>
  <c r="K1154" i="1" s="1"/>
  <c r="L1154" i="1" s="1"/>
  <c r="M1154" i="1" s="1"/>
  <c r="G1154" i="1"/>
  <c r="R1154" i="1"/>
  <c r="Q1153" i="1"/>
  <c r="I1168" i="1"/>
  <c r="C1129" i="1"/>
  <c r="P1128" i="1"/>
  <c r="B1128" i="1" l="1"/>
  <c r="G1155" i="1"/>
  <c r="H1155" i="1" s="1"/>
  <c r="S1155" i="1"/>
  <c r="T1154" i="1"/>
  <c r="J1155" i="1"/>
  <c r="K1155" i="1" s="1"/>
  <c r="L1155" i="1" s="1"/>
  <c r="M1155" i="1" s="1"/>
  <c r="Q1154" i="1"/>
  <c r="R1155" i="1"/>
  <c r="A1156" i="1"/>
  <c r="D1156" i="1" s="1"/>
  <c r="E1155" i="1"/>
  <c r="F1156" i="1" s="1"/>
  <c r="O1155" i="1"/>
  <c r="H1154" i="1"/>
  <c r="I1169" i="1"/>
  <c r="C1130" i="1"/>
  <c r="P1129" i="1"/>
  <c r="N1154" i="1" l="1"/>
  <c r="B1129" i="1"/>
  <c r="N1155" i="1"/>
  <c r="Q1155" i="1"/>
  <c r="R1156" i="1"/>
  <c r="J1156" i="1"/>
  <c r="K1156" i="1" s="1"/>
  <c r="L1156" i="1" s="1"/>
  <c r="M1156" i="1" s="1"/>
  <c r="S1156" i="1"/>
  <c r="T1155" i="1"/>
  <c r="G1156" i="1"/>
  <c r="H1156" i="1" s="1"/>
  <c r="E1156" i="1"/>
  <c r="F1157" i="1" s="1"/>
  <c r="O1156" i="1"/>
  <c r="A1157" i="1"/>
  <c r="D1157" i="1" s="1"/>
  <c r="I1170" i="1"/>
  <c r="C1131" i="1"/>
  <c r="P1130" i="1"/>
  <c r="B1130" i="1" l="1"/>
  <c r="N1156" i="1"/>
  <c r="E1157" i="1"/>
  <c r="F1158" i="1" s="1"/>
  <c r="O1157" i="1"/>
  <c r="A1158" i="1"/>
  <c r="D1158" i="1" s="1"/>
  <c r="S1157" i="1"/>
  <c r="Q1156" i="1"/>
  <c r="T1156" i="1"/>
  <c r="J1157" i="1"/>
  <c r="K1157" i="1" s="1"/>
  <c r="L1157" i="1" s="1"/>
  <c r="M1157" i="1" s="1"/>
  <c r="G1157" i="1"/>
  <c r="H1157" i="1" s="1"/>
  <c r="R1157" i="1"/>
  <c r="C1132" i="1"/>
  <c r="P1131" i="1"/>
  <c r="I1171" i="1"/>
  <c r="B1131" i="1" l="1"/>
  <c r="G1158" i="1"/>
  <c r="T1157" i="1"/>
  <c r="R1158" i="1"/>
  <c r="J1158" i="1"/>
  <c r="K1158" i="1" s="1"/>
  <c r="L1158" i="1" s="1"/>
  <c r="M1158" i="1" s="1"/>
  <c r="Q1157" i="1"/>
  <c r="S1158" i="1"/>
  <c r="N1157" i="1"/>
  <c r="A1159" i="1"/>
  <c r="D1159" i="1" s="1"/>
  <c r="O1158" i="1"/>
  <c r="E1158" i="1"/>
  <c r="F1159" i="1" s="1"/>
  <c r="I1172" i="1"/>
  <c r="C1133" i="1"/>
  <c r="P1132" i="1"/>
  <c r="B1132" i="1" l="1"/>
  <c r="E1159" i="1"/>
  <c r="F1160" i="1" s="1"/>
  <c r="A1160" i="1"/>
  <c r="D1160" i="1" s="1"/>
  <c r="O1159" i="1"/>
  <c r="S1159" i="1"/>
  <c r="T1158" i="1"/>
  <c r="J1159" i="1"/>
  <c r="K1159" i="1" s="1"/>
  <c r="L1159" i="1" s="1"/>
  <c r="M1159" i="1" s="1"/>
  <c r="Q1158" i="1"/>
  <c r="R1159" i="1"/>
  <c r="G1159" i="1"/>
  <c r="H1159" i="1" s="1"/>
  <c r="H1158" i="1"/>
  <c r="C1134" i="1"/>
  <c r="P1133" i="1"/>
  <c r="I1173" i="1"/>
  <c r="N1158" i="1" l="1"/>
  <c r="B1133" i="1"/>
  <c r="N1159" i="1"/>
  <c r="G1160" i="1"/>
  <c r="H1160" i="1" s="1"/>
  <c r="T1159" i="1"/>
  <c r="R1160" i="1"/>
  <c r="Q1159" i="1"/>
  <c r="S1160" i="1"/>
  <c r="J1160" i="1"/>
  <c r="K1160" i="1" s="1"/>
  <c r="L1160" i="1" s="1"/>
  <c r="M1160" i="1" s="1"/>
  <c r="O1160" i="1"/>
  <c r="E1160" i="1"/>
  <c r="F1161" i="1" s="1"/>
  <c r="A1161" i="1"/>
  <c r="D1161" i="1" s="1"/>
  <c r="I1174" i="1"/>
  <c r="C1135" i="1"/>
  <c r="P1134" i="1"/>
  <c r="B1134" i="1" l="1"/>
  <c r="Q1160" i="1"/>
  <c r="R1161" i="1"/>
  <c r="G1161" i="1"/>
  <c r="T1160" i="1"/>
  <c r="S1161" i="1"/>
  <c r="J1161" i="1"/>
  <c r="K1161" i="1" s="1"/>
  <c r="L1161" i="1" s="1"/>
  <c r="M1161" i="1" s="1"/>
  <c r="N1160" i="1"/>
  <c r="O1161" i="1"/>
  <c r="E1161" i="1"/>
  <c r="F1162" i="1" s="1"/>
  <c r="A1162" i="1"/>
  <c r="D1162" i="1" s="1"/>
  <c r="C1136" i="1"/>
  <c r="P1135" i="1"/>
  <c r="I1175" i="1"/>
  <c r="B1135" i="1" l="1"/>
  <c r="G1162" i="1"/>
  <c r="H1162" i="1" s="1"/>
  <c r="T1161" i="1"/>
  <c r="R1162" i="1"/>
  <c r="J1162" i="1"/>
  <c r="K1162" i="1" s="1"/>
  <c r="L1162" i="1" s="1"/>
  <c r="M1162" i="1" s="1"/>
  <c r="S1162" i="1"/>
  <c r="Q1161" i="1"/>
  <c r="E1162" i="1"/>
  <c r="F1163" i="1" s="1"/>
  <c r="O1162" i="1"/>
  <c r="A1163" i="1"/>
  <c r="D1163" i="1" s="1"/>
  <c r="H1161" i="1"/>
  <c r="I1176" i="1"/>
  <c r="C1137" i="1"/>
  <c r="P1136" i="1"/>
  <c r="N1161" i="1" l="1"/>
  <c r="B1136" i="1"/>
  <c r="O1163" i="1"/>
  <c r="E1163" i="1"/>
  <c r="F1164" i="1" s="1"/>
  <c r="A1164" i="1"/>
  <c r="D1164" i="1" s="1"/>
  <c r="G1163" i="1"/>
  <c r="H1163" i="1" s="1"/>
  <c r="J1163" i="1"/>
  <c r="K1163" i="1" s="1"/>
  <c r="L1163" i="1" s="1"/>
  <c r="M1163" i="1" s="1"/>
  <c r="S1163" i="1"/>
  <c r="Q1162" i="1"/>
  <c r="R1163" i="1"/>
  <c r="T1162" i="1"/>
  <c r="N1162" i="1"/>
  <c r="C1138" i="1"/>
  <c r="P1137" i="1"/>
  <c r="I1177" i="1"/>
  <c r="B1137" i="1" l="1"/>
  <c r="O1164" i="1"/>
  <c r="A1165" i="1"/>
  <c r="D1165" i="1" s="1"/>
  <c r="E1164" i="1"/>
  <c r="F1165" i="1" s="1"/>
  <c r="N1163" i="1"/>
  <c r="G1164" i="1"/>
  <c r="H1164" i="1" s="1"/>
  <c r="J1164" i="1"/>
  <c r="K1164" i="1" s="1"/>
  <c r="L1164" i="1" s="1"/>
  <c r="M1164" i="1" s="1"/>
  <c r="R1164" i="1"/>
  <c r="Q1163" i="1"/>
  <c r="S1164" i="1"/>
  <c r="T1163" i="1"/>
  <c r="C1139" i="1"/>
  <c r="P1138" i="1"/>
  <c r="I1178" i="1"/>
  <c r="B1138" i="1" l="1"/>
  <c r="N1164" i="1"/>
  <c r="O1165" i="1"/>
  <c r="A1166" i="1"/>
  <c r="D1166" i="1" s="1"/>
  <c r="E1165" i="1"/>
  <c r="F1166" i="1" s="1"/>
  <c r="T1164" i="1"/>
  <c r="J1165" i="1"/>
  <c r="K1165" i="1" s="1"/>
  <c r="L1165" i="1" s="1"/>
  <c r="M1165" i="1" s="1"/>
  <c r="Q1164" i="1"/>
  <c r="R1165" i="1"/>
  <c r="G1165" i="1"/>
  <c r="S1165" i="1"/>
  <c r="I1179" i="1"/>
  <c r="C1140" i="1"/>
  <c r="P1139" i="1"/>
  <c r="B1139" i="1" l="1"/>
  <c r="G1166" i="1"/>
  <c r="H1166" i="1" s="1"/>
  <c r="O1166" i="1"/>
  <c r="A1167" i="1"/>
  <c r="D1167" i="1" s="1"/>
  <c r="E1166" i="1"/>
  <c r="F1167" i="1" s="1"/>
  <c r="S1166" i="1"/>
  <c r="T1165" i="1"/>
  <c r="Q1165" i="1"/>
  <c r="J1166" i="1"/>
  <c r="K1166" i="1" s="1"/>
  <c r="L1166" i="1" s="1"/>
  <c r="M1166" i="1" s="1"/>
  <c r="R1166" i="1"/>
  <c r="H1165" i="1"/>
  <c r="C1141" i="1"/>
  <c r="P1140" i="1"/>
  <c r="I1180" i="1"/>
  <c r="N1165" i="1" l="1"/>
  <c r="B1140" i="1"/>
  <c r="N1166" i="1"/>
  <c r="G1167" i="1"/>
  <c r="H1167" i="1" s="1"/>
  <c r="S1167" i="1"/>
  <c r="Q1166" i="1"/>
  <c r="T1166" i="1"/>
  <c r="J1167" i="1"/>
  <c r="K1167" i="1" s="1"/>
  <c r="L1167" i="1" s="1"/>
  <c r="M1167" i="1" s="1"/>
  <c r="R1167" i="1"/>
  <c r="A1168" i="1"/>
  <c r="D1168" i="1" s="1"/>
  <c r="O1167" i="1"/>
  <c r="E1167" i="1"/>
  <c r="F1168" i="1" s="1"/>
  <c r="I1181" i="1"/>
  <c r="C1142" i="1"/>
  <c r="P1141" i="1"/>
  <c r="B1141" i="1" l="1"/>
  <c r="N1167" i="1"/>
  <c r="J1168" i="1"/>
  <c r="K1168" i="1" s="1"/>
  <c r="L1168" i="1" s="1"/>
  <c r="M1168" i="1" s="1"/>
  <c r="T1167" i="1"/>
  <c r="G1168" i="1"/>
  <c r="R1168" i="1"/>
  <c r="S1168" i="1"/>
  <c r="Q1167" i="1"/>
  <c r="O1168" i="1"/>
  <c r="A1169" i="1"/>
  <c r="D1169" i="1" s="1"/>
  <c r="E1168" i="1"/>
  <c r="F1169" i="1" s="1"/>
  <c r="C1143" i="1"/>
  <c r="P1142" i="1"/>
  <c r="I1182" i="1"/>
  <c r="B1142" i="1" l="1"/>
  <c r="S1169" i="1"/>
  <c r="Q1168" i="1"/>
  <c r="J1169" i="1"/>
  <c r="K1169" i="1" s="1"/>
  <c r="L1169" i="1" s="1"/>
  <c r="M1169" i="1" s="1"/>
  <c r="T1168" i="1"/>
  <c r="R1169" i="1"/>
  <c r="G1169" i="1"/>
  <c r="H1169" i="1" s="1"/>
  <c r="E1169" i="1"/>
  <c r="F1170" i="1" s="1"/>
  <c r="A1170" i="1"/>
  <c r="D1170" i="1" s="1"/>
  <c r="O1169" i="1"/>
  <c r="H1168" i="1"/>
  <c r="I1183" i="1"/>
  <c r="C1144" i="1"/>
  <c r="P1143" i="1"/>
  <c r="N1168" i="1" l="1"/>
  <c r="B1143" i="1"/>
  <c r="N1169" i="1"/>
  <c r="A1171" i="1"/>
  <c r="D1171" i="1" s="1"/>
  <c r="E1170" i="1"/>
  <c r="F1171" i="1" s="1"/>
  <c r="O1170" i="1"/>
  <c r="R1170" i="1"/>
  <c r="J1170" i="1"/>
  <c r="K1170" i="1" s="1"/>
  <c r="L1170" i="1" s="1"/>
  <c r="M1170" i="1" s="1"/>
  <c r="Q1169" i="1"/>
  <c r="G1170" i="1"/>
  <c r="S1170" i="1"/>
  <c r="T1169" i="1"/>
  <c r="C1145" i="1"/>
  <c r="P1144" i="1"/>
  <c r="I1184" i="1"/>
  <c r="B1144" i="1" l="1"/>
  <c r="G1171" i="1"/>
  <c r="H1171" i="1" s="1"/>
  <c r="O1171" i="1"/>
  <c r="E1171" i="1"/>
  <c r="F1172" i="1" s="1"/>
  <c r="A1172" i="1"/>
  <c r="D1172" i="1" s="1"/>
  <c r="T1170" i="1"/>
  <c r="J1171" i="1"/>
  <c r="K1171" i="1" s="1"/>
  <c r="L1171" i="1" s="1"/>
  <c r="M1171" i="1" s="1"/>
  <c r="R1171" i="1"/>
  <c r="Q1170" i="1"/>
  <c r="S1171" i="1"/>
  <c r="H1170" i="1"/>
  <c r="I1185" i="1"/>
  <c r="C1146" i="1"/>
  <c r="P1145" i="1"/>
  <c r="N1170" i="1" l="1"/>
  <c r="B1145" i="1"/>
  <c r="N1171" i="1"/>
  <c r="G1172" i="1"/>
  <c r="H1172" i="1" s="1"/>
  <c r="T1171" i="1"/>
  <c r="Q1171" i="1"/>
  <c r="S1172" i="1"/>
  <c r="J1172" i="1"/>
  <c r="K1172" i="1" s="1"/>
  <c r="L1172" i="1" s="1"/>
  <c r="M1172" i="1" s="1"/>
  <c r="R1172" i="1"/>
  <c r="A1173" i="1"/>
  <c r="D1173" i="1" s="1"/>
  <c r="E1172" i="1"/>
  <c r="F1173" i="1" s="1"/>
  <c r="O1172" i="1"/>
  <c r="I1186" i="1"/>
  <c r="C1147" i="1"/>
  <c r="P1146" i="1"/>
  <c r="B1146" i="1" l="1"/>
  <c r="G1173" i="1"/>
  <c r="H1173" i="1" s="1"/>
  <c r="R1173" i="1"/>
  <c r="S1173" i="1"/>
  <c r="Q1172" i="1"/>
  <c r="T1172" i="1"/>
  <c r="J1173" i="1"/>
  <c r="K1173" i="1" s="1"/>
  <c r="L1173" i="1" s="1"/>
  <c r="M1173" i="1" s="1"/>
  <c r="A1174" i="1"/>
  <c r="D1174" i="1" s="1"/>
  <c r="O1173" i="1"/>
  <c r="E1173" i="1"/>
  <c r="F1174" i="1" s="1"/>
  <c r="N1172" i="1"/>
  <c r="C1148" i="1"/>
  <c r="P1147" i="1"/>
  <c r="I1187" i="1"/>
  <c r="B1147" i="1" l="1"/>
  <c r="N1173" i="1"/>
  <c r="O1174" i="1"/>
  <c r="E1174" i="1"/>
  <c r="F1175" i="1" s="1"/>
  <c r="A1175" i="1"/>
  <c r="D1175" i="1" s="1"/>
  <c r="R1174" i="1"/>
  <c r="T1173" i="1"/>
  <c r="Q1173" i="1"/>
  <c r="J1174" i="1"/>
  <c r="K1174" i="1" s="1"/>
  <c r="L1174" i="1" s="1"/>
  <c r="M1174" i="1" s="1"/>
  <c r="S1174" i="1"/>
  <c r="G1174" i="1"/>
  <c r="I1188" i="1"/>
  <c r="C1149" i="1"/>
  <c r="P1148" i="1"/>
  <c r="B1148" i="1" l="1"/>
  <c r="G1175" i="1"/>
  <c r="H1175" i="1" s="1"/>
  <c r="R1175" i="1"/>
  <c r="J1175" i="1"/>
  <c r="K1175" i="1" s="1"/>
  <c r="L1175" i="1" s="1"/>
  <c r="M1175" i="1" s="1"/>
  <c r="Q1174" i="1"/>
  <c r="S1175" i="1"/>
  <c r="T1174" i="1"/>
  <c r="O1175" i="1"/>
  <c r="E1175" i="1"/>
  <c r="F1176" i="1" s="1"/>
  <c r="A1176" i="1"/>
  <c r="D1176" i="1" s="1"/>
  <c r="H1174" i="1"/>
  <c r="C1150" i="1"/>
  <c r="P1149" i="1"/>
  <c r="I1189" i="1"/>
  <c r="N1174" i="1" l="1"/>
  <c r="B1149" i="1"/>
  <c r="N1175" i="1"/>
  <c r="E1176" i="1"/>
  <c r="F1177" i="1" s="1"/>
  <c r="O1176" i="1"/>
  <c r="A1177" i="1"/>
  <c r="D1177" i="1" s="1"/>
  <c r="S1176" i="1"/>
  <c r="Q1175" i="1"/>
  <c r="T1175" i="1"/>
  <c r="G1176" i="1"/>
  <c r="J1176" i="1"/>
  <c r="K1176" i="1" s="1"/>
  <c r="L1176" i="1" s="1"/>
  <c r="M1176" i="1" s="1"/>
  <c r="R1176" i="1"/>
  <c r="I1190" i="1"/>
  <c r="C1151" i="1"/>
  <c r="P1150" i="1"/>
  <c r="B1150" i="1" l="1"/>
  <c r="J1177" i="1"/>
  <c r="Q1176" i="1"/>
  <c r="T1176" i="1"/>
  <c r="R1177" i="1"/>
  <c r="S1177" i="1"/>
  <c r="G1177" i="1"/>
  <c r="H1177" i="1" s="1"/>
  <c r="O1177" i="1"/>
  <c r="E1177" i="1"/>
  <c r="F1178" i="1" s="1"/>
  <c r="K1177" i="1"/>
  <c r="L1177" i="1" s="1"/>
  <c r="M1177" i="1" s="1"/>
  <c r="A1178" i="1"/>
  <c r="D1178" i="1" s="1"/>
  <c r="H1176" i="1"/>
  <c r="C1152" i="1"/>
  <c r="P1151" i="1"/>
  <c r="I1191" i="1"/>
  <c r="N1176" i="1" l="1"/>
  <c r="B1151" i="1"/>
  <c r="N1177" i="1"/>
  <c r="O1178" i="1"/>
  <c r="E1178" i="1"/>
  <c r="F1179" i="1" s="1"/>
  <c r="A1179" i="1"/>
  <c r="D1179" i="1" s="1"/>
  <c r="T1177" i="1"/>
  <c r="J1178" i="1"/>
  <c r="K1178" i="1" s="1"/>
  <c r="L1178" i="1" s="1"/>
  <c r="M1178" i="1" s="1"/>
  <c r="R1178" i="1"/>
  <c r="S1178" i="1"/>
  <c r="Q1177" i="1"/>
  <c r="G1178" i="1"/>
  <c r="H1178" i="1" s="1"/>
  <c r="I1192" i="1"/>
  <c r="C1153" i="1"/>
  <c r="P1152" i="1"/>
  <c r="B1152" i="1" l="1"/>
  <c r="N1178" i="1"/>
  <c r="A1180" i="1"/>
  <c r="D1180" i="1" s="1"/>
  <c r="E1179" i="1"/>
  <c r="F1180" i="1" s="1"/>
  <c r="O1179" i="1"/>
  <c r="S1179" i="1"/>
  <c r="J1179" i="1"/>
  <c r="K1179" i="1" s="1"/>
  <c r="L1179" i="1" s="1"/>
  <c r="M1179" i="1" s="1"/>
  <c r="G1179" i="1"/>
  <c r="H1179" i="1" s="1"/>
  <c r="R1179" i="1"/>
  <c r="Q1178" i="1"/>
  <c r="T1178" i="1"/>
  <c r="C1154" i="1"/>
  <c r="P1153" i="1"/>
  <c r="I1193" i="1"/>
  <c r="T1153" i="1" l="1"/>
  <c r="B1153" i="1"/>
  <c r="N1179" i="1"/>
  <c r="A1181" i="1"/>
  <c r="D1181" i="1" s="1"/>
  <c r="O1180" i="1"/>
  <c r="E1180" i="1"/>
  <c r="F1181" i="1" s="1"/>
  <c r="J1180" i="1"/>
  <c r="K1180" i="1" s="1"/>
  <c r="L1180" i="1" s="1"/>
  <c r="M1180" i="1" s="1"/>
  <c r="R1180" i="1"/>
  <c r="S1180" i="1"/>
  <c r="G1180" i="1"/>
  <c r="T1179" i="1"/>
  <c r="Q1179" i="1"/>
  <c r="C1155" i="1"/>
  <c r="P1154" i="1"/>
  <c r="I1194" i="1"/>
  <c r="B1154" i="1" l="1"/>
  <c r="G1181" i="1"/>
  <c r="H1181" i="1" s="1"/>
  <c r="Q1180" i="1"/>
  <c r="J1181" i="1"/>
  <c r="K1181" i="1" s="1"/>
  <c r="L1181" i="1" s="1"/>
  <c r="M1181" i="1" s="1"/>
  <c r="R1181" i="1"/>
  <c r="T1180" i="1"/>
  <c r="S1181" i="1"/>
  <c r="E1181" i="1"/>
  <c r="F1182" i="1" s="1"/>
  <c r="A1182" i="1"/>
  <c r="D1182" i="1" s="1"/>
  <c r="O1181" i="1"/>
  <c r="H1180" i="1"/>
  <c r="C1156" i="1"/>
  <c r="P1155" i="1"/>
  <c r="I1195" i="1"/>
  <c r="N1180" i="1" l="1"/>
  <c r="B1155" i="1"/>
  <c r="N1181" i="1"/>
  <c r="R1182" i="1"/>
  <c r="J1182" i="1"/>
  <c r="K1182" i="1" s="1"/>
  <c r="L1182" i="1" s="1"/>
  <c r="M1182" i="1" s="1"/>
  <c r="Q1181" i="1"/>
  <c r="G1182" i="1"/>
  <c r="H1182" i="1" s="1"/>
  <c r="S1182" i="1"/>
  <c r="E1182" i="1"/>
  <c r="F1183" i="1" s="1"/>
  <c r="A1183" i="1"/>
  <c r="D1183" i="1" s="1"/>
  <c r="O1182" i="1"/>
  <c r="I1196" i="1"/>
  <c r="C1157" i="1"/>
  <c r="P1156" i="1"/>
  <c r="B1156" i="1" l="1"/>
  <c r="N1182" i="1"/>
  <c r="A1184" i="1"/>
  <c r="D1184" i="1" s="1"/>
  <c r="E1183" i="1"/>
  <c r="F1184" i="1" s="1"/>
  <c r="O1183" i="1"/>
  <c r="S1183" i="1"/>
  <c r="R1183" i="1"/>
  <c r="T1182" i="1"/>
  <c r="G1183" i="1"/>
  <c r="Q1182" i="1"/>
  <c r="J1183" i="1"/>
  <c r="K1183" i="1" s="1"/>
  <c r="L1183" i="1" s="1"/>
  <c r="M1183" i="1" s="1"/>
  <c r="C1158" i="1"/>
  <c r="P1157" i="1"/>
  <c r="I1197" i="1"/>
  <c r="B1157" i="1" l="1"/>
  <c r="G1184" i="1"/>
  <c r="H1184" i="1" s="1"/>
  <c r="O1184" i="1"/>
  <c r="A1185" i="1"/>
  <c r="D1185" i="1" s="1"/>
  <c r="E1184" i="1"/>
  <c r="F1185" i="1" s="1"/>
  <c r="R1184" i="1"/>
  <c r="J1184" i="1"/>
  <c r="K1184" i="1" s="1"/>
  <c r="L1184" i="1" s="1"/>
  <c r="M1184" i="1" s="1"/>
  <c r="Q1183" i="1"/>
  <c r="S1184" i="1"/>
  <c r="T1183" i="1"/>
  <c r="H1183" i="1"/>
  <c r="I1198" i="1"/>
  <c r="C1159" i="1"/>
  <c r="P1158" i="1"/>
  <c r="N1183" i="1" l="1"/>
  <c r="B1158" i="1"/>
  <c r="N1184" i="1"/>
  <c r="A1186" i="1"/>
  <c r="D1186" i="1" s="1"/>
  <c r="E1185" i="1"/>
  <c r="F1186" i="1" s="1"/>
  <c r="O1185" i="1"/>
  <c r="R1185" i="1"/>
  <c r="T1184" i="1"/>
  <c r="G1185" i="1"/>
  <c r="J1185" i="1"/>
  <c r="K1185" i="1" s="1"/>
  <c r="L1185" i="1" s="1"/>
  <c r="M1185" i="1" s="1"/>
  <c r="Q1184" i="1"/>
  <c r="S1185" i="1"/>
  <c r="I1199" i="1"/>
  <c r="C1160" i="1"/>
  <c r="P1159" i="1"/>
  <c r="B1159" i="1" l="1"/>
  <c r="O1186" i="1"/>
  <c r="A1187" i="1"/>
  <c r="D1187" i="1" s="1"/>
  <c r="E1186" i="1"/>
  <c r="F1187" i="1" s="1"/>
  <c r="R1186" i="1"/>
  <c r="T1185" i="1"/>
  <c r="Q1185" i="1"/>
  <c r="S1186" i="1"/>
  <c r="J1186" i="1"/>
  <c r="K1186" i="1" s="1"/>
  <c r="L1186" i="1" s="1"/>
  <c r="M1186" i="1" s="1"/>
  <c r="G1186" i="1"/>
  <c r="H1186" i="1" s="1"/>
  <c r="H1185" i="1"/>
  <c r="C1161" i="1"/>
  <c r="P1160" i="1"/>
  <c r="I1200" i="1"/>
  <c r="N1185" i="1" l="1"/>
  <c r="B1160" i="1"/>
  <c r="O1187" i="1"/>
  <c r="E1187" i="1"/>
  <c r="F1188" i="1" s="1"/>
  <c r="A1188" i="1"/>
  <c r="D1188" i="1" s="1"/>
  <c r="T1186" i="1"/>
  <c r="G1187" i="1"/>
  <c r="J1187" i="1"/>
  <c r="K1187" i="1" s="1"/>
  <c r="L1187" i="1" s="1"/>
  <c r="M1187" i="1" s="1"/>
  <c r="R1187" i="1"/>
  <c r="S1187" i="1"/>
  <c r="Q1186" i="1"/>
  <c r="N1186" i="1"/>
  <c r="C1162" i="1"/>
  <c r="P1161" i="1"/>
  <c r="I1201" i="1"/>
  <c r="B1161" i="1" l="1"/>
  <c r="G1188" i="1"/>
  <c r="H1188" i="1" s="1"/>
  <c r="E1188" i="1"/>
  <c r="F1189" i="1" s="1"/>
  <c r="O1188" i="1"/>
  <c r="A1189" i="1"/>
  <c r="D1189" i="1" s="1"/>
  <c r="R1188" i="1"/>
  <c r="S1188" i="1"/>
  <c r="T1187" i="1"/>
  <c r="Q1187" i="1"/>
  <c r="J1188" i="1"/>
  <c r="K1188" i="1" s="1"/>
  <c r="L1188" i="1" s="1"/>
  <c r="M1188" i="1" s="1"/>
  <c r="H1187" i="1"/>
  <c r="I1202" i="1"/>
  <c r="C1163" i="1"/>
  <c r="P1162" i="1"/>
  <c r="N1187" i="1" l="1"/>
  <c r="B1162" i="1"/>
  <c r="N1188" i="1"/>
  <c r="E1189" i="1"/>
  <c r="F1190" i="1" s="1"/>
  <c r="A1190" i="1"/>
  <c r="D1190" i="1" s="1"/>
  <c r="O1189" i="1"/>
  <c r="G1189" i="1"/>
  <c r="H1189" i="1" s="1"/>
  <c r="R1189" i="1"/>
  <c r="Q1188" i="1"/>
  <c r="T1188" i="1"/>
  <c r="J1189" i="1"/>
  <c r="K1189" i="1" s="1"/>
  <c r="L1189" i="1" s="1"/>
  <c r="M1189" i="1" s="1"/>
  <c r="S1189" i="1"/>
  <c r="C1164" i="1"/>
  <c r="P1163" i="1"/>
  <c r="I1203" i="1"/>
  <c r="B1163" i="1" l="1"/>
  <c r="O1190" i="1"/>
  <c r="E1190" i="1"/>
  <c r="F1191" i="1" s="1"/>
  <c r="A1191" i="1"/>
  <c r="D1191" i="1" s="1"/>
  <c r="N1189" i="1"/>
  <c r="G1190" i="1"/>
  <c r="H1190" i="1" s="1"/>
  <c r="Q1189" i="1"/>
  <c r="S1190" i="1"/>
  <c r="R1190" i="1"/>
  <c r="J1190" i="1"/>
  <c r="K1190" i="1" s="1"/>
  <c r="L1190" i="1" s="1"/>
  <c r="M1190" i="1" s="1"/>
  <c r="T1189" i="1"/>
  <c r="I1204" i="1"/>
  <c r="C1165" i="1"/>
  <c r="P1164" i="1"/>
  <c r="B1164" i="1" l="1"/>
  <c r="N1190" i="1"/>
  <c r="Q1190" i="1"/>
  <c r="T1190" i="1"/>
  <c r="S1191" i="1"/>
  <c r="J1191" i="1"/>
  <c r="K1191" i="1" s="1"/>
  <c r="L1191" i="1" s="1"/>
  <c r="M1191" i="1" s="1"/>
  <c r="G1191" i="1"/>
  <c r="H1191" i="1" s="1"/>
  <c r="R1191" i="1"/>
  <c r="O1191" i="1"/>
  <c r="E1191" i="1"/>
  <c r="F1192" i="1" s="1"/>
  <c r="A1192" i="1"/>
  <c r="D1192" i="1" s="1"/>
  <c r="C1166" i="1"/>
  <c r="P1165" i="1"/>
  <c r="I1205" i="1"/>
  <c r="B1165" i="1" l="1"/>
  <c r="Q1191" i="1"/>
  <c r="R1192" i="1"/>
  <c r="T1191" i="1"/>
  <c r="S1192" i="1"/>
  <c r="G1192" i="1"/>
  <c r="J1192" i="1"/>
  <c r="K1192" i="1" s="1"/>
  <c r="L1192" i="1" s="1"/>
  <c r="M1192" i="1" s="1"/>
  <c r="O1192" i="1"/>
  <c r="A1193" i="1"/>
  <c r="D1193" i="1" s="1"/>
  <c r="E1192" i="1"/>
  <c r="F1193" i="1" s="1"/>
  <c r="N1191" i="1"/>
  <c r="I1206" i="1"/>
  <c r="C1167" i="1"/>
  <c r="P1166" i="1"/>
  <c r="B1166" i="1" l="1"/>
  <c r="O1193" i="1"/>
  <c r="E1193" i="1"/>
  <c r="F1194" i="1" s="1"/>
  <c r="A1194" i="1"/>
  <c r="D1194" i="1" s="1"/>
  <c r="Q1192" i="1"/>
  <c r="R1193" i="1"/>
  <c r="T1192" i="1"/>
  <c r="S1193" i="1"/>
  <c r="J1193" i="1"/>
  <c r="K1193" i="1" s="1"/>
  <c r="L1193" i="1" s="1"/>
  <c r="M1193" i="1" s="1"/>
  <c r="G1193" i="1"/>
  <c r="H1193" i="1" s="1"/>
  <c r="H1192" i="1"/>
  <c r="C1168" i="1"/>
  <c r="P1167" i="1"/>
  <c r="I1207" i="1"/>
  <c r="N1192" i="1" l="1"/>
  <c r="B1167" i="1"/>
  <c r="N1193" i="1"/>
  <c r="G1194" i="1"/>
  <c r="H1194" i="1" s="1"/>
  <c r="T1193" i="1"/>
  <c r="J1194" i="1"/>
  <c r="K1194" i="1" s="1"/>
  <c r="L1194" i="1" s="1"/>
  <c r="M1194" i="1" s="1"/>
  <c r="Q1193" i="1"/>
  <c r="S1194" i="1"/>
  <c r="R1194" i="1"/>
  <c r="E1194" i="1"/>
  <c r="F1195" i="1" s="1"/>
  <c r="O1194" i="1"/>
  <c r="A1195" i="1"/>
  <c r="D1195" i="1" s="1"/>
  <c r="I1208" i="1"/>
  <c r="C1169" i="1"/>
  <c r="P1168" i="1"/>
  <c r="B1168" i="1" l="1"/>
  <c r="N1194" i="1"/>
  <c r="E1195" i="1"/>
  <c r="F1196" i="1" s="1"/>
  <c r="A1196" i="1"/>
  <c r="D1196" i="1" s="1"/>
  <c r="O1195" i="1"/>
  <c r="S1195" i="1"/>
  <c r="G1195" i="1"/>
  <c r="J1195" i="1"/>
  <c r="K1195" i="1" s="1"/>
  <c r="L1195" i="1" s="1"/>
  <c r="M1195" i="1" s="1"/>
  <c r="R1195" i="1"/>
  <c r="Q1194" i="1"/>
  <c r="T1194" i="1"/>
  <c r="C1170" i="1"/>
  <c r="P1169" i="1"/>
  <c r="I1209" i="1"/>
  <c r="B1169" i="1" l="1"/>
  <c r="E1196" i="1"/>
  <c r="F1197" i="1" s="1"/>
  <c r="O1196" i="1"/>
  <c r="A1197" i="1"/>
  <c r="D1197" i="1" s="1"/>
  <c r="S1196" i="1"/>
  <c r="J1196" i="1"/>
  <c r="K1196" i="1" s="1"/>
  <c r="L1196" i="1" s="1"/>
  <c r="M1196" i="1" s="1"/>
  <c r="T1195" i="1"/>
  <c r="Q1195" i="1"/>
  <c r="R1196" i="1"/>
  <c r="G1196" i="1"/>
  <c r="H1196" i="1" s="1"/>
  <c r="H1195" i="1"/>
  <c r="I1210" i="1"/>
  <c r="C1171" i="1"/>
  <c r="P1170" i="1"/>
  <c r="N1195" i="1" l="1"/>
  <c r="B1170" i="1"/>
  <c r="G1197" i="1"/>
  <c r="H1197" i="1" s="1"/>
  <c r="S1197" i="1"/>
  <c r="J1197" i="1"/>
  <c r="K1197" i="1" s="1"/>
  <c r="L1197" i="1" s="1"/>
  <c r="M1197" i="1" s="1"/>
  <c r="T1196" i="1"/>
  <c r="Q1196" i="1"/>
  <c r="R1197" i="1"/>
  <c r="E1197" i="1"/>
  <c r="F1198" i="1" s="1"/>
  <c r="O1197" i="1"/>
  <c r="A1198" i="1"/>
  <c r="D1198" i="1" s="1"/>
  <c r="N1196" i="1"/>
  <c r="I1211" i="1"/>
  <c r="C1172" i="1"/>
  <c r="P1171" i="1"/>
  <c r="B1171" i="1" l="1"/>
  <c r="N1197" i="1"/>
  <c r="O1198" i="1"/>
  <c r="E1198" i="1"/>
  <c r="F1199" i="1" s="1"/>
  <c r="A1199" i="1"/>
  <c r="D1199" i="1" s="1"/>
  <c r="J1198" i="1"/>
  <c r="K1198" i="1" s="1"/>
  <c r="L1198" i="1" s="1"/>
  <c r="M1198" i="1" s="1"/>
  <c r="Q1197" i="1"/>
  <c r="G1198" i="1"/>
  <c r="R1198" i="1"/>
  <c r="T1197" i="1"/>
  <c r="S1198" i="1"/>
  <c r="I1212" i="1"/>
  <c r="C1173" i="1"/>
  <c r="P1172" i="1"/>
  <c r="B1172" i="1" l="1"/>
  <c r="G1199" i="1"/>
  <c r="H1199" i="1" s="1"/>
  <c r="J1199" i="1"/>
  <c r="K1199" i="1" s="1"/>
  <c r="L1199" i="1" s="1"/>
  <c r="M1199" i="1" s="1"/>
  <c r="R1199" i="1"/>
  <c r="T1198" i="1"/>
  <c r="S1199" i="1"/>
  <c r="Q1198" i="1"/>
  <c r="A1200" i="1"/>
  <c r="D1200" i="1" s="1"/>
  <c r="O1199" i="1"/>
  <c r="E1199" i="1"/>
  <c r="F1200" i="1" s="1"/>
  <c r="H1198" i="1"/>
  <c r="C1174" i="1"/>
  <c r="P1173" i="1"/>
  <c r="I1213" i="1"/>
  <c r="N1198" i="1" l="1"/>
  <c r="B1173" i="1"/>
  <c r="N1199" i="1"/>
  <c r="G1200" i="1"/>
  <c r="H1200" i="1" s="1"/>
  <c r="T1199" i="1"/>
  <c r="J1200" i="1"/>
  <c r="K1200" i="1" s="1"/>
  <c r="L1200" i="1" s="1"/>
  <c r="M1200" i="1" s="1"/>
  <c r="Q1199" i="1"/>
  <c r="R1200" i="1"/>
  <c r="S1200" i="1"/>
  <c r="E1200" i="1"/>
  <c r="F1201" i="1" s="1"/>
  <c r="O1200" i="1"/>
  <c r="A1201" i="1"/>
  <c r="D1201" i="1" s="1"/>
  <c r="C1175" i="1"/>
  <c r="P1174" i="1"/>
  <c r="I1214" i="1"/>
  <c r="B1174" i="1" l="1"/>
  <c r="O1201" i="1"/>
  <c r="E1201" i="1"/>
  <c r="F1202" i="1" s="1"/>
  <c r="A1202" i="1"/>
  <c r="D1202" i="1" s="1"/>
  <c r="N1200" i="1"/>
  <c r="S1201" i="1"/>
  <c r="G1201" i="1"/>
  <c r="Q1200" i="1"/>
  <c r="R1201" i="1"/>
  <c r="J1201" i="1"/>
  <c r="K1201" i="1" s="1"/>
  <c r="L1201" i="1" s="1"/>
  <c r="M1201" i="1" s="1"/>
  <c r="T1200" i="1"/>
  <c r="I1215" i="1"/>
  <c r="C1176" i="1"/>
  <c r="P1175" i="1"/>
  <c r="B1175" i="1" l="1"/>
  <c r="G1202" i="1"/>
  <c r="H1202" i="1" s="1"/>
  <c r="O1202" i="1"/>
  <c r="A1203" i="1"/>
  <c r="D1203" i="1" s="1"/>
  <c r="E1202" i="1"/>
  <c r="F1203" i="1" s="1"/>
  <c r="Q1201" i="1"/>
  <c r="S1202" i="1"/>
  <c r="J1202" i="1"/>
  <c r="K1202" i="1" s="1"/>
  <c r="L1202" i="1" s="1"/>
  <c r="M1202" i="1" s="1"/>
  <c r="T1201" i="1"/>
  <c r="R1202" i="1"/>
  <c r="H1201" i="1"/>
  <c r="C1177" i="1"/>
  <c r="P1176" i="1"/>
  <c r="I1216" i="1"/>
  <c r="N1201" i="1" l="1"/>
  <c r="B1176" i="1"/>
  <c r="N1202" i="1"/>
  <c r="O1203" i="1"/>
  <c r="A1204" i="1"/>
  <c r="D1204" i="1" s="1"/>
  <c r="E1203" i="1"/>
  <c r="F1204" i="1" s="1"/>
  <c r="G1203" i="1"/>
  <c r="H1203" i="1" s="1"/>
  <c r="T1202" i="1"/>
  <c r="J1203" i="1"/>
  <c r="K1203" i="1" s="1"/>
  <c r="L1203" i="1" s="1"/>
  <c r="M1203" i="1" s="1"/>
  <c r="R1203" i="1"/>
  <c r="S1203" i="1"/>
  <c r="Q1202" i="1"/>
  <c r="I1217" i="1"/>
  <c r="C1178" i="1"/>
  <c r="P1177" i="1"/>
  <c r="B1177" i="1" l="1"/>
  <c r="N1203" i="1"/>
  <c r="A1205" i="1"/>
  <c r="D1205" i="1" s="1"/>
  <c r="O1204" i="1"/>
  <c r="E1204" i="1"/>
  <c r="F1205" i="1" s="1"/>
  <c r="Q1203" i="1"/>
  <c r="S1204" i="1"/>
  <c r="T1203" i="1"/>
  <c r="J1204" i="1"/>
  <c r="K1204" i="1" s="1"/>
  <c r="L1204" i="1" s="1"/>
  <c r="M1204" i="1" s="1"/>
  <c r="R1204" i="1"/>
  <c r="G1204" i="1"/>
  <c r="H1204" i="1" s="1"/>
  <c r="C1179" i="1"/>
  <c r="P1178" i="1"/>
  <c r="I1218" i="1"/>
  <c r="B1178" i="1" l="1"/>
  <c r="N1204" i="1"/>
  <c r="S1205" i="1"/>
  <c r="G1205" i="1"/>
  <c r="H1205" i="1" s="1"/>
  <c r="T1204" i="1"/>
  <c r="J1205" i="1"/>
  <c r="K1205" i="1" s="1"/>
  <c r="L1205" i="1" s="1"/>
  <c r="M1205" i="1" s="1"/>
  <c r="Q1204" i="1"/>
  <c r="R1205" i="1"/>
  <c r="E1205" i="1"/>
  <c r="F1206" i="1" s="1"/>
  <c r="A1206" i="1"/>
  <c r="D1206" i="1" s="1"/>
  <c r="O1205" i="1"/>
  <c r="C1180" i="1"/>
  <c r="P1179" i="1"/>
  <c r="I1219" i="1"/>
  <c r="B1179" i="1" l="1"/>
  <c r="R1206" i="1"/>
  <c r="S1206" i="1"/>
  <c r="Q1205" i="1"/>
  <c r="J1206" i="1"/>
  <c r="K1206" i="1" s="1"/>
  <c r="L1206" i="1" s="1"/>
  <c r="M1206" i="1" s="1"/>
  <c r="G1206" i="1"/>
  <c r="H1206" i="1" s="1"/>
  <c r="T1205" i="1"/>
  <c r="N1205" i="1"/>
  <c r="O1206" i="1"/>
  <c r="A1207" i="1"/>
  <c r="D1207" i="1" s="1"/>
  <c r="E1206" i="1"/>
  <c r="F1207" i="1" s="1"/>
  <c r="C1181" i="1"/>
  <c r="P1180" i="1"/>
  <c r="I1220" i="1"/>
  <c r="B1180" i="1" l="1"/>
  <c r="O1207" i="1"/>
  <c r="E1207" i="1"/>
  <c r="F1208" i="1" s="1"/>
  <c r="A1208" i="1"/>
  <c r="D1208" i="1" s="1"/>
  <c r="N1206" i="1"/>
  <c r="J1207" i="1"/>
  <c r="K1207" i="1" s="1"/>
  <c r="L1207" i="1" s="1"/>
  <c r="M1207" i="1" s="1"/>
  <c r="T1206" i="1"/>
  <c r="R1207" i="1"/>
  <c r="G1207" i="1"/>
  <c r="S1207" i="1"/>
  <c r="Q1206" i="1"/>
  <c r="C1182" i="1"/>
  <c r="P1181" i="1"/>
  <c r="I1221" i="1"/>
  <c r="T1181" i="1" l="1"/>
  <c r="B1181" i="1"/>
  <c r="G1208" i="1"/>
  <c r="H1208" i="1" s="1"/>
  <c r="O1208" i="1"/>
  <c r="A1209" i="1"/>
  <c r="D1209" i="1" s="1"/>
  <c r="E1208" i="1"/>
  <c r="F1209" i="1" s="1"/>
  <c r="S1208" i="1"/>
  <c r="T1207" i="1"/>
  <c r="Q1207" i="1"/>
  <c r="J1208" i="1"/>
  <c r="K1208" i="1" s="1"/>
  <c r="L1208" i="1" s="1"/>
  <c r="M1208" i="1" s="1"/>
  <c r="R1208" i="1"/>
  <c r="H1207" i="1"/>
  <c r="C1183" i="1"/>
  <c r="P1182" i="1"/>
  <c r="I1222" i="1"/>
  <c r="N1207" i="1" l="1"/>
  <c r="B1182" i="1"/>
  <c r="N1208" i="1"/>
  <c r="A1210" i="1"/>
  <c r="D1210" i="1" s="1"/>
  <c r="O1209" i="1"/>
  <c r="E1209" i="1"/>
  <c r="F1210" i="1" s="1"/>
  <c r="J1209" i="1"/>
  <c r="K1209" i="1" s="1"/>
  <c r="L1209" i="1" s="1"/>
  <c r="M1209" i="1" s="1"/>
  <c r="R1209" i="1"/>
  <c r="S1209" i="1"/>
  <c r="Q1208" i="1"/>
  <c r="G1209" i="1"/>
  <c r="H1209" i="1" s="1"/>
  <c r="T1208" i="1"/>
  <c r="C1184" i="1"/>
  <c r="P1183" i="1"/>
  <c r="I1223" i="1"/>
  <c r="B1183" i="1" l="1"/>
  <c r="N1209" i="1"/>
  <c r="Q1209" i="1"/>
  <c r="G1210" i="1"/>
  <c r="H1210" i="1" s="1"/>
  <c r="T1209" i="1"/>
  <c r="R1210" i="1"/>
  <c r="J1210" i="1"/>
  <c r="K1210" i="1" s="1"/>
  <c r="L1210" i="1" s="1"/>
  <c r="M1210" i="1" s="1"/>
  <c r="S1210" i="1"/>
  <c r="E1210" i="1"/>
  <c r="F1211" i="1" s="1"/>
  <c r="O1210" i="1"/>
  <c r="A1211" i="1"/>
  <c r="D1211" i="1" s="1"/>
  <c r="C1185" i="1"/>
  <c r="P1184" i="1"/>
  <c r="I1224" i="1"/>
  <c r="B1184" i="1" l="1"/>
  <c r="N1210" i="1"/>
  <c r="O1211" i="1"/>
  <c r="A1212" i="1"/>
  <c r="D1212" i="1" s="1"/>
  <c r="E1211" i="1"/>
  <c r="F1212" i="1" s="1"/>
  <c r="J1211" i="1"/>
  <c r="K1211" i="1" s="1"/>
  <c r="L1211" i="1" s="1"/>
  <c r="M1211" i="1" s="1"/>
  <c r="Q1210" i="1"/>
  <c r="R1211" i="1"/>
  <c r="S1211" i="1"/>
  <c r="G1211" i="1"/>
  <c r="T1210" i="1"/>
  <c r="I1225" i="1"/>
  <c r="C1186" i="1"/>
  <c r="P1185" i="1"/>
  <c r="B1185" i="1" l="1"/>
  <c r="G1212" i="1"/>
  <c r="H1212" i="1" s="1"/>
  <c r="Q1211" i="1"/>
  <c r="J1212" i="1"/>
  <c r="K1212" i="1" s="1"/>
  <c r="L1212" i="1" s="1"/>
  <c r="M1212" i="1" s="1"/>
  <c r="T1211" i="1"/>
  <c r="R1212" i="1"/>
  <c r="S1212" i="1"/>
  <c r="E1212" i="1"/>
  <c r="F1213" i="1" s="1"/>
  <c r="A1213" i="1"/>
  <c r="D1213" i="1" s="1"/>
  <c r="O1212" i="1"/>
  <c r="H1211" i="1"/>
  <c r="C1187" i="1"/>
  <c r="P1186" i="1"/>
  <c r="I1226" i="1"/>
  <c r="N1211" i="1" l="1"/>
  <c r="B1186" i="1"/>
  <c r="N1212" i="1"/>
  <c r="A1214" i="1"/>
  <c r="D1214" i="1" s="1"/>
  <c r="E1213" i="1"/>
  <c r="F1214" i="1" s="1"/>
  <c r="O1213" i="1"/>
  <c r="S1213" i="1"/>
  <c r="Q1212" i="1"/>
  <c r="R1213" i="1"/>
  <c r="J1213" i="1"/>
  <c r="K1213" i="1" s="1"/>
  <c r="L1213" i="1" s="1"/>
  <c r="M1213" i="1" s="1"/>
  <c r="G1213" i="1"/>
  <c r="H1213" i="1" s="1"/>
  <c r="C1188" i="1"/>
  <c r="P1187" i="1"/>
  <c r="I1227" i="1"/>
  <c r="B1187" i="1" l="1"/>
  <c r="N1213" i="1"/>
  <c r="J1214" i="1"/>
  <c r="K1214" i="1" s="1"/>
  <c r="L1214" i="1" s="1"/>
  <c r="M1214" i="1" s="1"/>
  <c r="R1214" i="1"/>
  <c r="T1213" i="1"/>
  <c r="G1214" i="1"/>
  <c r="H1214" i="1" s="1"/>
  <c r="Q1213" i="1"/>
  <c r="S1214" i="1"/>
  <c r="A1215" i="1"/>
  <c r="D1215" i="1" s="1"/>
  <c r="E1214" i="1"/>
  <c r="F1215" i="1" s="1"/>
  <c r="O1214" i="1"/>
  <c r="I1228" i="1"/>
  <c r="C1189" i="1"/>
  <c r="P1188" i="1"/>
  <c r="B1188" i="1" l="1"/>
  <c r="N1214" i="1"/>
  <c r="T1214" i="1"/>
  <c r="R1215" i="1"/>
  <c r="Q1214" i="1"/>
  <c r="J1215" i="1"/>
  <c r="K1215" i="1" s="1"/>
  <c r="L1215" i="1" s="1"/>
  <c r="M1215" i="1" s="1"/>
  <c r="S1215" i="1"/>
  <c r="G1215" i="1"/>
  <c r="H1215" i="1" s="1"/>
  <c r="O1215" i="1"/>
  <c r="A1216" i="1"/>
  <c r="D1216" i="1" s="1"/>
  <c r="E1215" i="1"/>
  <c r="F1216" i="1" s="1"/>
  <c r="C1190" i="1"/>
  <c r="P1189" i="1"/>
  <c r="I1229" i="1"/>
  <c r="B1189" i="1" l="1"/>
  <c r="N1215" i="1"/>
  <c r="O1216" i="1"/>
  <c r="E1216" i="1"/>
  <c r="F1217" i="1" s="1"/>
  <c r="A1217" i="1"/>
  <c r="D1217" i="1" s="1"/>
  <c r="S1216" i="1"/>
  <c r="T1215" i="1"/>
  <c r="G1216" i="1"/>
  <c r="J1216" i="1"/>
  <c r="K1216" i="1" s="1"/>
  <c r="L1216" i="1" s="1"/>
  <c r="M1216" i="1" s="1"/>
  <c r="Q1215" i="1"/>
  <c r="R1216" i="1"/>
  <c r="C1191" i="1"/>
  <c r="P1190" i="1"/>
  <c r="I1230" i="1"/>
  <c r="B1190" i="1" l="1"/>
  <c r="G1217" i="1"/>
  <c r="H1217" i="1" s="1"/>
  <c r="A1218" i="1"/>
  <c r="D1218" i="1" s="1"/>
  <c r="O1217" i="1"/>
  <c r="E1217" i="1"/>
  <c r="F1218" i="1" s="1"/>
  <c r="S1217" i="1"/>
  <c r="J1217" i="1"/>
  <c r="K1217" i="1" s="1"/>
  <c r="L1217" i="1" s="1"/>
  <c r="M1217" i="1" s="1"/>
  <c r="T1216" i="1"/>
  <c r="Q1216" i="1"/>
  <c r="R1217" i="1"/>
  <c r="H1216" i="1"/>
  <c r="C1192" i="1"/>
  <c r="P1191" i="1"/>
  <c r="I1231" i="1"/>
  <c r="N1216" i="1" l="1"/>
  <c r="B1191" i="1"/>
  <c r="N1217" i="1"/>
  <c r="S1218" i="1"/>
  <c r="J1218" i="1"/>
  <c r="K1218" i="1" s="1"/>
  <c r="L1218" i="1" s="1"/>
  <c r="M1218" i="1" s="1"/>
  <c r="T1217" i="1"/>
  <c r="G1218" i="1"/>
  <c r="R1218" i="1"/>
  <c r="Q1217" i="1"/>
  <c r="A1219" i="1"/>
  <c r="D1219" i="1" s="1"/>
  <c r="E1218" i="1"/>
  <c r="F1219" i="1" s="1"/>
  <c r="O1218" i="1"/>
  <c r="C1193" i="1"/>
  <c r="P1192" i="1"/>
  <c r="I1232" i="1"/>
  <c r="B1192" i="1" l="1"/>
  <c r="O1219" i="1"/>
  <c r="E1219" i="1"/>
  <c r="F1220" i="1" s="1"/>
  <c r="A1220" i="1"/>
  <c r="D1220" i="1" s="1"/>
  <c r="G1219" i="1"/>
  <c r="H1219" i="1" s="1"/>
  <c r="Q1218" i="1"/>
  <c r="R1219" i="1"/>
  <c r="S1219" i="1"/>
  <c r="T1218" i="1"/>
  <c r="J1219" i="1"/>
  <c r="K1219" i="1" s="1"/>
  <c r="L1219" i="1" s="1"/>
  <c r="M1219" i="1" s="1"/>
  <c r="H1218" i="1"/>
  <c r="I1233" i="1"/>
  <c r="C1194" i="1"/>
  <c r="P1193" i="1"/>
  <c r="N1218" i="1" l="1"/>
  <c r="B1193" i="1"/>
  <c r="N1219" i="1"/>
  <c r="O1220" i="1"/>
  <c r="E1220" i="1"/>
  <c r="F1221" i="1" s="1"/>
  <c r="A1221" i="1"/>
  <c r="D1221" i="1" s="1"/>
  <c r="T1219" i="1"/>
  <c r="Q1219" i="1"/>
  <c r="G1220" i="1"/>
  <c r="S1220" i="1"/>
  <c r="R1220" i="1"/>
  <c r="J1220" i="1"/>
  <c r="K1220" i="1" s="1"/>
  <c r="L1220" i="1" s="1"/>
  <c r="M1220" i="1" s="1"/>
  <c r="C1195" i="1"/>
  <c r="P1194" i="1"/>
  <c r="I1234" i="1"/>
  <c r="B1194" i="1" l="1"/>
  <c r="Q1220" i="1"/>
  <c r="S1221" i="1"/>
  <c r="T1220" i="1"/>
  <c r="R1221" i="1"/>
  <c r="J1221" i="1"/>
  <c r="K1221" i="1" s="1"/>
  <c r="L1221" i="1" s="1"/>
  <c r="M1221" i="1" s="1"/>
  <c r="G1221" i="1"/>
  <c r="H1221" i="1" s="1"/>
  <c r="A1222" i="1"/>
  <c r="D1222" i="1" s="1"/>
  <c r="O1221" i="1"/>
  <c r="E1221" i="1"/>
  <c r="F1222" i="1" s="1"/>
  <c r="H1220" i="1"/>
  <c r="I1235" i="1"/>
  <c r="C1196" i="1"/>
  <c r="P1195" i="1"/>
  <c r="N1220" i="1" l="1"/>
  <c r="B1195" i="1"/>
  <c r="N1221" i="1"/>
  <c r="G1222" i="1"/>
  <c r="H1222" i="1" s="1"/>
  <c r="S1222" i="1"/>
  <c r="J1222" i="1"/>
  <c r="K1222" i="1" s="1"/>
  <c r="L1222" i="1" s="1"/>
  <c r="M1222" i="1" s="1"/>
  <c r="T1221" i="1"/>
  <c r="Q1221" i="1"/>
  <c r="R1222" i="1"/>
  <c r="E1222" i="1"/>
  <c r="F1223" i="1" s="1"/>
  <c r="A1223" i="1"/>
  <c r="D1223" i="1" s="1"/>
  <c r="O1222" i="1"/>
  <c r="C1197" i="1"/>
  <c r="P1196" i="1"/>
  <c r="I1236" i="1"/>
  <c r="B1196" i="1" l="1"/>
  <c r="N1222" i="1"/>
  <c r="A1224" i="1"/>
  <c r="D1224" i="1" s="1"/>
  <c r="O1223" i="1"/>
  <c r="E1223" i="1"/>
  <c r="F1224" i="1" s="1"/>
  <c r="G1223" i="1"/>
  <c r="H1223" i="1" s="1"/>
  <c r="R1223" i="1"/>
  <c r="J1223" i="1"/>
  <c r="K1223" i="1" s="1"/>
  <c r="L1223" i="1" s="1"/>
  <c r="M1223" i="1" s="1"/>
  <c r="S1223" i="1"/>
  <c r="Q1222" i="1"/>
  <c r="T1222" i="1"/>
  <c r="C1198" i="1"/>
  <c r="P1197" i="1"/>
  <c r="I1237" i="1"/>
  <c r="B1197" i="1" l="1"/>
  <c r="N1223" i="1"/>
  <c r="E1224" i="1"/>
  <c r="F1225" i="1" s="1"/>
  <c r="O1224" i="1"/>
  <c r="A1225" i="1"/>
  <c r="D1225" i="1" s="1"/>
  <c r="G1224" i="1"/>
  <c r="H1224" i="1" s="1"/>
  <c r="R1224" i="1"/>
  <c r="S1224" i="1"/>
  <c r="Q1223" i="1"/>
  <c r="J1224" i="1"/>
  <c r="K1224" i="1" s="1"/>
  <c r="L1224" i="1" s="1"/>
  <c r="M1224" i="1" s="1"/>
  <c r="T1223" i="1"/>
  <c r="I1238" i="1"/>
  <c r="C1199" i="1"/>
  <c r="P1198" i="1"/>
  <c r="B1198" i="1" l="1"/>
  <c r="N1224" i="1"/>
  <c r="E1225" i="1"/>
  <c r="F1226" i="1" s="1"/>
  <c r="A1226" i="1"/>
  <c r="D1226" i="1" s="1"/>
  <c r="O1225" i="1"/>
  <c r="G1225" i="1"/>
  <c r="H1225" i="1" s="1"/>
  <c r="R1225" i="1"/>
  <c r="T1224" i="1"/>
  <c r="S1225" i="1"/>
  <c r="Q1224" i="1"/>
  <c r="J1225" i="1"/>
  <c r="K1225" i="1" s="1"/>
  <c r="L1225" i="1" s="1"/>
  <c r="M1225" i="1" s="1"/>
  <c r="I1239" i="1"/>
  <c r="C1200" i="1"/>
  <c r="P1199" i="1"/>
  <c r="B1199" i="1" l="1"/>
  <c r="N1225" i="1"/>
  <c r="T1225" i="1"/>
  <c r="R1226" i="1"/>
  <c r="S1226" i="1"/>
  <c r="Q1225" i="1"/>
  <c r="J1226" i="1"/>
  <c r="K1226" i="1" s="1"/>
  <c r="L1226" i="1" s="1"/>
  <c r="M1226" i="1" s="1"/>
  <c r="G1226" i="1"/>
  <c r="O1226" i="1"/>
  <c r="E1226" i="1"/>
  <c r="F1227" i="1" s="1"/>
  <c r="A1227" i="1"/>
  <c r="D1227" i="1" s="1"/>
  <c r="C1201" i="1"/>
  <c r="P1200" i="1"/>
  <c r="I1240" i="1"/>
  <c r="B1200" i="1" l="1"/>
  <c r="J1227" i="1"/>
  <c r="K1227" i="1" s="1"/>
  <c r="L1227" i="1" s="1"/>
  <c r="M1227" i="1" s="1"/>
  <c r="R1227" i="1"/>
  <c r="T1226" i="1"/>
  <c r="Q1226" i="1"/>
  <c r="S1227" i="1"/>
  <c r="E1227" i="1"/>
  <c r="F1228" i="1" s="1"/>
  <c r="A1228" i="1"/>
  <c r="D1228" i="1" s="1"/>
  <c r="O1227" i="1"/>
  <c r="G1227" i="1"/>
  <c r="H1227" i="1" s="1"/>
  <c r="H1226" i="1"/>
  <c r="C1202" i="1"/>
  <c r="P1201" i="1"/>
  <c r="I1241" i="1"/>
  <c r="N1226" i="1" l="1"/>
  <c r="B1201" i="1"/>
  <c r="J1228" i="1"/>
  <c r="T1227" i="1"/>
  <c r="R1228" i="1"/>
  <c r="G1228" i="1"/>
  <c r="H1228" i="1" s="1"/>
  <c r="S1228" i="1"/>
  <c r="Q1227" i="1"/>
  <c r="A1229" i="1"/>
  <c r="D1229" i="1" s="1"/>
  <c r="E1228" i="1"/>
  <c r="F1229" i="1" s="1"/>
  <c r="O1228" i="1"/>
  <c r="K1228" i="1"/>
  <c r="L1228" i="1" s="1"/>
  <c r="M1228" i="1" s="1"/>
  <c r="N1227" i="1"/>
  <c r="C1203" i="1"/>
  <c r="P1202" i="1"/>
  <c r="I1242" i="1"/>
  <c r="B1202" i="1" l="1"/>
  <c r="N1228" i="1"/>
  <c r="A1230" i="1"/>
  <c r="D1230" i="1" s="1"/>
  <c r="E1229" i="1"/>
  <c r="F1230" i="1" s="1"/>
  <c r="O1229" i="1"/>
  <c r="R1229" i="1"/>
  <c r="J1229" i="1"/>
  <c r="K1229" i="1" s="1"/>
  <c r="L1229" i="1" s="1"/>
  <c r="M1229" i="1" s="1"/>
  <c r="T1228" i="1"/>
  <c r="Q1228" i="1"/>
  <c r="S1229" i="1"/>
  <c r="G1229" i="1"/>
  <c r="I1243" i="1"/>
  <c r="C1204" i="1"/>
  <c r="P1203" i="1"/>
  <c r="B1203" i="1" l="1"/>
  <c r="G1230" i="1"/>
  <c r="H1230" i="1" s="1"/>
  <c r="E1230" i="1"/>
  <c r="F1231" i="1" s="1"/>
  <c r="O1230" i="1"/>
  <c r="A1231" i="1"/>
  <c r="D1231" i="1" s="1"/>
  <c r="J1230" i="1"/>
  <c r="K1230" i="1" s="1"/>
  <c r="L1230" i="1" s="1"/>
  <c r="M1230" i="1" s="1"/>
  <c r="T1229" i="1"/>
  <c r="S1230" i="1"/>
  <c r="R1230" i="1"/>
  <c r="Q1229" i="1"/>
  <c r="H1229" i="1"/>
  <c r="C1205" i="1"/>
  <c r="P1204" i="1"/>
  <c r="I1244" i="1"/>
  <c r="N1229" i="1" l="1"/>
  <c r="B1204" i="1"/>
  <c r="N1230" i="1"/>
  <c r="G1231" i="1"/>
  <c r="H1231" i="1" s="1"/>
  <c r="R1231" i="1"/>
  <c r="S1231" i="1"/>
  <c r="J1231" i="1"/>
  <c r="K1231" i="1" s="1"/>
  <c r="L1231" i="1" s="1"/>
  <c r="M1231" i="1" s="1"/>
  <c r="T1230" i="1"/>
  <c r="Q1230" i="1"/>
  <c r="O1231" i="1"/>
  <c r="A1232" i="1"/>
  <c r="D1232" i="1" s="1"/>
  <c r="E1231" i="1"/>
  <c r="F1232" i="1" s="1"/>
  <c r="I1245" i="1"/>
  <c r="C1206" i="1"/>
  <c r="P1205" i="1"/>
  <c r="B1205" i="1" l="1"/>
  <c r="N1231" i="1"/>
  <c r="R1232" i="1"/>
  <c r="J1232" i="1"/>
  <c r="K1232" i="1" s="1"/>
  <c r="L1232" i="1" s="1"/>
  <c r="M1232" i="1" s="1"/>
  <c r="S1232" i="1"/>
  <c r="G1232" i="1"/>
  <c r="Q1231" i="1"/>
  <c r="T1231" i="1"/>
  <c r="A1233" i="1"/>
  <c r="D1233" i="1" s="1"/>
  <c r="E1232" i="1"/>
  <c r="F1233" i="1" s="1"/>
  <c r="O1232" i="1"/>
  <c r="C1207" i="1"/>
  <c r="P1206" i="1"/>
  <c r="I1246" i="1"/>
  <c r="B1206" i="1" l="1"/>
  <c r="S1233" i="1"/>
  <c r="R1233" i="1"/>
  <c r="J1233" i="1"/>
  <c r="K1233" i="1" s="1"/>
  <c r="L1233" i="1" s="1"/>
  <c r="M1233" i="1" s="1"/>
  <c r="T1232" i="1"/>
  <c r="Q1232" i="1"/>
  <c r="G1233" i="1"/>
  <c r="H1233" i="1" s="1"/>
  <c r="O1233" i="1"/>
  <c r="A1234" i="1"/>
  <c r="D1234" i="1" s="1"/>
  <c r="E1233" i="1"/>
  <c r="F1234" i="1" s="1"/>
  <c r="H1232" i="1"/>
  <c r="I1247" i="1"/>
  <c r="C1208" i="1"/>
  <c r="P1207" i="1"/>
  <c r="N1232" i="1" l="1"/>
  <c r="B1207" i="1"/>
  <c r="N1233" i="1"/>
  <c r="O1234" i="1"/>
  <c r="A1235" i="1"/>
  <c r="D1235" i="1" s="1"/>
  <c r="E1234" i="1"/>
  <c r="F1235" i="1" s="1"/>
  <c r="G1234" i="1"/>
  <c r="H1234" i="1" s="1"/>
  <c r="J1234" i="1"/>
  <c r="K1234" i="1" s="1"/>
  <c r="L1234" i="1" s="1"/>
  <c r="M1234" i="1" s="1"/>
  <c r="T1233" i="1"/>
  <c r="Q1233" i="1"/>
  <c r="R1234" i="1"/>
  <c r="S1234" i="1"/>
  <c r="C1209" i="1"/>
  <c r="P1208" i="1"/>
  <c r="I1248" i="1"/>
  <c r="B1208" i="1" l="1"/>
  <c r="A1236" i="1"/>
  <c r="D1236" i="1" s="1"/>
  <c r="O1235" i="1"/>
  <c r="E1235" i="1"/>
  <c r="F1236" i="1" s="1"/>
  <c r="N1234" i="1"/>
  <c r="S1235" i="1"/>
  <c r="T1234" i="1"/>
  <c r="R1235" i="1"/>
  <c r="J1235" i="1"/>
  <c r="K1235" i="1" s="1"/>
  <c r="L1235" i="1" s="1"/>
  <c r="M1235" i="1" s="1"/>
  <c r="G1235" i="1"/>
  <c r="H1235" i="1" s="1"/>
  <c r="Q1234" i="1"/>
  <c r="C1210" i="1"/>
  <c r="P1209" i="1"/>
  <c r="I1249" i="1"/>
  <c r="B1209" i="1" l="1"/>
  <c r="G1236" i="1"/>
  <c r="H1236" i="1" s="1"/>
  <c r="O1236" i="1"/>
  <c r="A1237" i="1"/>
  <c r="D1237" i="1" s="1"/>
  <c r="E1236" i="1"/>
  <c r="F1237" i="1" s="1"/>
  <c r="N1235" i="1"/>
  <c r="T1235" i="1"/>
  <c r="S1236" i="1"/>
  <c r="J1236" i="1"/>
  <c r="K1236" i="1" s="1"/>
  <c r="L1236" i="1" s="1"/>
  <c r="M1236" i="1" s="1"/>
  <c r="Q1235" i="1"/>
  <c r="R1236" i="1"/>
  <c r="I1250" i="1"/>
  <c r="C1211" i="1"/>
  <c r="P1210" i="1"/>
  <c r="B1210" i="1" l="1"/>
  <c r="N1236" i="1"/>
  <c r="E1237" i="1"/>
  <c r="F1238" i="1" s="1"/>
  <c r="A1238" i="1"/>
  <c r="D1238" i="1" s="1"/>
  <c r="O1237" i="1"/>
  <c r="S1237" i="1"/>
  <c r="G1237" i="1"/>
  <c r="J1237" i="1"/>
  <c r="K1237" i="1" s="1"/>
  <c r="L1237" i="1" s="1"/>
  <c r="M1237" i="1" s="1"/>
  <c r="T1236" i="1"/>
  <c r="Q1236" i="1"/>
  <c r="R1237" i="1"/>
  <c r="I1251" i="1"/>
  <c r="C1212" i="1"/>
  <c r="P1211" i="1"/>
  <c r="B1211" i="1" l="1"/>
  <c r="G1238" i="1"/>
  <c r="H1238" i="1" s="1"/>
  <c r="J1238" i="1"/>
  <c r="K1238" i="1" s="1"/>
  <c r="L1238" i="1" s="1"/>
  <c r="M1238" i="1" s="1"/>
  <c r="Q1237" i="1"/>
  <c r="R1238" i="1"/>
  <c r="S1238" i="1"/>
  <c r="T1237" i="1"/>
  <c r="A1239" i="1"/>
  <c r="D1239" i="1" s="1"/>
  <c r="E1238" i="1"/>
  <c r="F1239" i="1" s="1"/>
  <c r="O1238" i="1"/>
  <c r="H1237" i="1"/>
  <c r="C1213" i="1"/>
  <c r="P1212" i="1"/>
  <c r="I1252" i="1"/>
  <c r="N1237" i="1" l="1"/>
  <c r="T1212" i="1"/>
  <c r="B1212" i="1"/>
  <c r="N1238" i="1"/>
  <c r="R1239" i="1"/>
  <c r="Q1238" i="1"/>
  <c r="T1238" i="1"/>
  <c r="J1239" i="1"/>
  <c r="K1239" i="1" s="1"/>
  <c r="L1239" i="1" s="1"/>
  <c r="M1239" i="1" s="1"/>
  <c r="S1239" i="1"/>
  <c r="G1239" i="1"/>
  <c r="H1239" i="1" s="1"/>
  <c r="A1240" i="1"/>
  <c r="D1240" i="1" s="1"/>
  <c r="O1239" i="1"/>
  <c r="E1239" i="1"/>
  <c r="F1240" i="1" s="1"/>
  <c r="I1253" i="1"/>
  <c r="C1214" i="1"/>
  <c r="P1213" i="1"/>
  <c r="B1213" i="1" l="1"/>
  <c r="A1241" i="1"/>
  <c r="D1241" i="1" s="1"/>
  <c r="O1240" i="1"/>
  <c r="E1240" i="1"/>
  <c r="F1241" i="1" s="1"/>
  <c r="N1239" i="1"/>
  <c r="R1240" i="1"/>
  <c r="Q1239" i="1"/>
  <c r="T1239" i="1"/>
  <c r="S1240" i="1"/>
  <c r="J1240" i="1"/>
  <c r="K1240" i="1" s="1"/>
  <c r="L1240" i="1" s="1"/>
  <c r="M1240" i="1" s="1"/>
  <c r="G1240" i="1"/>
  <c r="G1241" i="1" s="1"/>
  <c r="C1215" i="1"/>
  <c r="P1214" i="1"/>
  <c r="I1254" i="1"/>
  <c r="B1214" i="1" l="1"/>
  <c r="H1241" i="1"/>
  <c r="R1241" i="1"/>
  <c r="Q1240" i="1"/>
  <c r="J1241" i="1"/>
  <c r="K1241" i="1" s="1"/>
  <c r="L1241" i="1" s="1"/>
  <c r="M1241" i="1" s="1"/>
  <c r="S1241" i="1"/>
  <c r="T1240" i="1"/>
  <c r="A1242" i="1"/>
  <c r="D1242" i="1" s="1"/>
  <c r="O1241" i="1"/>
  <c r="E1241" i="1"/>
  <c r="F1242" i="1" s="1"/>
  <c r="H1240" i="1"/>
  <c r="C1216" i="1"/>
  <c r="P1215" i="1"/>
  <c r="I1255" i="1"/>
  <c r="N1240" i="1" l="1"/>
  <c r="B1215" i="1"/>
  <c r="N1241" i="1"/>
  <c r="G1242" i="1"/>
  <c r="H1242" i="1" s="1"/>
  <c r="J1242" i="1"/>
  <c r="K1242" i="1" s="1"/>
  <c r="L1242" i="1" s="1"/>
  <c r="M1242" i="1" s="1"/>
  <c r="Q1241" i="1"/>
  <c r="T1241" i="1"/>
  <c r="R1242" i="1"/>
  <c r="S1242" i="1"/>
  <c r="O1242" i="1"/>
  <c r="E1242" i="1"/>
  <c r="F1243" i="1" s="1"/>
  <c r="A1243" i="1"/>
  <c r="D1243" i="1" s="1"/>
  <c r="I1256" i="1"/>
  <c r="C1217" i="1"/>
  <c r="P1216" i="1"/>
  <c r="B1216" i="1" l="1"/>
  <c r="N1242" i="1"/>
  <c r="A1244" i="1"/>
  <c r="D1244" i="1" s="1"/>
  <c r="E1243" i="1"/>
  <c r="F1244" i="1" s="1"/>
  <c r="O1243" i="1"/>
  <c r="S1243" i="1"/>
  <c r="Q1242" i="1"/>
  <c r="G1243" i="1"/>
  <c r="H1243" i="1" s="1"/>
  <c r="R1243" i="1"/>
  <c r="J1243" i="1"/>
  <c r="K1243" i="1" s="1"/>
  <c r="L1243" i="1" s="1"/>
  <c r="M1243" i="1" s="1"/>
  <c r="C1218" i="1"/>
  <c r="P1217" i="1"/>
  <c r="I1257" i="1"/>
  <c r="B1217" i="1" l="1"/>
  <c r="N1243" i="1"/>
  <c r="J1244" i="1"/>
  <c r="S1244" i="1"/>
  <c r="T1243" i="1"/>
  <c r="R1244" i="1"/>
  <c r="G1244" i="1"/>
  <c r="Q1243" i="1"/>
  <c r="E1244" i="1"/>
  <c r="F1245" i="1" s="1"/>
  <c r="A1245" i="1"/>
  <c r="D1245" i="1" s="1"/>
  <c r="O1244" i="1"/>
  <c r="K1244" i="1"/>
  <c r="L1244" i="1" s="1"/>
  <c r="M1244" i="1" s="1"/>
  <c r="I1258" i="1"/>
  <c r="C1219" i="1"/>
  <c r="P1218" i="1"/>
  <c r="B1218" i="1" l="1"/>
  <c r="O1245" i="1"/>
  <c r="A1246" i="1"/>
  <c r="D1246" i="1" s="1"/>
  <c r="E1245" i="1"/>
  <c r="F1246" i="1" s="1"/>
  <c r="J1245" i="1"/>
  <c r="K1245" i="1" s="1"/>
  <c r="L1245" i="1" s="1"/>
  <c r="M1245" i="1" s="1"/>
  <c r="R1245" i="1"/>
  <c r="T1244" i="1"/>
  <c r="S1245" i="1"/>
  <c r="Q1244" i="1"/>
  <c r="G1245" i="1"/>
  <c r="H1245" i="1" s="1"/>
  <c r="H1244" i="1"/>
  <c r="C1220" i="1"/>
  <c r="P1219" i="1"/>
  <c r="I1259" i="1"/>
  <c r="N1244" i="1" l="1"/>
  <c r="B1219" i="1"/>
  <c r="N1245" i="1"/>
  <c r="A1247" i="1"/>
  <c r="D1247" i="1" s="1"/>
  <c r="O1246" i="1"/>
  <c r="E1246" i="1"/>
  <c r="F1247" i="1" s="1"/>
  <c r="Q1245" i="1"/>
  <c r="S1246" i="1"/>
  <c r="G1246" i="1"/>
  <c r="R1246" i="1"/>
  <c r="J1246" i="1"/>
  <c r="K1246" i="1" s="1"/>
  <c r="L1246" i="1" s="1"/>
  <c r="M1246" i="1" s="1"/>
  <c r="T1245" i="1"/>
  <c r="I1260" i="1"/>
  <c r="C1221" i="1"/>
  <c r="P1220" i="1"/>
  <c r="B1220" i="1" l="1"/>
  <c r="G1247" i="1"/>
  <c r="H1247" i="1" s="1"/>
  <c r="R1247" i="1"/>
  <c r="Q1246" i="1"/>
  <c r="J1247" i="1"/>
  <c r="K1247" i="1" s="1"/>
  <c r="L1247" i="1" s="1"/>
  <c r="M1247" i="1" s="1"/>
  <c r="T1246" i="1"/>
  <c r="S1247" i="1"/>
  <c r="A1248" i="1"/>
  <c r="D1248" i="1" s="1"/>
  <c r="E1247" i="1"/>
  <c r="F1248" i="1" s="1"/>
  <c r="O1247" i="1"/>
  <c r="H1246" i="1"/>
  <c r="C1222" i="1"/>
  <c r="P1221" i="1"/>
  <c r="I1261" i="1"/>
  <c r="N1246" i="1" l="1"/>
  <c r="B1221" i="1"/>
  <c r="N1247" i="1"/>
  <c r="G1248" i="1"/>
  <c r="H1248" i="1" s="1"/>
  <c r="Q1247" i="1"/>
  <c r="R1248" i="1"/>
  <c r="S1248" i="1"/>
  <c r="J1248" i="1"/>
  <c r="K1248" i="1" s="1"/>
  <c r="L1248" i="1" s="1"/>
  <c r="M1248" i="1" s="1"/>
  <c r="T1247" i="1"/>
  <c r="A1249" i="1"/>
  <c r="D1249" i="1" s="1"/>
  <c r="O1248" i="1"/>
  <c r="E1248" i="1"/>
  <c r="F1249" i="1" s="1"/>
  <c r="C1223" i="1"/>
  <c r="P1222" i="1"/>
  <c r="I1262" i="1"/>
  <c r="B1222" i="1" l="1"/>
  <c r="N1248" i="1"/>
  <c r="G1249" i="1"/>
  <c r="H1249" i="1" s="1"/>
  <c r="R1249" i="1"/>
  <c r="T1248" i="1"/>
  <c r="S1249" i="1"/>
  <c r="J1249" i="1"/>
  <c r="K1249" i="1" s="1"/>
  <c r="L1249" i="1" s="1"/>
  <c r="M1249" i="1" s="1"/>
  <c r="Q1248" i="1"/>
  <c r="A1250" i="1"/>
  <c r="D1250" i="1" s="1"/>
  <c r="O1249" i="1"/>
  <c r="E1249" i="1"/>
  <c r="F1250" i="1" s="1"/>
  <c r="I1263" i="1"/>
  <c r="C1224" i="1"/>
  <c r="P1223" i="1"/>
  <c r="B1223" i="1" l="1"/>
  <c r="T1249" i="1"/>
  <c r="J1250" i="1"/>
  <c r="K1250" i="1" s="1"/>
  <c r="L1250" i="1" s="1"/>
  <c r="M1250" i="1" s="1"/>
  <c r="S1250" i="1"/>
  <c r="Q1249" i="1"/>
  <c r="R1250" i="1"/>
  <c r="G1250" i="1"/>
  <c r="N1249" i="1"/>
  <c r="E1250" i="1"/>
  <c r="F1251" i="1" s="1"/>
  <c r="A1251" i="1"/>
  <c r="D1251" i="1" s="1"/>
  <c r="O1250" i="1"/>
  <c r="C1225" i="1"/>
  <c r="P1224" i="1"/>
  <c r="I1264" i="1"/>
  <c r="B1224" i="1" l="1"/>
  <c r="T1250" i="1"/>
  <c r="J1251" i="1"/>
  <c r="K1251" i="1" s="1"/>
  <c r="L1251" i="1" s="1"/>
  <c r="M1251" i="1" s="1"/>
  <c r="Q1250" i="1"/>
  <c r="S1251" i="1"/>
  <c r="R1251" i="1"/>
  <c r="O1251" i="1"/>
  <c r="E1251" i="1"/>
  <c r="F1252" i="1" s="1"/>
  <c r="A1252" i="1"/>
  <c r="D1252" i="1" s="1"/>
  <c r="G1251" i="1"/>
  <c r="H1251" i="1" s="1"/>
  <c r="H1250" i="1"/>
  <c r="C1226" i="1"/>
  <c r="P1225" i="1"/>
  <c r="I1265" i="1"/>
  <c r="N1250" i="1" l="1"/>
  <c r="B1225" i="1"/>
  <c r="N1251" i="1"/>
  <c r="T1251" i="1"/>
  <c r="G1252" i="1"/>
  <c r="J1252" i="1"/>
  <c r="K1252" i="1" s="1"/>
  <c r="L1252" i="1" s="1"/>
  <c r="M1252" i="1" s="1"/>
  <c r="Q1251" i="1"/>
  <c r="S1252" i="1"/>
  <c r="R1252" i="1"/>
  <c r="E1252" i="1"/>
  <c r="F1253" i="1" s="1"/>
  <c r="A1253" i="1"/>
  <c r="D1253" i="1" s="1"/>
  <c r="O1252" i="1"/>
  <c r="I1266" i="1"/>
  <c r="C1227" i="1"/>
  <c r="P1226" i="1"/>
  <c r="B1226" i="1" l="1"/>
  <c r="J1253" i="1"/>
  <c r="T1252" i="1"/>
  <c r="Q1252" i="1"/>
  <c r="R1253" i="1"/>
  <c r="S1253" i="1"/>
  <c r="K1253" i="1"/>
  <c r="L1253" i="1" s="1"/>
  <c r="M1253" i="1" s="1"/>
  <c r="A1254" i="1"/>
  <c r="D1254" i="1" s="1"/>
  <c r="E1253" i="1"/>
  <c r="F1254" i="1" s="1"/>
  <c r="O1253" i="1"/>
  <c r="G1253" i="1"/>
  <c r="H1253" i="1" s="1"/>
  <c r="H1252" i="1"/>
  <c r="C1228" i="1"/>
  <c r="P1227" i="1"/>
  <c r="I1267" i="1"/>
  <c r="N1252" i="1" l="1"/>
  <c r="B1227" i="1"/>
  <c r="N1253" i="1"/>
  <c r="T1253" i="1"/>
  <c r="Q1253" i="1"/>
  <c r="G1254" i="1"/>
  <c r="H1254" i="1" s="1"/>
  <c r="J1254" i="1"/>
  <c r="K1254" i="1" s="1"/>
  <c r="L1254" i="1" s="1"/>
  <c r="M1254" i="1" s="1"/>
  <c r="S1254" i="1"/>
  <c r="R1254" i="1"/>
  <c r="A1255" i="1"/>
  <c r="D1255" i="1" s="1"/>
  <c r="E1254" i="1"/>
  <c r="F1255" i="1" s="1"/>
  <c r="O1254" i="1"/>
  <c r="C1229" i="1"/>
  <c r="P1228" i="1"/>
  <c r="I1268" i="1"/>
  <c r="B1228" i="1" l="1"/>
  <c r="N1254" i="1"/>
  <c r="Q1254" i="1"/>
  <c r="R1255" i="1"/>
  <c r="S1255" i="1"/>
  <c r="G1255" i="1"/>
  <c r="H1255" i="1" s="1"/>
  <c r="J1255" i="1"/>
  <c r="K1255" i="1" s="1"/>
  <c r="L1255" i="1" s="1"/>
  <c r="M1255" i="1" s="1"/>
  <c r="T1254" i="1"/>
  <c r="A1256" i="1"/>
  <c r="D1256" i="1" s="1"/>
  <c r="O1255" i="1"/>
  <c r="E1255" i="1"/>
  <c r="F1256" i="1" s="1"/>
  <c r="I1269" i="1"/>
  <c r="C1230" i="1"/>
  <c r="P1229" i="1"/>
  <c r="B1229" i="1" l="1"/>
  <c r="E1256" i="1"/>
  <c r="F1257" i="1" s="1"/>
  <c r="O1256" i="1"/>
  <c r="A1257" i="1"/>
  <c r="D1257" i="1" s="1"/>
  <c r="N1255" i="1"/>
  <c r="S1256" i="1"/>
  <c r="J1256" i="1"/>
  <c r="K1256" i="1" s="1"/>
  <c r="L1256" i="1" s="1"/>
  <c r="M1256" i="1" s="1"/>
  <c r="Q1255" i="1"/>
  <c r="R1256" i="1"/>
  <c r="T1255" i="1"/>
  <c r="G1256" i="1"/>
  <c r="H1256" i="1" s="1"/>
  <c r="C1231" i="1"/>
  <c r="P1230" i="1"/>
  <c r="I1270" i="1"/>
  <c r="B1230" i="1" l="1"/>
  <c r="N1256" i="1"/>
  <c r="O1257" i="1"/>
  <c r="E1257" i="1"/>
  <c r="F1258" i="1" s="1"/>
  <c r="A1258" i="1"/>
  <c r="D1258" i="1" s="1"/>
  <c r="S1257" i="1"/>
  <c r="J1257" i="1"/>
  <c r="K1257" i="1" s="1"/>
  <c r="L1257" i="1" s="1"/>
  <c r="M1257" i="1" s="1"/>
  <c r="G1257" i="1"/>
  <c r="H1257" i="1" s="1"/>
  <c r="R1257" i="1"/>
  <c r="Q1256" i="1"/>
  <c r="T1256" i="1"/>
  <c r="C1232" i="1"/>
  <c r="P1231" i="1"/>
  <c r="I1271" i="1"/>
  <c r="B1231" i="1" l="1"/>
  <c r="N1257" i="1"/>
  <c r="E1258" i="1"/>
  <c r="F1259" i="1" s="1"/>
  <c r="A1259" i="1"/>
  <c r="D1259" i="1" s="1"/>
  <c r="O1258" i="1"/>
  <c r="T1257" i="1"/>
  <c r="J1258" i="1"/>
  <c r="K1258" i="1" s="1"/>
  <c r="L1258" i="1" s="1"/>
  <c r="M1258" i="1" s="1"/>
  <c r="Q1257" i="1"/>
  <c r="G1258" i="1"/>
  <c r="H1258" i="1" s="1"/>
  <c r="S1258" i="1"/>
  <c r="R1258" i="1"/>
  <c r="I1272" i="1"/>
  <c r="C1233" i="1"/>
  <c r="P1232" i="1"/>
  <c r="B1232" i="1" l="1"/>
  <c r="N1258" i="1"/>
  <c r="A1260" i="1"/>
  <c r="D1260" i="1" s="1"/>
  <c r="O1259" i="1"/>
  <c r="E1259" i="1"/>
  <c r="F1260" i="1" s="1"/>
  <c r="T1258" i="1"/>
  <c r="G1259" i="1"/>
  <c r="H1259" i="1" s="1"/>
  <c r="S1259" i="1"/>
  <c r="R1259" i="1"/>
  <c r="J1259" i="1"/>
  <c r="K1259" i="1" s="1"/>
  <c r="L1259" i="1" s="1"/>
  <c r="M1259" i="1" s="1"/>
  <c r="Q1258" i="1"/>
  <c r="I1273" i="1"/>
  <c r="C1234" i="1"/>
  <c r="P1233" i="1"/>
  <c r="B1233" i="1" l="1"/>
  <c r="N1259" i="1"/>
  <c r="O1260" i="1"/>
  <c r="E1260" i="1"/>
  <c r="F1261" i="1" s="1"/>
  <c r="A1261" i="1"/>
  <c r="D1261" i="1" s="1"/>
  <c r="Q1259" i="1"/>
  <c r="T1259" i="1"/>
  <c r="G1260" i="1"/>
  <c r="J1260" i="1"/>
  <c r="K1260" i="1" s="1"/>
  <c r="L1260" i="1" s="1"/>
  <c r="M1260" i="1" s="1"/>
  <c r="R1260" i="1"/>
  <c r="S1260" i="1"/>
  <c r="I1274" i="1"/>
  <c r="C1235" i="1"/>
  <c r="P1234" i="1"/>
  <c r="B1234" i="1" l="1"/>
  <c r="G1261" i="1"/>
  <c r="H1261" i="1" s="1"/>
  <c r="A1262" i="1"/>
  <c r="D1262" i="1" s="1"/>
  <c r="E1261" i="1"/>
  <c r="F1262" i="1" s="1"/>
  <c r="O1261" i="1"/>
  <c r="J1261" i="1"/>
  <c r="K1261" i="1" s="1"/>
  <c r="L1261" i="1" s="1"/>
  <c r="M1261" i="1" s="1"/>
  <c r="R1261" i="1"/>
  <c r="T1260" i="1"/>
  <c r="Q1260" i="1"/>
  <c r="S1261" i="1"/>
  <c r="H1260" i="1"/>
  <c r="I1275" i="1"/>
  <c r="C1236" i="1"/>
  <c r="P1235" i="1"/>
  <c r="N1260" i="1" l="1"/>
  <c r="B1235" i="1"/>
  <c r="N1261" i="1"/>
  <c r="G1262" i="1"/>
  <c r="H1262" i="1" s="1"/>
  <c r="J1262" i="1"/>
  <c r="K1262" i="1" s="1"/>
  <c r="L1262" i="1" s="1"/>
  <c r="M1262" i="1" s="1"/>
  <c r="R1262" i="1"/>
  <c r="S1262" i="1"/>
  <c r="Q1261" i="1"/>
  <c r="T1261" i="1"/>
  <c r="O1262" i="1"/>
  <c r="E1262" i="1"/>
  <c r="F1263" i="1" s="1"/>
  <c r="A1263" i="1"/>
  <c r="D1263" i="1" s="1"/>
  <c r="C1237" i="1"/>
  <c r="P1236" i="1"/>
  <c r="I1276" i="1"/>
  <c r="B1236" i="1" l="1"/>
  <c r="N1262" i="1"/>
  <c r="R1263" i="1"/>
  <c r="T1262" i="1"/>
  <c r="G1263" i="1"/>
  <c r="J1263" i="1"/>
  <c r="K1263" i="1" s="1"/>
  <c r="L1263" i="1" s="1"/>
  <c r="M1263" i="1" s="1"/>
  <c r="S1263" i="1"/>
  <c r="Q1262" i="1"/>
  <c r="A1264" i="1"/>
  <c r="D1264" i="1" s="1"/>
  <c r="E1263" i="1"/>
  <c r="F1264" i="1" s="1"/>
  <c r="O1263" i="1"/>
  <c r="I1277" i="1"/>
  <c r="C1238" i="1"/>
  <c r="P1237" i="1"/>
  <c r="B1237" i="1" l="1"/>
  <c r="S1264" i="1"/>
  <c r="Q1263" i="1"/>
  <c r="J1264" i="1"/>
  <c r="K1264" i="1" s="1"/>
  <c r="L1264" i="1" s="1"/>
  <c r="M1264" i="1" s="1"/>
  <c r="T1263" i="1"/>
  <c r="R1264" i="1"/>
  <c r="E1264" i="1"/>
  <c r="F1265" i="1" s="1"/>
  <c r="A1265" i="1"/>
  <c r="D1265" i="1" s="1"/>
  <c r="O1264" i="1"/>
  <c r="G1264" i="1"/>
  <c r="H1264" i="1" s="1"/>
  <c r="H1263" i="1"/>
  <c r="C1239" i="1"/>
  <c r="P1238" i="1"/>
  <c r="I1278" i="1"/>
  <c r="N1263" i="1" l="1"/>
  <c r="B1238" i="1"/>
  <c r="N1264" i="1"/>
  <c r="Q1264" i="1"/>
  <c r="J1265" i="1"/>
  <c r="K1265" i="1" s="1"/>
  <c r="L1265" i="1" s="1"/>
  <c r="M1265" i="1" s="1"/>
  <c r="T1264" i="1"/>
  <c r="R1265" i="1"/>
  <c r="S1265" i="1"/>
  <c r="G1265" i="1"/>
  <c r="A1266" i="1"/>
  <c r="D1266" i="1" s="1"/>
  <c r="E1265" i="1"/>
  <c r="F1266" i="1" s="1"/>
  <c r="O1265" i="1"/>
  <c r="I1279" i="1"/>
  <c r="C1240" i="1"/>
  <c r="P1239" i="1"/>
  <c r="B1239" i="1" l="1"/>
  <c r="G1266" i="1"/>
  <c r="H1266" i="1" s="1"/>
  <c r="S1266" i="1"/>
  <c r="Q1265" i="1"/>
  <c r="R1266" i="1"/>
  <c r="J1266" i="1"/>
  <c r="K1266" i="1" s="1"/>
  <c r="L1266" i="1" s="1"/>
  <c r="M1266" i="1" s="1"/>
  <c r="T1265" i="1"/>
  <c r="A1267" i="1"/>
  <c r="D1267" i="1" s="1"/>
  <c r="O1266" i="1"/>
  <c r="E1266" i="1"/>
  <c r="F1267" i="1" s="1"/>
  <c r="H1265" i="1"/>
  <c r="C1241" i="1"/>
  <c r="P1240" i="1"/>
  <c r="I1280" i="1"/>
  <c r="N1265" i="1" l="1"/>
  <c r="B1240" i="1"/>
  <c r="N1266" i="1"/>
  <c r="E1267" i="1"/>
  <c r="F1268" i="1" s="1"/>
  <c r="O1267" i="1"/>
  <c r="A1268" i="1"/>
  <c r="D1268" i="1" s="1"/>
  <c r="G1267" i="1"/>
  <c r="H1267" i="1" s="1"/>
  <c r="R1267" i="1"/>
  <c r="S1267" i="1"/>
  <c r="T1266" i="1"/>
  <c r="J1267" i="1"/>
  <c r="K1267" i="1" s="1"/>
  <c r="L1267" i="1" s="1"/>
  <c r="M1267" i="1" s="1"/>
  <c r="Q1266" i="1"/>
  <c r="I1281" i="1"/>
  <c r="C1242" i="1"/>
  <c r="P1241" i="1"/>
  <c r="B1241" i="1" l="1"/>
  <c r="N1267" i="1"/>
  <c r="S1268" i="1"/>
  <c r="G1268" i="1"/>
  <c r="T1267" i="1"/>
  <c r="Q1267" i="1"/>
  <c r="R1268" i="1"/>
  <c r="J1268" i="1"/>
  <c r="K1268" i="1" s="1"/>
  <c r="L1268" i="1" s="1"/>
  <c r="M1268" i="1" s="1"/>
  <c r="O1268" i="1"/>
  <c r="A1269" i="1"/>
  <c r="D1269" i="1" s="1"/>
  <c r="E1268" i="1"/>
  <c r="F1269" i="1" s="1"/>
  <c r="C1243" i="1"/>
  <c r="P1242" i="1"/>
  <c r="I1282" i="1"/>
  <c r="T1242" i="1" l="1"/>
  <c r="B1242" i="1"/>
  <c r="O1269" i="1"/>
  <c r="A1270" i="1"/>
  <c r="D1270" i="1" s="1"/>
  <c r="E1269" i="1"/>
  <c r="F1270" i="1" s="1"/>
  <c r="R1269" i="1"/>
  <c r="S1269" i="1"/>
  <c r="T1268" i="1"/>
  <c r="Q1268" i="1"/>
  <c r="J1269" i="1"/>
  <c r="K1269" i="1" s="1"/>
  <c r="L1269" i="1" s="1"/>
  <c r="M1269" i="1" s="1"/>
  <c r="G1269" i="1"/>
  <c r="H1269" i="1" s="1"/>
  <c r="H1268" i="1"/>
  <c r="C1244" i="1"/>
  <c r="P1243" i="1"/>
  <c r="I1283" i="1"/>
  <c r="N1268" i="1" l="1"/>
  <c r="B1243" i="1"/>
  <c r="A1271" i="1"/>
  <c r="D1271" i="1" s="1"/>
  <c r="E1270" i="1"/>
  <c r="F1271" i="1" s="1"/>
  <c r="O1270" i="1"/>
  <c r="J1270" i="1"/>
  <c r="K1270" i="1" s="1"/>
  <c r="L1270" i="1" s="1"/>
  <c r="M1270" i="1" s="1"/>
  <c r="T1269" i="1"/>
  <c r="S1270" i="1"/>
  <c r="R1270" i="1"/>
  <c r="G1270" i="1"/>
  <c r="H1270" i="1" s="1"/>
  <c r="Q1269" i="1"/>
  <c r="N1269" i="1"/>
  <c r="I1284" i="1"/>
  <c r="C1245" i="1"/>
  <c r="P1244" i="1"/>
  <c r="B1244" i="1" l="1"/>
  <c r="N1270" i="1"/>
  <c r="O1271" i="1"/>
  <c r="E1271" i="1"/>
  <c r="F1272" i="1" s="1"/>
  <c r="A1272" i="1"/>
  <c r="D1272" i="1" s="1"/>
  <c r="T1270" i="1"/>
  <c r="S1271" i="1"/>
  <c r="R1271" i="1"/>
  <c r="Q1270" i="1"/>
  <c r="J1271" i="1"/>
  <c r="K1271" i="1" s="1"/>
  <c r="L1271" i="1" s="1"/>
  <c r="M1271" i="1" s="1"/>
  <c r="G1271" i="1"/>
  <c r="I1285" i="1"/>
  <c r="C1246" i="1"/>
  <c r="P1245" i="1"/>
  <c r="B1245" i="1" l="1"/>
  <c r="G1272" i="1"/>
  <c r="H1272" i="1" s="1"/>
  <c r="A1273" i="1"/>
  <c r="D1273" i="1" s="1"/>
  <c r="E1272" i="1"/>
  <c r="F1273" i="1" s="1"/>
  <c r="O1272" i="1"/>
  <c r="R1272" i="1"/>
  <c r="S1272" i="1"/>
  <c r="Q1271" i="1"/>
  <c r="T1271" i="1"/>
  <c r="J1272" i="1"/>
  <c r="K1272" i="1" s="1"/>
  <c r="L1272" i="1" s="1"/>
  <c r="M1272" i="1" s="1"/>
  <c r="H1271" i="1"/>
  <c r="C1247" i="1"/>
  <c r="P1246" i="1"/>
  <c r="I1286" i="1"/>
  <c r="N1271" i="1" l="1"/>
  <c r="B1246" i="1"/>
  <c r="N1272" i="1"/>
  <c r="A1274" i="1"/>
  <c r="D1274" i="1" s="1"/>
  <c r="E1273" i="1"/>
  <c r="F1274" i="1" s="1"/>
  <c r="O1273" i="1"/>
  <c r="G1273" i="1"/>
  <c r="H1273" i="1" s="1"/>
  <c r="Q1272" i="1"/>
  <c r="R1273" i="1"/>
  <c r="T1272" i="1"/>
  <c r="S1273" i="1"/>
  <c r="J1273" i="1"/>
  <c r="K1273" i="1" s="1"/>
  <c r="L1273" i="1" s="1"/>
  <c r="M1273" i="1" s="1"/>
  <c r="I1287" i="1"/>
  <c r="C1248" i="1"/>
  <c r="P1247" i="1"/>
  <c r="B1247" i="1" l="1"/>
  <c r="N1273" i="1"/>
  <c r="G1274" i="1"/>
  <c r="H1274" i="1" s="1"/>
  <c r="J1274" i="1"/>
  <c r="K1274" i="1" s="1"/>
  <c r="L1274" i="1" s="1"/>
  <c r="M1274" i="1" s="1"/>
  <c r="R1274" i="1"/>
  <c r="T1273" i="1"/>
  <c r="S1274" i="1"/>
  <c r="Q1273" i="1"/>
  <c r="O1274" i="1"/>
  <c r="E1274" i="1"/>
  <c r="F1275" i="1" s="1"/>
  <c r="A1275" i="1"/>
  <c r="D1275" i="1" s="1"/>
  <c r="C1249" i="1"/>
  <c r="P1248" i="1"/>
  <c r="I1288" i="1"/>
  <c r="B1248" i="1" l="1"/>
  <c r="A1276" i="1"/>
  <c r="D1276" i="1" s="1"/>
  <c r="O1275" i="1"/>
  <c r="E1275" i="1"/>
  <c r="F1276" i="1" s="1"/>
  <c r="R1275" i="1"/>
  <c r="S1275" i="1"/>
  <c r="G1275" i="1"/>
  <c r="H1275" i="1" s="1"/>
  <c r="T1274" i="1"/>
  <c r="J1275" i="1"/>
  <c r="K1275" i="1" s="1"/>
  <c r="L1275" i="1" s="1"/>
  <c r="M1275" i="1" s="1"/>
  <c r="Q1274" i="1"/>
  <c r="N1274" i="1"/>
  <c r="I1289" i="1"/>
  <c r="C1250" i="1"/>
  <c r="P1249" i="1"/>
  <c r="B1249" i="1" l="1"/>
  <c r="S1276" i="1"/>
  <c r="G1276" i="1"/>
  <c r="H1276" i="1" s="1"/>
  <c r="Q1275" i="1"/>
  <c r="J1276" i="1"/>
  <c r="K1276" i="1" s="1"/>
  <c r="L1276" i="1" s="1"/>
  <c r="M1276" i="1" s="1"/>
  <c r="R1276" i="1"/>
  <c r="N1275" i="1"/>
  <c r="E1276" i="1"/>
  <c r="F1277" i="1" s="1"/>
  <c r="O1276" i="1"/>
  <c r="A1277" i="1"/>
  <c r="D1277" i="1" s="1"/>
  <c r="C1251" i="1"/>
  <c r="P1250" i="1"/>
  <c r="I1290" i="1"/>
  <c r="B1250" i="1" l="1"/>
  <c r="J1277" i="1"/>
  <c r="R1277" i="1"/>
  <c r="Q1276" i="1"/>
  <c r="T1276" i="1"/>
  <c r="S1277" i="1"/>
  <c r="G1277" i="1"/>
  <c r="N1276" i="1"/>
  <c r="A1278" i="1"/>
  <c r="D1278" i="1" s="1"/>
  <c r="O1277" i="1"/>
  <c r="E1277" i="1"/>
  <c r="F1278" i="1" s="1"/>
  <c r="K1277" i="1"/>
  <c r="L1277" i="1" s="1"/>
  <c r="M1277" i="1" s="1"/>
  <c r="I1291" i="1"/>
  <c r="C1252" i="1"/>
  <c r="P1251" i="1"/>
  <c r="B1251" i="1" l="1"/>
  <c r="E1278" i="1"/>
  <c r="F1279" i="1" s="1"/>
  <c r="A1279" i="1"/>
  <c r="D1279" i="1" s="1"/>
  <c r="O1278" i="1"/>
  <c r="G1278" i="1"/>
  <c r="H1278" i="1" s="1"/>
  <c r="J1278" i="1"/>
  <c r="K1278" i="1" s="1"/>
  <c r="L1278" i="1" s="1"/>
  <c r="M1278" i="1" s="1"/>
  <c r="T1277" i="1"/>
  <c r="R1278" i="1"/>
  <c r="Q1277" i="1"/>
  <c r="S1278" i="1"/>
  <c r="H1277" i="1"/>
  <c r="C1253" i="1"/>
  <c r="P1252" i="1"/>
  <c r="I1292" i="1"/>
  <c r="N1277" i="1" l="1"/>
  <c r="B1252" i="1"/>
  <c r="N1278" i="1"/>
  <c r="G1279" i="1"/>
  <c r="H1279" i="1" s="1"/>
  <c r="J1279" i="1"/>
  <c r="K1279" i="1" s="1"/>
  <c r="L1279" i="1" s="1"/>
  <c r="M1279" i="1" s="1"/>
  <c r="Q1278" i="1"/>
  <c r="S1279" i="1"/>
  <c r="R1279" i="1"/>
  <c r="T1278" i="1"/>
  <c r="A1280" i="1"/>
  <c r="D1280" i="1" s="1"/>
  <c r="E1279" i="1"/>
  <c r="F1280" i="1" s="1"/>
  <c r="O1279" i="1"/>
  <c r="C1254" i="1"/>
  <c r="P1253" i="1"/>
  <c r="I1293" i="1"/>
  <c r="B1253" i="1" l="1"/>
  <c r="N1279" i="1"/>
  <c r="G1280" i="1"/>
  <c r="H1280" i="1" s="1"/>
  <c r="R1280" i="1"/>
  <c r="T1279" i="1"/>
  <c r="S1280" i="1"/>
  <c r="Q1279" i="1"/>
  <c r="J1280" i="1"/>
  <c r="K1280" i="1" s="1"/>
  <c r="L1280" i="1" s="1"/>
  <c r="M1280" i="1" s="1"/>
  <c r="E1280" i="1"/>
  <c r="F1281" i="1" s="1"/>
  <c r="O1280" i="1"/>
  <c r="A1281" i="1"/>
  <c r="D1281" i="1" s="1"/>
  <c r="I1294" i="1"/>
  <c r="C1255" i="1"/>
  <c r="P1254" i="1"/>
  <c r="B1254" i="1" l="1"/>
  <c r="N1280" i="1"/>
  <c r="E1281" i="1"/>
  <c r="F1282" i="1" s="1"/>
  <c r="O1281" i="1"/>
  <c r="A1282" i="1"/>
  <c r="D1282" i="1" s="1"/>
  <c r="G1281" i="1"/>
  <c r="H1281" i="1" s="1"/>
  <c r="J1281" i="1"/>
  <c r="K1281" i="1" s="1"/>
  <c r="L1281" i="1" s="1"/>
  <c r="M1281" i="1" s="1"/>
  <c r="Q1280" i="1"/>
  <c r="S1281" i="1"/>
  <c r="R1281" i="1"/>
  <c r="T1280" i="1"/>
  <c r="C1256" i="1"/>
  <c r="P1255" i="1"/>
  <c r="I1295" i="1"/>
  <c r="B1255" i="1" l="1"/>
  <c r="N1281" i="1"/>
  <c r="E1282" i="1"/>
  <c r="F1283" i="1" s="1"/>
  <c r="A1283" i="1"/>
  <c r="D1283" i="1" s="1"/>
  <c r="O1282" i="1"/>
  <c r="R1282" i="1"/>
  <c r="T1281" i="1"/>
  <c r="G1282" i="1"/>
  <c r="Q1281" i="1"/>
  <c r="J1282" i="1"/>
  <c r="K1282" i="1" s="1"/>
  <c r="L1282" i="1" s="1"/>
  <c r="M1282" i="1" s="1"/>
  <c r="S1282" i="1"/>
  <c r="I1296" i="1"/>
  <c r="C1257" i="1"/>
  <c r="P1256" i="1"/>
  <c r="B1256" i="1" l="1"/>
  <c r="Q1282" i="1"/>
  <c r="S1283" i="1"/>
  <c r="J1283" i="1"/>
  <c r="K1283" i="1" s="1"/>
  <c r="L1283" i="1" s="1"/>
  <c r="M1283" i="1" s="1"/>
  <c r="T1282" i="1"/>
  <c r="R1283" i="1"/>
  <c r="G1283" i="1"/>
  <c r="H1283" i="1" s="1"/>
  <c r="O1283" i="1"/>
  <c r="E1283" i="1"/>
  <c r="F1284" i="1" s="1"/>
  <c r="A1284" i="1"/>
  <c r="D1284" i="1" s="1"/>
  <c r="H1282" i="1"/>
  <c r="C1258" i="1"/>
  <c r="P1257" i="1"/>
  <c r="I1297" i="1"/>
  <c r="N1282" i="1" l="1"/>
  <c r="B1257" i="1"/>
  <c r="N1283" i="1"/>
  <c r="T1283" i="1"/>
  <c r="R1284" i="1"/>
  <c r="Q1283" i="1"/>
  <c r="J1284" i="1"/>
  <c r="K1284" i="1" s="1"/>
  <c r="L1284" i="1" s="1"/>
  <c r="M1284" i="1" s="1"/>
  <c r="G1284" i="1"/>
  <c r="S1284" i="1"/>
  <c r="E1284" i="1"/>
  <c r="F1285" i="1" s="1"/>
  <c r="O1284" i="1"/>
  <c r="A1285" i="1"/>
  <c r="D1285" i="1" s="1"/>
  <c r="I1298" i="1"/>
  <c r="C1259" i="1"/>
  <c r="P1258" i="1"/>
  <c r="B1258" i="1" l="1"/>
  <c r="A1286" i="1"/>
  <c r="D1286" i="1" s="1"/>
  <c r="E1285" i="1"/>
  <c r="F1286" i="1" s="1"/>
  <c r="O1285" i="1"/>
  <c r="J1285" i="1"/>
  <c r="K1285" i="1" s="1"/>
  <c r="L1285" i="1" s="1"/>
  <c r="M1285" i="1" s="1"/>
  <c r="R1285" i="1"/>
  <c r="S1285" i="1"/>
  <c r="Q1284" i="1"/>
  <c r="T1284" i="1"/>
  <c r="G1285" i="1"/>
  <c r="H1285" i="1" s="1"/>
  <c r="H1284" i="1"/>
  <c r="I1299" i="1"/>
  <c r="C1260" i="1"/>
  <c r="P1259" i="1"/>
  <c r="N1284" i="1" l="1"/>
  <c r="B1259" i="1"/>
  <c r="G1286" i="1"/>
  <c r="H1286" i="1" s="1"/>
  <c r="Q1285" i="1"/>
  <c r="R1286" i="1"/>
  <c r="J1286" i="1"/>
  <c r="K1286" i="1" s="1"/>
  <c r="L1286" i="1" s="1"/>
  <c r="M1286" i="1" s="1"/>
  <c r="T1285" i="1"/>
  <c r="S1286" i="1"/>
  <c r="O1286" i="1"/>
  <c r="E1286" i="1"/>
  <c r="F1287" i="1" s="1"/>
  <c r="A1287" i="1"/>
  <c r="D1287" i="1" s="1"/>
  <c r="N1285" i="1"/>
  <c r="C1261" i="1"/>
  <c r="P1260" i="1"/>
  <c r="I1300" i="1"/>
  <c r="B1260" i="1" l="1"/>
  <c r="N1286" i="1"/>
  <c r="G1287" i="1"/>
  <c r="H1287" i="1" s="1"/>
  <c r="T1286" i="1"/>
  <c r="S1287" i="1"/>
  <c r="Q1286" i="1"/>
  <c r="J1287" i="1"/>
  <c r="K1287" i="1" s="1"/>
  <c r="L1287" i="1" s="1"/>
  <c r="M1287" i="1" s="1"/>
  <c r="R1287" i="1"/>
  <c r="E1287" i="1"/>
  <c r="F1288" i="1" s="1"/>
  <c r="O1287" i="1"/>
  <c r="A1288" i="1"/>
  <c r="D1288" i="1" s="1"/>
  <c r="I1301" i="1"/>
  <c r="C1262" i="1"/>
  <c r="P1261" i="1"/>
  <c r="B1261" i="1" l="1"/>
  <c r="N1287" i="1"/>
  <c r="A1289" i="1"/>
  <c r="D1289" i="1" s="1"/>
  <c r="E1288" i="1"/>
  <c r="F1289" i="1" s="1"/>
  <c r="O1288" i="1"/>
  <c r="T1287" i="1"/>
  <c r="J1288" i="1"/>
  <c r="K1288" i="1" s="1"/>
  <c r="L1288" i="1" s="1"/>
  <c r="M1288" i="1" s="1"/>
  <c r="Q1287" i="1"/>
  <c r="G1288" i="1"/>
  <c r="R1288" i="1"/>
  <c r="S1288" i="1"/>
  <c r="C1263" i="1"/>
  <c r="P1262" i="1"/>
  <c r="I1302" i="1"/>
  <c r="B1262" i="1" l="1"/>
  <c r="G1289" i="1"/>
  <c r="H1289" i="1" s="1"/>
  <c r="E1289" i="1"/>
  <c r="F1290" i="1" s="1"/>
  <c r="A1290" i="1"/>
  <c r="D1290" i="1" s="1"/>
  <c r="O1289" i="1"/>
  <c r="H1288" i="1"/>
  <c r="R1289" i="1"/>
  <c r="J1289" i="1"/>
  <c r="K1289" i="1" s="1"/>
  <c r="L1289" i="1" s="1"/>
  <c r="M1289" i="1" s="1"/>
  <c r="S1289" i="1"/>
  <c r="Q1288" i="1"/>
  <c r="T1288" i="1"/>
  <c r="I1303" i="1"/>
  <c r="C1264" i="1"/>
  <c r="P1263" i="1"/>
  <c r="N1288" i="1" l="1"/>
  <c r="B1263" i="1"/>
  <c r="N1289" i="1"/>
  <c r="A1291" i="1"/>
  <c r="D1291" i="1" s="1"/>
  <c r="O1290" i="1"/>
  <c r="E1290" i="1"/>
  <c r="F1291" i="1" s="1"/>
  <c r="Q1289" i="1"/>
  <c r="S1290" i="1"/>
  <c r="G1290" i="1"/>
  <c r="H1290" i="1" s="1"/>
  <c r="T1289" i="1"/>
  <c r="J1290" i="1"/>
  <c r="K1290" i="1" s="1"/>
  <c r="L1290" i="1" s="1"/>
  <c r="M1290" i="1" s="1"/>
  <c r="R1290" i="1"/>
  <c r="C1265" i="1"/>
  <c r="P1264" i="1"/>
  <c r="I1304" i="1"/>
  <c r="B1264" i="1" l="1"/>
  <c r="N1290" i="1"/>
  <c r="S1291" i="1"/>
  <c r="J1291" i="1"/>
  <c r="K1291" i="1" s="1"/>
  <c r="L1291" i="1" s="1"/>
  <c r="M1291" i="1" s="1"/>
  <c r="Q1290" i="1"/>
  <c r="T1290" i="1"/>
  <c r="R1291" i="1"/>
  <c r="A1292" i="1"/>
  <c r="D1292" i="1" s="1"/>
  <c r="E1291" i="1"/>
  <c r="F1292" i="1" s="1"/>
  <c r="O1291" i="1"/>
  <c r="G1291" i="1"/>
  <c r="H1291" i="1" s="1"/>
  <c r="C1266" i="1"/>
  <c r="P1265" i="1"/>
  <c r="I1305" i="1"/>
  <c r="B1265" i="1" l="1"/>
  <c r="N1291" i="1"/>
  <c r="O1292" i="1"/>
  <c r="E1292" i="1"/>
  <c r="F1293" i="1" s="1"/>
  <c r="A1293" i="1"/>
  <c r="D1293" i="1" s="1"/>
  <c r="G1292" i="1"/>
  <c r="H1292" i="1" s="1"/>
  <c r="J1292" i="1"/>
  <c r="K1292" i="1" s="1"/>
  <c r="L1292" i="1" s="1"/>
  <c r="S1292" i="1"/>
  <c r="Q1291" i="1"/>
  <c r="R1292" i="1"/>
  <c r="T1291" i="1"/>
  <c r="C1267" i="1"/>
  <c r="P1266" i="1"/>
  <c r="I1306" i="1"/>
  <c r="M1292" i="1" l="1"/>
  <c r="B1266" i="1"/>
  <c r="N1292" i="1"/>
  <c r="E1293" i="1"/>
  <c r="F1294" i="1" s="1"/>
  <c r="A1294" i="1"/>
  <c r="D1294" i="1" s="1"/>
  <c r="O1293" i="1"/>
  <c r="G1293" i="1"/>
  <c r="H1293" i="1" s="1"/>
  <c r="T1292" i="1"/>
  <c r="J1293" i="1"/>
  <c r="K1293" i="1" s="1"/>
  <c r="L1293" i="1" s="1"/>
  <c r="M1293" i="1" s="1"/>
  <c r="R1293" i="1"/>
  <c r="Q1292" i="1"/>
  <c r="S1293" i="1"/>
  <c r="C1268" i="1"/>
  <c r="P1267" i="1"/>
  <c r="I1307" i="1"/>
  <c r="B1267" i="1" l="1"/>
  <c r="S1294" i="1"/>
  <c r="R1294" i="1"/>
  <c r="T1293" i="1"/>
  <c r="G1294" i="1"/>
  <c r="J1294" i="1"/>
  <c r="K1294" i="1" s="1"/>
  <c r="L1294" i="1" s="1"/>
  <c r="M1294" i="1" s="1"/>
  <c r="Q1293" i="1"/>
  <c r="N1293" i="1"/>
  <c r="A1295" i="1"/>
  <c r="D1295" i="1" s="1"/>
  <c r="O1294" i="1"/>
  <c r="E1294" i="1"/>
  <c r="F1295" i="1" s="1"/>
  <c r="I1308" i="1"/>
  <c r="C1269" i="1"/>
  <c r="P1268" i="1"/>
  <c r="B1268" i="1" l="1"/>
  <c r="G1295" i="1"/>
  <c r="H1295" i="1" s="1"/>
  <c r="Q1294" i="1"/>
  <c r="J1295" i="1"/>
  <c r="K1295" i="1" s="1"/>
  <c r="L1295" i="1" s="1"/>
  <c r="M1295" i="1" s="1"/>
  <c r="S1295" i="1"/>
  <c r="T1294" i="1"/>
  <c r="R1295" i="1"/>
  <c r="O1295" i="1"/>
  <c r="E1295" i="1"/>
  <c r="F1296" i="1" s="1"/>
  <c r="A1296" i="1"/>
  <c r="D1296" i="1" s="1"/>
  <c r="H1294" i="1"/>
  <c r="I1309" i="1"/>
  <c r="C1270" i="1"/>
  <c r="P1269" i="1"/>
  <c r="N1294" i="1" l="1"/>
  <c r="B1269" i="1"/>
  <c r="N1295" i="1"/>
  <c r="G1296" i="1"/>
  <c r="H1296" i="1" s="1"/>
  <c r="R1296" i="1"/>
  <c r="T1295" i="1"/>
  <c r="Q1295" i="1"/>
  <c r="S1296" i="1"/>
  <c r="J1296" i="1"/>
  <c r="K1296" i="1" s="1"/>
  <c r="L1296" i="1" s="1"/>
  <c r="M1296" i="1" s="1"/>
  <c r="O1296" i="1"/>
  <c r="E1296" i="1"/>
  <c r="F1297" i="1" s="1"/>
  <c r="A1297" i="1"/>
  <c r="D1297" i="1" s="1"/>
  <c r="C1271" i="1"/>
  <c r="P1270" i="1"/>
  <c r="I1310" i="1"/>
  <c r="B1270" i="1" l="1"/>
  <c r="N1296" i="1"/>
  <c r="A1298" i="1"/>
  <c r="D1298" i="1" s="1"/>
  <c r="O1297" i="1"/>
  <c r="E1297" i="1"/>
  <c r="F1298" i="1" s="1"/>
  <c r="T1296" i="1"/>
  <c r="R1297" i="1"/>
  <c r="S1297" i="1"/>
  <c r="G1297" i="1"/>
  <c r="Q1296" i="1"/>
  <c r="J1297" i="1"/>
  <c r="K1297" i="1" s="1"/>
  <c r="L1297" i="1" s="1"/>
  <c r="M1297" i="1" s="1"/>
  <c r="C1272" i="1"/>
  <c r="P1271" i="1"/>
  <c r="I1311" i="1"/>
  <c r="B1271" i="1" l="1"/>
  <c r="G1298" i="1"/>
  <c r="H1298" i="1" s="1"/>
  <c r="R1298" i="1"/>
  <c r="T1297" i="1"/>
  <c r="Q1297" i="1"/>
  <c r="J1298" i="1"/>
  <c r="K1298" i="1" s="1"/>
  <c r="L1298" i="1" s="1"/>
  <c r="M1298" i="1" s="1"/>
  <c r="S1298" i="1"/>
  <c r="A1299" i="1"/>
  <c r="D1299" i="1" s="1"/>
  <c r="E1298" i="1"/>
  <c r="F1299" i="1" s="1"/>
  <c r="O1298" i="1"/>
  <c r="H1297" i="1"/>
  <c r="I1312" i="1"/>
  <c r="C1273" i="1"/>
  <c r="P1272" i="1"/>
  <c r="N1297" i="1" l="1"/>
  <c r="B1272" i="1"/>
  <c r="N1298" i="1"/>
  <c r="Q1298" i="1"/>
  <c r="T1298" i="1"/>
  <c r="R1299" i="1"/>
  <c r="J1299" i="1"/>
  <c r="K1299" i="1" s="1"/>
  <c r="L1299" i="1" s="1"/>
  <c r="M1299" i="1" s="1"/>
  <c r="S1299" i="1"/>
  <c r="G1299" i="1"/>
  <c r="E1299" i="1"/>
  <c r="F1300" i="1" s="1"/>
  <c r="A1300" i="1"/>
  <c r="D1300" i="1" s="1"/>
  <c r="O1299" i="1"/>
  <c r="C1274" i="1"/>
  <c r="P1273" i="1"/>
  <c r="I1313" i="1"/>
  <c r="B1273" i="1" l="1"/>
  <c r="G1300" i="1"/>
  <c r="H1300" i="1" s="1"/>
  <c r="Q1299" i="1"/>
  <c r="T1299" i="1"/>
  <c r="J1300" i="1"/>
  <c r="K1300" i="1" s="1"/>
  <c r="L1300" i="1" s="1"/>
  <c r="M1300" i="1" s="1"/>
  <c r="R1300" i="1"/>
  <c r="S1300" i="1"/>
  <c r="O1300" i="1"/>
  <c r="A1301" i="1"/>
  <c r="D1301" i="1" s="1"/>
  <c r="E1300" i="1"/>
  <c r="F1301" i="1" s="1"/>
  <c r="H1299" i="1"/>
  <c r="I1314" i="1"/>
  <c r="C1275" i="1"/>
  <c r="P1274" i="1"/>
  <c r="N1299" i="1" l="1"/>
  <c r="B1274" i="1"/>
  <c r="O1301" i="1"/>
  <c r="A1302" i="1"/>
  <c r="D1302" i="1" s="1"/>
  <c r="E1301" i="1"/>
  <c r="F1302" i="1" s="1"/>
  <c r="J1301" i="1"/>
  <c r="K1301" i="1" s="1"/>
  <c r="L1301" i="1" s="1"/>
  <c r="M1301" i="1" s="1"/>
  <c r="T1300" i="1"/>
  <c r="S1301" i="1"/>
  <c r="R1301" i="1"/>
  <c r="G1301" i="1"/>
  <c r="Q1300" i="1"/>
  <c r="N1300" i="1"/>
  <c r="C1276" i="1"/>
  <c r="P1275" i="1"/>
  <c r="I1315" i="1"/>
  <c r="T1275" i="1" l="1"/>
  <c r="B1275" i="1"/>
  <c r="O1302" i="1"/>
  <c r="E1302" i="1"/>
  <c r="F1303" i="1" s="1"/>
  <c r="A1303" i="1"/>
  <c r="D1303" i="1" s="1"/>
  <c r="G1302" i="1"/>
  <c r="H1302" i="1" s="1"/>
  <c r="R1302" i="1"/>
  <c r="J1302" i="1"/>
  <c r="K1302" i="1" s="1"/>
  <c r="L1302" i="1" s="1"/>
  <c r="M1302" i="1" s="1"/>
  <c r="Q1301" i="1"/>
  <c r="T1301" i="1"/>
  <c r="S1302" i="1"/>
  <c r="H1301" i="1"/>
  <c r="C1277" i="1"/>
  <c r="P1276" i="1"/>
  <c r="I1316" i="1"/>
  <c r="N1301" i="1" l="1"/>
  <c r="B1276" i="1"/>
  <c r="N1302" i="1"/>
  <c r="O1303" i="1"/>
  <c r="A1304" i="1"/>
  <c r="D1304" i="1" s="1"/>
  <c r="E1303" i="1"/>
  <c r="F1304" i="1" s="1"/>
  <c r="J1303" i="1"/>
  <c r="K1303" i="1" s="1"/>
  <c r="L1303" i="1" s="1"/>
  <c r="M1303" i="1" s="1"/>
  <c r="Q1302" i="1"/>
  <c r="R1303" i="1"/>
  <c r="S1303" i="1"/>
  <c r="T1302" i="1"/>
  <c r="G1303" i="1"/>
  <c r="H1303" i="1" s="1"/>
  <c r="C1278" i="1"/>
  <c r="P1277" i="1"/>
  <c r="I1317" i="1"/>
  <c r="B1277" i="1" l="1"/>
  <c r="R1304" i="1"/>
  <c r="Q1303" i="1"/>
  <c r="J1304" i="1"/>
  <c r="K1304" i="1" s="1"/>
  <c r="L1304" i="1" s="1"/>
  <c r="M1304" i="1" s="1"/>
  <c r="G1304" i="1"/>
  <c r="H1304" i="1" s="1"/>
  <c r="S1304" i="1"/>
  <c r="E1304" i="1"/>
  <c r="F1305" i="1" s="1"/>
  <c r="A1305" i="1"/>
  <c r="D1305" i="1" s="1"/>
  <c r="O1304" i="1"/>
  <c r="N1303" i="1"/>
  <c r="C1279" i="1"/>
  <c r="P1278" i="1"/>
  <c r="I1318" i="1"/>
  <c r="B1278" i="1" l="1"/>
  <c r="S1305" i="1"/>
  <c r="Q1304" i="1"/>
  <c r="J1305" i="1"/>
  <c r="K1305" i="1" s="1"/>
  <c r="L1305" i="1" s="1"/>
  <c r="M1305" i="1" s="1"/>
  <c r="G1305" i="1"/>
  <c r="T1304" i="1"/>
  <c r="R1305" i="1"/>
  <c r="N1304" i="1"/>
  <c r="O1305" i="1"/>
  <c r="E1305" i="1"/>
  <c r="F1306" i="1" s="1"/>
  <c r="A1306" i="1"/>
  <c r="D1306" i="1" s="1"/>
  <c r="I1319" i="1"/>
  <c r="C1280" i="1"/>
  <c r="P1279" i="1"/>
  <c r="B1279" i="1" l="1"/>
  <c r="E1306" i="1"/>
  <c r="F1307" i="1" s="1"/>
  <c r="A1307" i="1"/>
  <c r="D1307" i="1" s="1"/>
  <c r="O1306" i="1"/>
  <c r="T1305" i="1"/>
  <c r="Q1305" i="1"/>
  <c r="J1306" i="1"/>
  <c r="K1306" i="1" s="1"/>
  <c r="L1306" i="1" s="1"/>
  <c r="M1306" i="1" s="1"/>
  <c r="R1306" i="1"/>
  <c r="S1306" i="1"/>
  <c r="G1306" i="1"/>
  <c r="H1306" i="1" s="1"/>
  <c r="H1305" i="1"/>
  <c r="I1320" i="1"/>
  <c r="C1281" i="1"/>
  <c r="P1280" i="1"/>
  <c r="N1305" i="1" l="1"/>
  <c r="B1280" i="1"/>
  <c r="G1307" i="1"/>
  <c r="H1307" i="1" s="1"/>
  <c r="S1307" i="1"/>
  <c r="J1307" i="1"/>
  <c r="K1307" i="1" s="1"/>
  <c r="L1307" i="1" s="1"/>
  <c r="M1307" i="1" s="1"/>
  <c r="T1306" i="1"/>
  <c r="Q1306" i="1"/>
  <c r="R1307" i="1"/>
  <c r="A1308" i="1"/>
  <c r="D1308" i="1" s="1"/>
  <c r="E1307" i="1"/>
  <c r="F1308" i="1" s="1"/>
  <c r="O1307" i="1"/>
  <c r="N1306" i="1"/>
  <c r="C1282" i="1"/>
  <c r="P1281" i="1"/>
  <c r="I1321" i="1"/>
  <c r="B1281" i="1" l="1"/>
  <c r="Q1307" i="1"/>
  <c r="S1308" i="1"/>
  <c r="G1308" i="1"/>
  <c r="T1307" i="1"/>
  <c r="R1308" i="1"/>
  <c r="J1308" i="1"/>
  <c r="K1308" i="1" s="1"/>
  <c r="L1308" i="1" s="1"/>
  <c r="M1308" i="1" s="1"/>
  <c r="N1307" i="1"/>
  <c r="E1308" i="1"/>
  <c r="F1309" i="1" s="1"/>
  <c r="O1308" i="1"/>
  <c r="A1309" i="1"/>
  <c r="D1309" i="1" s="1"/>
  <c r="I1322" i="1"/>
  <c r="C1283" i="1"/>
  <c r="P1282" i="1"/>
  <c r="B1282" i="1" l="1"/>
  <c r="G1309" i="1"/>
  <c r="H1309" i="1" s="1"/>
  <c r="J1309" i="1"/>
  <c r="K1309" i="1" s="1"/>
  <c r="L1309" i="1" s="1"/>
  <c r="M1309" i="1" s="1"/>
  <c r="Q1308" i="1"/>
  <c r="T1308" i="1"/>
  <c r="S1309" i="1"/>
  <c r="R1309" i="1"/>
  <c r="O1309" i="1"/>
  <c r="E1309" i="1"/>
  <c r="F1310" i="1" s="1"/>
  <c r="A1310" i="1"/>
  <c r="D1310" i="1" s="1"/>
  <c r="H1308" i="1"/>
  <c r="C1284" i="1"/>
  <c r="P1283" i="1"/>
  <c r="I1323" i="1"/>
  <c r="N1308" i="1" l="1"/>
  <c r="B1283" i="1"/>
  <c r="G1310" i="1"/>
  <c r="H1310" i="1" s="1"/>
  <c r="S1310" i="1"/>
  <c r="R1310" i="1"/>
  <c r="T1309" i="1"/>
  <c r="J1310" i="1"/>
  <c r="K1310" i="1" s="1"/>
  <c r="L1310" i="1" s="1"/>
  <c r="M1310" i="1" s="1"/>
  <c r="Q1309" i="1"/>
  <c r="N1309" i="1"/>
  <c r="E1310" i="1"/>
  <c r="F1311" i="1" s="1"/>
  <c r="A1311" i="1"/>
  <c r="D1311" i="1" s="1"/>
  <c r="O1310" i="1"/>
  <c r="I1324" i="1"/>
  <c r="C1285" i="1"/>
  <c r="P1284" i="1"/>
  <c r="B1284" i="1" l="1"/>
  <c r="N1310" i="1"/>
  <c r="G1311" i="1"/>
  <c r="H1311" i="1" s="1"/>
  <c r="J1311" i="1"/>
  <c r="K1311" i="1" s="1"/>
  <c r="L1311" i="1" s="1"/>
  <c r="M1311" i="1" s="1"/>
  <c r="S1311" i="1"/>
  <c r="R1311" i="1"/>
  <c r="T1310" i="1"/>
  <c r="Q1310" i="1"/>
  <c r="O1311" i="1"/>
  <c r="E1311" i="1"/>
  <c r="F1312" i="1" s="1"/>
  <c r="A1312" i="1"/>
  <c r="D1312" i="1" s="1"/>
  <c r="I1325" i="1"/>
  <c r="C1286" i="1"/>
  <c r="P1285" i="1"/>
  <c r="B1285" i="1" l="1"/>
  <c r="E1312" i="1"/>
  <c r="F1313" i="1" s="1"/>
  <c r="A1313" i="1"/>
  <c r="D1313" i="1" s="1"/>
  <c r="O1312" i="1"/>
  <c r="S1312" i="1"/>
  <c r="R1312" i="1"/>
  <c r="G1312" i="1"/>
  <c r="J1312" i="1"/>
  <c r="K1312" i="1" s="1"/>
  <c r="L1312" i="1" s="1"/>
  <c r="M1312" i="1" s="1"/>
  <c r="Q1311" i="1"/>
  <c r="T1311" i="1"/>
  <c r="N1311" i="1"/>
  <c r="C1287" i="1"/>
  <c r="P1286" i="1"/>
  <c r="I1326" i="1"/>
  <c r="B1286" i="1" l="1"/>
  <c r="G1313" i="1"/>
  <c r="H1313" i="1" s="1"/>
  <c r="E1313" i="1"/>
  <c r="F1314" i="1" s="1"/>
  <c r="O1313" i="1"/>
  <c r="A1314" i="1"/>
  <c r="D1314" i="1" s="1"/>
  <c r="Q1312" i="1"/>
  <c r="R1313" i="1"/>
  <c r="J1313" i="1"/>
  <c r="K1313" i="1" s="1"/>
  <c r="L1313" i="1" s="1"/>
  <c r="M1313" i="1" s="1"/>
  <c r="S1313" i="1"/>
  <c r="T1312" i="1"/>
  <c r="H1312" i="1"/>
  <c r="C1288" i="1"/>
  <c r="P1287" i="1"/>
  <c r="I1327" i="1"/>
  <c r="N1312" i="1" l="1"/>
  <c r="B1287" i="1"/>
  <c r="N1313" i="1"/>
  <c r="Q1313" i="1"/>
  <c r="G1314" i="1"/>
  <c r="H1314" i="1" s="1"/>
  <c r="T1313" i="1"/>
  <c r="S1314" i="1"/>
  <c r="R1314" i="1"/>
  <c r="J1314" i="1"/>
  <c r="K1314" i="1" s="1"/>
  <c r="L1314" i="1" s="1"/>
  <c r="M1314" i="1" s="1"/>
  <c r="E1314" i="1"/>
  <c r="F1315" i="1" s="1"/>
  <c r="O1314" i="1"/>
  <c r="A1315" i="1"/>
  <c r="D1315" i="1" s="1"/>
  <c r="C1289" i="1"/>
  <c r="P1288" i="1"/>
  <c r="I1328" i="1"/>
  <c r="B1288" i="1" l="1"/>
  <c r="N1314" i="1"/>
  <c r="A1316" i="1"/>
  <c r="D1316" i="1" s="1"/>
  <c r="O1315" i="1"/>
  <c r="E1315" i="1"/>
  <c r="F1316" i="1" s="1"/>
  <c r="J1315" i="1"/>
  <c r="K1315" i="1" s="1"/>
  <c r="L1315" i="1" s="1"/>
  <c r="M1315" i="1" s="1"/>
  <c r="T1314" i="1"/>
  <c r="Q1314" i="1"/>
  <c r="G1315" i="1"/>
  <c r="H1315" i="1" s="1"/>
  <c r="R1315" i="1"/>
  <c r="S1315" i="1"/>
  <c r="I1329" i="1"/>
  <c r="C1290" i="1"/>
  <c r="P1289" i="1"/>
  <c r="B1289" i="1" l="1"/>
  <c r="N1315" i="1"/>
  <c r="T1315" i="1"/>
  <c r="Q1315" i="1"/>
  <c r="J1316" i="1"/>
  <c r="K1316" i="1" s="1"/>
  <c r="L1316" i="1" s="1"/>
  <c r="M1316" i="1" s="1"/>
  <c r="R1316" i="1"/>
  <c r="G1316" i="1"/>
  <c r="H1316" i="1" s="1"/>
  <c r="S1316" i="1"/>
  <c r="A1317" i="1"/>
  <c r="D1317" i="1" s="1"/>
  <c r="O1316" i="1"/>
  <c r="E1316" i="1"/>
  <c r="F1317" i="1" s="1"/>
  <c r="C1291" i="1"/>
  <c r="P1290" i="1"/>
  <c r="I1330" i="1"/>
  <c r="B1290" i="1" l="1"/>
  <c r="N1316" i="1"/>
  <c r="A1318" i="1"/>
  <c r="D1318" i="1" s="1"/>
  <c r="O1317" i="1"/>
  <c r="E1317" i="1"/>
  <c r="F1318" i="1" s="1"/>
  <c r="S1317" i="1"/>
  <c r="G1317" i="1"/>
  <c r="Q1316" i="1"/>
  <c r="T1316" i="1"/>
  <c r="R1317" i="1"/>
  <c r="J1317" i="1"/>
  <c r="K1317" i="1" s="1"/>
  <c r="L1317" i="1" s="1"/>
  <c r="M1317" i="1" s="1"/>
  <c r="I1331" i="1"/>
  <c r="C1292" i="1"/>
  <c r="P1291" i="1"/>
  <c r="B1291" i="1" l="1"/>
  <c r="G1318" i="1"/>
  <c r="H1318" i="1" s="1"/>
  <c r="E1318" i="1"/>
  <c r="F1319" i="1" s="1"/>
  <c r="A1319" i="1"/>
  <c r="D1319" i="1" s="1"/>
  <c r="O1318" i="1"/>
  <c r="S1318" i="1"/>
  <c r="J1318" i="1"/>
  <c r="K1318" i="1" s="1"/>
  <c r="L1318" i="1" s="1"/>
  <c r="M1318" i="1" s="1"/>
  <c r="R1318" i="1"/>
  <c r="T1317" i="1"/>
  <c r="Q1317" i="1"/>
  <c r="H1317" i="1"/>
  <c r="C1293" i="1"/>
  <c r="P1292" i="1"/>
  <c r="I1332" i="1"/>
  <c r="N1317" i="1" l="1"/>
  <c r="B1292" i="1"/>
  <c r="N1318" i="1"/>
  <c r="E1319" i="1"/>
  <c r="F1320" i="1" s="1"/>
  <c r="A1320" i="1"/>
  <c r="D1320" i="1" s="1"/>
  <c r="O1319" i="1"/>
  <c r="R1319" i="1"/>
  <c r="T1318" i="1"/>
  <c r="Q1318" i="1"/>
  <c r="G1319" i="1"/>
  <c r="S1319" i="1"/>
  <c r="J1319" i="1"/>
  <c r="K1319" i="1" s="1"/>
  <c r="L1319" i="1" s="1"/>
  <c r="M1319" i="1" s="1"/>
  <c r="I1333" i="1"/>
  <c r="C1294" i="1"/>
  <c r="P1293" i="1"/>
  <c r="B1293" i="1" l="1"/>
  <c r="Q1319" i="1"/>
  <c r="T1319" i="1"/>
  <c r="S1320" i="1"/>
  <c r="R1320" i="1"/>
  <c r="J1320" i="1"/>
  <c r="K1320" i="1" s="1"/>
  <c r="L1320" i="1" s="1"/>
  <c r="M1320" i="1" s="1"/>
  <c r="G1320" i="1"/>
  <c r="H1320" i="1" s="1"/>
  <c r="E1320" i="1"/>
  <c r="F1321" i="1" s="1"/>
  <c r="O1320" i="1"/>
  <c r="A1321" i="1"/>
  <c r="D1321" i="1" s="1"/>
  <c r="H1319" i="1"/>
  <c r="C1295" i="1"/>
  <c r="P1294" i="1"/>
  <c r="I1334" i="1"/>
  <c r="N1319" i="1" l="1"/>
  <c r="B1294" i="1"/>
  <c r="N1320" i="1"/>
  <c r="E1321" i="1"/>
  <c r="F1322" i="1" s="1"/>
  <c r="O1321" i="1"/>
  <c r="A1322" i="1"/>
  <c r="D1322" i="1" s="1"/>
  <c r="T1320" i="1"/>
  <c r="Q1320" i="1"/>
  <c r="J1321" i="1"/>
  <c r="K1321" i="1" s="1"/>
  <c r="L1321" i="1" s="1"/>
  <c r="M1321" i="1" s="1"/>
  <c r="R1321" i="1"/>
  <c r="S1321" i="1"/>
  <c r="G1321" i="1"/>
  <c r="H1321" i="1" s="1"/>
  <c r="I1335" i="1"/>
  <c r="C1296" i="1"/>
  <c r="P1295" i="1"/>
  <c r="B1295" i="1" l="1"/>
  <c r="N1321" i="1"/>
  <c r="Q1321" i="1"/>
  <c r="T1321" i="1"/>
  <c r="R1322" i="1"/>
  <c r="J1322" i="1"/>
  <c r="K1322" i="1" s="1"/>
  <c r="L1322" i="1" s="1"/>
  <c r="M1322" i="1" s="1"/>
  <c r="S1322" i="1"/>
  <c r="G1322" i="1"/>
  <c r="H1322" i="1" s="1"/>
  <c r="O1322" i="1"/>
  <c r="A1323" i="1"/>
  <c r="D1323" i="1" s="1"/>
  <c r="E1322" i="1"/>
  <c r="F1323" i="1" s="1"/>
  <c r="I1336" i="1"/>
  <c r="C1297" i="1"/>
  <c r="P1296" i="1"/>
  <c r="B1296" i="1" l="1"/>
  <c r="N1322" i="1"/>
  <c r="R1323" i="1"/>
  <c r="G1323" i="1"/>
  <c r="J1323" i="1"/>
  <c r="K1323" i="1" s="1"/>
  <c r="L1323" i="1" s="1"/>
  <c r="M1323" i="1" s="1"/>
  <c r="S1323" i="1"/>
  <c r="Q1322" i="1"/>
  <c r="T1322" i="1"/>
  <c r="E1323" i="1"/>
  <c r="F1324" i="1" s="1"/>
  <c r="A1324" i="1"/>
  <c r="D1324" i="1" s="1"/>
  <c r="O1323" i="1"/>
  <c r="I1337" i="1"/>
  <c r="C1298" i="1"/>
  <c r="P1297" i="1"/>
  <c r="B1297" i="1" l="1"/>
  <c r="G1324" i="1"/>
  <c r="H1324" i="1" s="1"/>
  <c r="S1324" i="1"/>
  <c r="J1324" i="1"/>
  <c r="K1324" i="1" s="1"/>
  <c r="L1324" i="1" s="1"/>
  <c r="M1324" i="1" s="1"/>
  <c r="Q1323" i="1"/>
  <c r="T1323" i="1"/>
  <c r="R1324" i="1"/>
  <c r="E1324" i="1"/>
  <c r="F1325" i="1" s="1"/>
  <c r="A1325" i="1"/>
  <c r="D1325" i="1" s="1"/>
  <c r="O1324" i="1"/>
  <c r="H1323" i="1"/>
  <c r="C1299" i="1"/>
  <c r="P1298" i="1"/>
  <c r="I1338" i="1"/>
  <c r="N1323" i="1" l="1"/>
  <c r="B1298" i="1"/>
  <c r="N1324" i="1"/>
  <c r="R1325" i="1"/>
  <c r="G1325" i="1"/>
  <c r="J1325" i="1"/>
  <c r="K1325" i="1" s="1"/>
  <c r="L1325" i="1" s="1"/>
  <c r="M1325" i="1" s="1"/>
  <c r="T1324" i="1"/>
  <c r="S1325" i="1"/>
  <c r="Q1324" i="1"/>
  <c r="A1326" i="1"/>
  <c r="D1326" i="1" s="1"/>
  <c r="E1325" i="1"/>
  <c r="F1326" i="1" s="1"/>
  <c r="O1325" i="1"/>
  <c r="I1339" i="1"/>
  <c r="C1300" i="1"/>
  <c r="P1299" i="1"/>
  <c r="B1299" i="1" l="1"/>
  <c r="G1326" i="1"/>
  <c r="H1326" i="1" s="1"/>
  <c r="O1326" i="1"/>
  <c r="E1326" i="1"/>
  <c r="F1327" i="1" s="1"/>
  <c r="A1327" i="1"/>
  <c r="D1327" i="1" s="1"/>
  <c r="Q1325" i="1"/>
  <c r="S1326" i="1"/>
  <c r="R1326" i="1"/>
  <c r="T1325" i="1"/>
  <c r="J1326" i="1"/>
  <c r="K1326" i="1" s="1"/>
  <c r="L1326" i="1" s="1"/>
  <c r="M1326" i="1" s="1"/>
  <c r="H1325" i="1"/>
  <c r="C1301" i="1"/>
  <c r="P1300" i="1"/>
  <c r="I1340" i="1"/>
  <c r="N1325" i="1" l="1"/>
  <c r="B1300" i="1"/>
  <c r="N1326" i="1"/>
  <c r="G1327" i="1"/>
  <c r="H1327" i="1" s="1"/>
  <c r="R1327" i="1"/>
  <c r="Q1326" i="1"/>
  <c r="T1326" i="1"/>
  <c r="S1327" i="1"/>
  <c r="J1327" i="1"/>
  <c r="K1327" i="1" s="1"/>
  <c r="L1327" i="1" s="1"/>
  <c r="M1327" i="1" s="1"/>
  <c r="O1327" i="1"/>
  <c r="E1327" i="1"/>
  <c r="F1328" i="1" s="1"/>
  <c r="A1328" i="1"/>
  <c r="D1328" i="1" s="1"/>
  <c r="I1341" i="1"/>
  <c r="C1302" i="1"/>
  <c r="P1301" i="1"/>
  <c r="B1301" i="1" l="1"/>
  <c r="N1327" i="1"/>
  <c r="Q1327" i="1"/>
  <c r="T1327" i="1"/>
  <c r="G1328" i="1"/>
  <c r="H1328" i="1" s="1"/>
  <c r="S1328" i="1"/>
  <c r="J1328" i="1"/>
  <c r="K1328" i="1" s="1"/>
  <c r="L1328" i="1" s="1"/>
  <c r="M1328" i="1" s="1"/>
  <c r="R1328" i="1"/>
  <c r="O1328" i="1"/>
  <c r="E1328" i="1"/>
  <c r="F1329" i="1" s="1"/>
  <c r="A1329" i="1"/>
  <c r="D1329" i="1" s="1"/>
  <c r="I1342" i="1"/>
  <c r="C1303" i="1"/>
  <c r="P1302" i="1"/>
  <c r="B1302" i="1" l="1"/>
  <c r="N1328" i="1"/>
  <c r="E1329" i="1"/>
  <c r="F1330" i="1" s="1"/>
  <c r="O1329" i="1"/>
  <c r="A1330" i="1"/>
  <c r="D1330" i="1" s="1"/>
  <c r="R1329" i="1"/>
  <c r="S1329" i="1"/>
  <c r="J1329" i="1"/>
  <c r="K1329" i="1" s="1"/>
  <c r="L1329" i="1" s="1"/>
  <c r="M1329" i="1" s="1"/>
  <c r="Q1328" i="1"/>
  <c r="T1328" i="1"/>
  <c r="G1329" i="1"/>
  <c r="H1329" i="1" s="1"/>
  <c r="C1304" i="1"/>
  <c r="P1303" i="1"/>
  <c r="I1343" i="1"/>
  <c r="T1303" i="1" l="1"/>
  <c r="B1303" i="1"/>
  <c r="N1329" i="1"/>
  <c r="A1331" i="1"/>
  <c r="D1331" i="1" s="1"/>
  <c r="O1330" i="1"/>
  <c r="E1330" i="1"/>
  <c r="F1331" i="1" s="1"/>
  <c r="Q1329" i="1"/>
  <c r="T1329" i="1"/>
  <c r="S1330" i="1"/>
  <c r="G1330" i="1"/>
  <c r="H1330" i="1" s="1"/>
  <c r="R1330" i="1"/>
  <c r="J1330" i="1"/>
  <c r="K1330" i="1" s="1"/>
  <c r="L1330" i="1" s="1"/>
  <c r="M1330" i="1" s="1"/>
  <c r="C1305" i="1"/>
  <c r="P1304" i="1"/>
  <c r="I1344" i="1"/>
  <c r="B1304" i="1" l="1"/>
  <c r="N1330" i="1"/>
  <c r="S1331" i="1"/>
  <c r="T1330" i="1"/>
  <c r="R1331" i="1"/>
  <c r="G1331" i="1"/>
  <c r="H1331" i="1" s="1"/>
  <c r="J1331" i="1"/>
  <c r="K1331" i="1" s="1"/>
  <c r="L1331" i="1" s="1"/>
  <c r="M1331" i="1" s="1"/>
  <c r="Q1330" i="1"/>
  <c r="A1332" i="1"/>
  <c r="D1332" i="1" s="1"/>
  <c r="O1331" i="1"/>
  <c r="E1331" i="1"/>
  <c r="F1332" i="1" s="1"/>
  <c r="I1345" i="1"/>
  <c r="C1306" i="1"/>
  <c r="P1305" i="1"/>
  <c r="B1305" i="1" l="1"/>
  <c r="N1331" i="1"/>
  <c r="A1333" i="1"/>
  <c r="D1333" i="1" s="1"/>
  <c r="E1332" i="1"/>
  <c r="F1333" i="1" s="1"/>
  <c r="O1332" i="1"/>
  <c r="Q1331" i="1"/>
  <c r="S1332" i="1"/>
  <c r="T1331" i="1"/>
  <c r="J1332" i="1"/>
  <c r="K1332" i="1" s="1"/>
  <c r="L1332" i="1" s="1"/>
  <c r="M1332" i="1" s="1"/>
  <c r="R1332" i="1"/>
  <c r="G1332" i="1"/>
  <c r="H1332" i="1" s="1"/>
  <c r="I1346" i="1"/>
  <c r="C1307" i="1"/>
  <c r="P1306" i="1"/>
  <c r="B1306" i="1" l="1"/>
  <c r="N1332" i="1"/>
  <c r="A1334" i="1"/>
  <c r="D1334" i="1" s="1"/>
  <c r="O1333" i="1"/>
  <c r="E1333" i="1"/>
  <c r="F1334" i="1" s="1"/>
  <c r="J1333" i="1"/>
  <c r="K1333" i="1" s="1"/>
  <c r="L1333" i="1" s="1"/>
  <c r="M1333" i="1" s="1"/>
  <c r="R1333" i="1"/>
  <c r="G1333" i="1"/>
  <c r="H1333" i="1" s="1"/>
  <c r="S1333" i="1"/>
  <c r="Q1332" i="1"/>
  <c r="T1332" i="1"/>
  <c r="C1308" i="1"/>
  <c r="P1307" i="1"/>
  <c r="I1347" i="1"/>
  <c r="B1307" i="1" l="1"/>
  <c r="N1333" i="1"/>
  <c r="S1334" i="1"/>
  <c r="R1334" i="1"/>
  <c r="T1333" i="1"/>
  <c r="G1334" i="1"/>
  <c r="H1334" i="1" s="1"/>
  <c r="Q1333" i="1"/>
  <c r="J1334" i="1"/>
  <c r="K1334" i="1" s="1"/>
  <c r="L1334" i="1" s="1"/>
  <c r="M1334" i="1" s="1"/>
  <c r="E1334" i="1"/>
  <c r="F1335" i="1" s="1"/>
  <c r="O1334" i="1"/>
  <c r="A1335" i="1"/>
  <c r="D1335" i="1" s="1"/>
  <c r="C1309" i="1"/>
  <c r="P1308" i="1"/>
  <c r="I1348" i="1"/>
  <c r="B1308" i="1" l="1"/>
  <c r="S1335" i="1"/>
  <c r="Q1334" i="1"/>
  <c r="G1335" i="1"/>
  <c r="H1335" i="1" s="1"/>
  <c r="R1335" i="1"/>
  <c r="J1335" i="1"/>
  <c r="K1335" i="1" s="1"/>
  <c r="L1335" i="1" s="1"/>
  <c r="M1335" i="1" s="1"/>
  <c r="O1335" i="1"/>
  <c r="E1335" i="1"/>
  <c r="F1336" i="1" s="1"/>
  <c r="A1336" i="1"/>
  <c r="D1336" i="1" s="1"/>
  <c r="N1334" i="1"/>
  <c r="C1310" i="1"/>
  <c r="P1309" i="1"/>
  <c r="I1349" i="1"/>
  <c r="B1309" i="1" l="1"/>
  <c r="N1335" i="1"/>
  <c r="T1335" i="1"/>
  <c r="S1336" i="1"/>
  <c r="Q1335" i="1"/>
  <c r="R1336" i="1"/>
  <c r="J1336" i="1"/>
  <c r="K1336" i="1" s="1"/>
  <c r="L1336" i="1" s="1"/>
  <c r="M1336" i="1" s="1"/>
  <c r="G1336" i="1"/>
  <c r="O1336" i="1"/>
  <c r="E1336" i="1"/>
  <c r="F1337" i="1" s="1"/>
  <c r="A1337" i="1"/>
  <c r="D1337" i="1" s="1"/>
  <c r="C1311" i="1"/>
  <c r="P1310" i="1"/>
  <c r="I1350" i="1"/>
  <c r="B1310" i="1" l="1"/>
  <c r="Q1336" i="1"/>
  <c r="S1337" i="1"/>
  <c r="T1336" i="1"/>
  <c r="J1337" i="1"/>
  <c r="K1337" i="1" s="1"/>
  <c r="L1337" i="1" s="1"/>
  <c r="M1337" i="1" s="1"/>
  <c r="R1337" i="1"/>
  <c r="G1337" i="1"/>
  <c r="H1337" i="1" s="1"/>
  <c r="O1337" i="1"/>
  <c r="E1337" i="1"/>
  <c r="F1338" i="1" s="1"/>
  <c r="A1338" i="1"/>
  <c r="D1338" i="1" s="1"/>
  <c r="H1336" i="1"/>
  <c r="I1351" i="1"/>
  <c r="C1312" i="1"/>
  <c r="P1311" i="1"/>
  <c r="N1336" i="1" l="1"/>
  <c r="B1311" i="1"/>
  <c r="N1337" i="1"/>
  <c r="G1338" i="1"/>
  <c r="H1338" i="1" s="1"/>
  <c r="S1338" i="1"/>
  <c r="Q1337" i="1"/>
  <c r="T1337" i="1"/>
  <c r="J1338" i="1"/>
  <c r="K1338" i="1" s="1"/>
  <c r="L1338" i="1" s="1"/>
  <c r="M1338" i="1" s="1"/>
  <c r="R1338" i="1"/>
  <c r="E1338" i="1"/>
  <c r="F1339" i="1" s="1"/>
  <c r="O1338" i="1"/>
  <c r="A1339" i="1"/>
  <c r="D1339" i="1" s="1"/>
  <c r="C1313" i="1"/>
  <c r="P1312" i="1"/>
  <c r="I1352" i="1"/>
  <c r="B1312" i="1" l="1"/>
  <c r="N1338" i="1"/>
  <c r="A1340" i="1"/>
  <c r="D1340" i="1" s="1"/>
  <c r="E1339" i="1"/>
  <c r="F1340" i="1" s="1"/>
  <c r="O1339" i="1"/>
  <c r="Q1338" i="1"/>
  <c r="G1339" i="1"/>
  <c r="H1339" i="1" s="1"/>
  <c r="S1339" i="1"/>
  <c r="T1338" i="1"/>
  <c r="R1339" i="1"/>
  <c r="J1339" i="1"/>
  <c r="K1339" i="1" s="1"/>
  <c r="L1339" i="1" s="1"/>
  <c r="M1339" i="1" s="1"/>
  <c r="C1314" i="1"/>
  <c r="P1313" i="1"/>
  <c r="I1353" i="1"/>
  <c r="B1313" i="1" l="1"/>
  <c r="N1339" i="1"/>
  <c r="E1340" i="1"/>
  <c r="F1341" i="1" s="1"/>
  <c r="A1341" i="1"/>
  <c r="D1341" i="1" s="1"/>
  <c r="O1340" i="1"/>
  <c r="Q1339" i="1"/>
  <c r="S1340" i="1"/>
  <c r="R1340" i="1"/>
  <c r="J1340" i="1"/>
  <c r="K1340" i="1" s="1"/>
  <c r="L1340" i="1" s="1"/>
  <c r="M1340" i="1" s="1"/>
  <c r="T1339" i="1"/>
  <c r="G1340" i="1"/>
  <c r="I1354" i="1"/>
  <c r="C1315" i="1"/>
  <c r="P1314" i="1"/>
  <c r="B1314" i="1" l="1"/>
  <c r="O1341" i="1"/>
  <c r="A1342" i="1"/>
  <c r="D1342" i="1" s="1"/>
  <c r="E1341" i="1"/>
  <c r="F1342" i="1" s="1"/>
  <c r="R1341" i="1"/>
  <c r="J1341" i="1"/>
  <c r="K1341" i="1" s="1"/>
  <c r="L1341" i="1" s="1"/>
  <c r="M1341" i="1" s="1"/>
  <c r="Q1340" i="1"/>
  <c r="S1341" i="1"/>
  <c r="T1340" i="1"/>
  <c r="G1341" i="1"/>
  <c r="H1341" i="1" s="1"/>
  <c r="H1340" i="1"/>
  <c r="I1355" i="1"/>
  <c r="C1316" i="1"/>
  <c r="P1315" i="1"/>
  <c r="N1340" i="1" l="1"/>
  <c r="B1315" i="1"/>
  <c r="N1341" i="1"/>
  <c r="E1342" i="1"/>
  <c r="F1343" i="1" s="1"/>
  <c r="A1343" i="1"/>
  <c r="D1343" i="1" s="1"/>
  <c r="O1342" i="1"/>
  <c r="R1342" i="1"/>
  <c r="T1341" i="1"/>
  <c r="G1342" i="1"/>
  <c r="S1342" i="1"/>
  <c r="J1342" i="1"/>
  <c r="K1342" i="1" s="1"/>
  <c r="L1342" i="1" s="1"/>
  <c r="M1342" i="1" s="1"/>
  <c r="Q1341" i="1"/>
  <c r="C1317" i="1"/>
  <c r="P1316" i="1"/>
  <c r="I1356" i="1"/>
  <c r="B1316" i="1" l="1"/>
  <c r="G1343" i="1"/>
  <c r="H1343" i="1" s="1"/>
  <c r="T1342" i="1"/>
  <c r="R1343" i="1"/>
  <c r="J1343" i="1"/>
  <c r="K1343" i="1" s="1"/>
  <c r="L1343" i="1" s="1"/>
  <c r="M1343" i="1" s="1"/>
  <c r="S1343" i="1"/>
  <c r="Q1342" i="1"/>
  <c r="A1344" i="1"/>
  <c r="D1344" i="1" s="1"/>
  <c r="O1343" i="1"/>
  <c r="E1343" i="1"/>
  <c r="F1344" i="1" s="1"/>
  <c r="H1342" i="1"/>
  <c r="C1318" i="1"/>
  <c r="P1317" i="1"/>
  <c r="I1357" i="1"/>
  <c r="N1342" i="1" l="1"/>
  <c r="B1317" i="1"/>
  <c r="N1343" i="1"/>
  <c r="G1344" i="1"/>
  <c r="H1344" i="1" s="1"/>
  <c r="T1343" i="1"/>
  <c r="J1344" i="1"/>
  <c r="K1344" i="1" s="1"/>
  <c r="L1344" i="1" s="1"/>
  <c r="M1344" i="1" s="1"/>
  <c r="R1344" i="1"/>
  <c r="S1344" i="1"/>
  <c r="Q1343" i="1"/>
  <c r="O1344" i="1"/>
  <c r="E1344" i="1"/>
  <c r="F1345" i="1" s="1"/>
  <c r="A1345" i="1"/>
  <c r="D1345" i="1" s="1"/>
  <c r="I1358" i="1"/>
  <c r="C1319" i="1"/>
  <c r="P1318" i="1"/>
  <c r="B1318" i="1" l="1"/>
  <c r="N1344" i="1"/>
  <c r="Q1344" i="1"/>
  <c r="S1345" i="1"/>
  <c r="J1345" i="1"/>
  <c r="K1345" i="1" s="1"/>
  <c r="L1345" i="1" s="1"/>
  <c r="M1345" i="1" s="1"/>
  <c r="T1344" i="1"/>
  <c r="G1345" i="1"/>
  <c r="R1345" i="1"/>
  <c r="E1345" i="1"/>
  <c r="F1346" i="1" s="1"/>
  <c r="A1346" i="1"/>
  <c r="D1346" i="1" s="1"/>
  <c r="O1345" i="1"/>
  <c r="C1320" i="1"/>
  <c r="P1319" i="1"/>
  <c r="I1359" i="1"/>
  <c r="B1319" i="1" l="1"/>
  <c r="G1346" i="1"/>
  <c r="H1346" i="1" s="1"/>
  <c r="R1346" i="1"/>
  <c r="S1346" i="1"/>
  <c r="Q1345" i="1"/>
  <c r="J1346" i="1"/>
  <c r="K1346" i="1" s="1"/>
  <c r="L1346" i="1" s="1"/>
  <c r="M1346" i="1" s="1"/>
  <c r="T1345" i="1"/>
  <c r="E1346" i="1"/>
  <c r="F1347" i="1" s="1"/>
  <c r="O1346" i="1"/>
  <c r="A1347" i="1"/>
  <c r="D1347" i="1" s="1"/>
  <c r="H1345" i="1"/>
  <c r="C1321" i="1"/>
  <c r="P1320" i="1"/>
  <c r="I1360" i="1"/>
  <c r="N1345" i="1" l="1"/>
  <c r="B1320" i="1"/>
  <c r="G1347" i="1"/>
  <c r="H1347" i="1" s="1"/>
  <c r="S1347" i="1"/>
  <c r="R1347" i="1"/>
  <c r="Q1346" i="1"/>
  <c r="J1347" i="1"/>
  <c r="K1347" i="1" s="1"/>
  <c r="L1347" i="1" s="1"/>
  <c r="M1347" i="1" s="1"/>
  <c r="T1346" i="1"/>
  <c r="A1348" i="1"/>
  <c r="D1348" i="1" s="1"/>
  <c r="O1347" i="1"/>
  <c r="E1347" i="1"/>
  <c r="F1348" i="1" s="1"/>
  <c r="N1346" i="1"/>
  <c r="C1322" i="1"/>
  <c r="P1321" i="1"/>
  <c r="I1361" i="1"/>
  <c r="B1321" i="1" l="1"/>
  <c r="Q1347" i="1"/>
  <c r="T1347" i="1"/>
  <c r="J1348" i="1"/>
  <c r="K1348" i="1" s="1"/>
  <c r="L1348" i="1" s="1"/>
  <c r="M1348" i="1" s="1"/>
  <c r="G1348" i="1"/>
  <c r="S1348" i="1"/>
  <c r="R1348" i="1"/>
  <c r="A1349" i="1"/>
  <c r="D1349" i="1" s="1"/>
  <c r="O1348" i="1"/>
  <c r="E1348" i="1"/>
  <c r="F1349" i="1" s="1"/>
  <c r="N1347" i="1"/>
  <c r="I1362" i="1"/>
  <c r="C1323" i="1"/>
  <c r="P1322" i="1"/>
  <c r="B1322" i="1" l="1"/>
  <c r="T1348" i="1"/>
  <c r="S1349" i="1"/>
  <c r="Q1348" i="1"/>
  <c r="J1349" i="1"/>
  <c r="K1349" i="1" s="1"/>
  <c r="L1349" i="1" s="1"/>
  <c r="M1349" i="1" s="1"/>
  <c r="R1349" i="1"/>
  <c r="A1350" i="1"/>
  <c r="D1350" i="1" s="1"/>
  <c r="E1349" i="1"/>
  <c r="F1350" i="1" s="1"/>
  <c r="O1349" i="1"/>
  <c r="G1349" i="1"/>
  <c r="H1349" i="1" s="1"/>
  <c r="H1348" i="1"/>
  <c r="C1324" i="1"/>
  <c r="P1323" i="1"/>
  <c r="I1363" i="1"/>
  <c r="N1348" i="1" l="1"/>
  <c r="B1323" i="1"/>
  <c r="N1349" i="1"/>
  <c r="G1350" i="1"/>
  <c r="H1350" i="1" s="1"/>
  <c r="R1350" i="1"/>
  <c r="T1349" i="1"/>
  <c r="Q1349" i="1"/>
  <c r="J1350" i="1"/>
  <c r="K1350" i="1" s="1"/>
  <c r="L1350" i="1" s="1"/>
  <c r="M1350" i="1" s="1"/>
  <c r="S1350" i="1"/>
  <c r="E1350" i="1"/>
  <c r="F1351" i="1" s="1"/>
  <c r="O1350" i="1"/>
  <c r="A1351" i="1"/>
  <c r="D1351" i="1" s="1"/>
  <c r="I1364" i="1"/>
  <c r="C1325" i="1"/>
  <c r="P1324" i="1"/>
  <c r="B1324" i="1" l="1"/>
  <c r="N1350" i="1"/>
  <c r="A1352" i="1"/>
  <c r="D1352" i="1" s="1"/>
  <c r="O1351" i="1"/>
  <c r="E1351" i="1"/>
  <c r="F1352" i="1" s="1"/>
  <c r="S1351" i="1"/>
  <c r="G1351" i="1"/>
  <c r="H1351" i="1" s="1"/>
  <c r="R1351" i="1"/>
  <c r="Q1350" i="1"/>
  <c r="J1351" i="1"/>
  <c r="K1351" i="1" s="1"/>
  <c r="L1351" i="1" s="1"/>
  <c r="M1351" i="1" s="1"/>
  <c r="T1350" i="1"/>
  <c r="C1326" i="1"/>
  <c r="P1325" i="1"/>
  <c r="I1365" i="1"/>
  <c r="B1325" i="1" l="1"/>
  <c r="N1351" i="1"/>
  <c r="O1352" i="1"/>
  <c r="E1352" i="1"/>
  <c r="F1353" i="1" s="1"/>
  <c r="A1353" i="1"/>
  <c r="D1353" i="1" s="1"/>
  <c r="Q1351" i="1"/>
  <c r="S1352" i="1"/>
  <c r="G1352" i="1"/>
  <c r="H1352" i="1" s="1"/>
  <c r="T1351" i="1"/>
  <c r="R1352" i="1"/>
  <c r="J1352" i="1"/>
  <c r="K1352" i="1" s="1"/>
  <c r="L1352" i="1" s="1"/>
  <c r="M1352" i="1" s="1"/>
  <c r="I1366" i="1"/>
  <c r="C1327" i="1"/>
  <c r="P1326" i="1"/>
  <c r="B1326" i="1" l="1"/>
  <c r="N1352" i="1"/>
  <c r="O1353" i="1"/>
  <c r="A1354" i="1"/>
  <c r="D1354" i="1" s="1"/>
  <c r="E1353" i="1"/>
  <c r="F1354" i="1" s="1"/>
  <c r="Q1352" i="1"/>
  <c r="G1353" i="1"/>
  <c r="H1353" i="1" s="1"/>
  <c r="T1352" i="1"/>
  <c r="S1353" i="1"/>
  <c r="J1353" i="1"/>
  <c r="K1353" i="1" s="1"/>
  <c r="L1353" i="1" s="1"/>
  <c r="M1353" i="1" s="1"/>
  <c r="R1353" i="1"/>
  <c r="C1328" i="1"/>
  <c r="P1327" i="1"/>
  <c r="I1367" i="1"/>
  <c r="B1327" i="1" l="1"/>
  <c r="N1353" i="1"/>
  <c r="O1354" i="1"/>
  <c r="A1355" i="1"/>
  <c r="D1355" i="1" s="1"/>
  <c r="E1354" i="1"/>
  <c r="F1355" i="1" s="1"/>
  <c r="Q1353" i="1"/>
  <c r="R1354" i="1"/>
  <c r="S1354" i="1"/>
  <c r="G1354" i="1"/>
  <c r="J1354" i="1"/>
  <c r="K1354" i="1" s="1"/>
  <c r="L1354" i="1" s="1"/>
  <c r="M1354" i="1" s="1"/>
  <c r="T1353" i="1"/>
  <c r="I1368" i="1"/>
  <c r="C1329" i="1"/>
  <c r="P1328" i="1"/>
  <c r="B1328" i="1" l="1"/>
  <c r="Q1354" i="1"/>
  <c r="S1355" i="1"/>
  <c r="J1355" i="1"/>
  <c r="K1355" i="1" s="1"/>
  <c r="L1355" i="1" s="1"/>
  <c r="M1355" i="1" s="1"/>
  <c r="T1354" i="1"/>
  <c r="R1355" i="1"/>
  <c r="G1355" i="1"/>
  <c r="H1355" i="1" s="1"/>
  <c r="O1355" i="1"/>
  <c r="E1355" i="1"/>
  <c r="F1356" i="1" s="1"/>
  <c r="A1356" i="1"/>
  <c r="D1356" i="1" s="1"/>
  <c r="H1354" i="1"/>
  <c r="C1330" i="1"/>
  <c r="P1329" i="1"/>
  <c r="I1369" i="1"/>
  <c r="N1354" i="1" l="1"/>
  <c r="B1329" i="1"/>
  <c r="N1355" i="1"/>
  <c r="G1356" i="1"/>
  <c r="H1356" i="1" s="1"/>
  <c r="T1355" i="1"/>
  <c r="R1356" i="1"/>
  <c r="Q1355" i="1"/>
  <c r="J1356" i="1"/>
  <c r="K1356" i="1" s="1"/>
  <c r="L1356" i="1" s="1"/>
  <c r="M1356" i="1" s="1"/>
  <c r="S1356" i="1"/>
  <c r="A1357" i="1"/>
  <c r="D1357" i="1" s="1"/>
  <c r="E1356" i="1"/>
  <c r="F1357" i="1" s="1"/>
  <c r="O1356" i="1"/>
  <c r="C1331" i="1"/>
  <c r="P1330" i="1"/>
  <c r="I1370" i="1"/>
  <c r="B1330" i="1" l="1"/>
  <c r="N1356" i="1"/>
  <c r="G1357" i="1"/>
  <c r="H1357" i="1" s="1"/>
  <c r="S1357" i="1"/>
  <c r="R1357" i="1"/>
  <c r="T1356" i="1"/>
  <c r="J1357" i="1"/>
  <c r="K1357" i="1" s="1"/>
  <c r="L1357" i="1" s="1"/>
  <c r="M1357" i="1" s="1"/>
  <c r="Q1356" i="1"/>
  <c r="O1357" i="1"/>
  <c r="E1357" i="1"/>
  <c r="F1358" i="1" s="1"/>
  <c r="A1358" i="1"/>
  <c r="D1358" i="1" s="1"/>
  <c r="C1332" i="1"/>
  <c r="P1331" i="1"/>
  <c r="I1371" i="1"/>
  <c r="B1331" i="1" l="1"/>
  <c r="N1357" i="1"/>
  <c r="A1359" i="1"/>
  <c r="D1359" i="1" s="1"/>
  <c r="E1358" i="1"/>
  <c r="F1359" i="1" s="1"/>
  <c r="O1358" i="1"/>
  <c r="G1358" i="1"/>
  <c r="H1358" i="1" s="1"/>
  <c r="S1358" i="1"/>
  <c r="Q1357" i="1"/>
  <c r="J1358" i="1"/>
  <c r="K1358" i="1" s="1"/>
  <c r="L1358" i="1" s="1"/>
  <c r="M1358" i="1" s="1"/>
  <c r="T1357" i="1"/>
  <c r="R1358" i="1"/>
  <c r="C1333" i="1"/>
  <c r="P1332" i="1"/>
  <c r="I1372" i="1"/>
  <c r="B1332" i="1" l="1"/>
  <c r="N1358" i="1"/>
  <c r="S1359" i="1"/>
  <c r="R1359" i="1"/>
  <c r="Q1358" i="1"/>
  <c r="G1359" i="1"/>
  <c r="J1359" i="1"/>
  <c r="K1359" i="1" s="1"/>
  <c r="L1359" i="1" s="1"/>
  <c r="M1359" i="1" s="1"/>
  <c r="T1358" i="1"/>
  <c r="A1360" i="1"/>
  <c r="D1360" i="1" s="1"/>
  <c r="E1359" i="1"/>
  <c r="F1360" i="1" s="1"/>
  <c r="O1359" i="1"/>
  <c r="I1373" i="1"/>
  <c r="C1334" i="1"/>
  <c r="P1333" i="1"/>
  <c r="B1333" i="1" l="1"/>
  <c r="G1360" i="1"/>
  <c r="H1360" i="1" s="1"/>
  <c r="E1360" i="1"/>
  <c r="F1361" i="1" s="1"/>
  <c r="A1361" i="1"/>
  <c r="D1361" i="1" s="1"/>
  <c r="O1360" i="1"/>
  <c r="J1360" i="1"/>
  <c r="K1360" i="1" s="1"/>
  <c r="L1360" i="1" s="1"/>
  <c r="M1360" i="1" s="1"/>
  <c r="R1360" i="1"/>
  <c r="S1360" i="1"/>
  <c r="T1359" i="1"/>
  <c r="Q1359" i="1"/>
  <c r="H1359" i="1"/>
  <c r="C1335" i="1"/>
  <c r="P1334" i="1"/>
  <c r="I1374" i="1"/>
  <c r="N1359" i="1" l="1"/>
  <c r="T1334" i="1"/>
  <c r="B1334" i="1"/>
  <c r="N1360" i="1"/>
  <c r="A1362" i="1"/>
  <c r="D1362" i="1" s="1"/>
  <c r="E1361" i="1"/>
  <c r="F1362" i="1" s="1"/>
  <c r="O1361" i="1"/>
  <c r="T1360" i="1"/>
  <c r="R1361" i="1"/>
  <c r="Q1360" i="1"/>
  <c r="S1361" i="1"/>
  <c r="J1361" i="1"/>
  <c r="K1361" i="1" s="1"/>
  <c r="L1361" i="1" s="1"/>
  <c r="M1361" i="1" s="1"/>
  <c r="G1361" i="1"/>
  <c r="H1361" i="1" s="1"/>
  <c r="C1336" i="1"/>
  <c r="P1335" i="1"/>
  <c r="I1375" i="1"/>
  <c r="B1335" i="1" l="1"/>
  <c r="J1362" i="1"/>
  <c r="K1362" i="1" s="1"/>
  <c r="L1362" i="1" s="1"/>
  <c r="M1362" i="1" s="1"/>
  <c r="R1362" i="1"/>
  <c r="G1362" i="1"/>
  <c r="H1362" i="1" s="1"/>
  <c r="Q1361" i="1"/>
  <c r="S1362" i="1"/>
  <c r="T1361" i="1"/>
  <c r="N1361" i="1"/>
  <c r="O1362" i="1"/>
  <c r="A1363" i="1"/>
  <c r="D1363" i="1" s="1"/>
  <c r="E1362" i="1"/>
  <c r="F1363" i="1" s="1"/>
  <c r="I1376" i="1"/>
  <c r="C1337" i="1"/>
  <c r="P1336" i="1"/>
  <c r="B1336" i="1" l="1"/>
  <c r="N1362" i="1"/>
  <c r="J1363" i="1"/>
  <c r="K1363" i="1" s="1"/>
  <c r="L1363" i="1" s="1"/>
  <c r="M1363" i="1" s="1"/>
  <c r="G1363" i="1"/>
  <c r="R1363" i="1"/>
  <c r="T1362" i="1"/>
  <c r="S1363" i="1"/>
  <c r="Q1362" i="1"/>
  <c r="E1363" i="1"/>
  <c r="F1364" i="1" s="1"/>
  <c r="O1363" i="1"/>
  <c r="A1364" i="1"/>
  <c r="D1364" i="1" s="1"/>
  <c r="C1338" i="1"/>
  <c r="P1337" i="1"/>
  <c r="I1377" i="1"/>
  <c r="B1337" i="1" l="1"/>
  <c r="J1364" i="1"/>
  <c r="K1364" i="1" s="1"/>
  <c r="L1364" i="1" s="1"/>
  <c r="M1364" i="1" s="1"/>
  <c r="R1364" i="1"/>
  <c r="Q1363" i="1"/>
  <c r="S1364" i="1"/>
  <c r="T1363" i="1"/>
  <c r="A1365" i="1"/>
  <c r="D1365" i="1" s="1"/>
  <c r="E1364" i="1"/>
  <c r="F1365" i="1" s="1"/>
  <c r="O1364" i="1"/>
  <c r="G1364" i="1"/>
  <c r="H1364" i="1" s="1"/>
  <c r="H1363" i="1"/>
  <c r="I1378" i="1"/>
  <c r="C1339" i="1"/>
  <c r="P1338" i="1"/>
  <c r="N1363" i="1" l="1"/>
  <c r="B1338" i="1"/>
  <c r="G1365" i="1"/>
  <c r="H1365" i="1" s="1"/>
  <c r="R1365" i="1"/>
  <c r="S1365" i="1"/>
  <c r="J1365" i="1"/>
  <c r="K1365" i="1" s="1"/>
  <c r="L1365" i="1" s="1"/>
  <c r="M1365" i="1" s="1"/>
  <c r="Q1364" i="1"/>
  <c r="T1364" i="1"/>
  <c r="A1366" i="1"/>
  <c r="D1366" i="1" s="1"/>
  <c r="E1365" i="1"/>
  <c r="F1366" i="1" s="1"/>
  <c r="O1365" i="1"/>
  <c r="N1364" i="1"/>
  <c r="I1379" i="1"/>
  <c r="C1340" i="1"/>
  <c r="P1339" i="1"/>
  <c r="B1339" i="1" l="1"/>
  <c r="N1365" i="1"/>
  <c r="E1366" i="1"/>
  <c r="F1367" i="1" s="1"/>
  <c r="O1366" i="1"/>
  <c r="A1367" i="1"/>
  <c r="D1367" i="1" s="1"/>
  <c r="G1366" i="1"/>
  <c r="H1366" i="1" s="1"/>
  <c r="S1366" i="1"/>
  <c r="Q1365" i="1"/>
  <c r="T1365" i="1"/>
  <c r="J1366" i="1"/>
  <c r="K1366" i="1" s="1"/>
  <c r="L1366" i="1" s="1"/>
  <c r="M1366" i="1" s="1"/>
  <c r="R1366" i="1"/>
  <c r="I1380" i="1"/>
  <c r="C1341" i="1"/>
  <c r="P1340" i="1"/>
  <c r="B1340" i="1" l="1"/>
  <c r="N1366" i="1"/>
  <c r="A1368" i="1"/>
  <c r="D1368" i="1" s="1"/>
  <c r="E1367" i="1"/>
  <c r="F1368" i="1" s="1"/>
  <c r="O1367" i="1"/>
  <c r="Q1366" i="1"/>
  <c r="J1367" i="1"/>
  <c r="K1367" i="1" s="1"/>
  <c r="L1367" i="1" s="1"/>
  <c r="M1367" i="1" s="1"/>
  <c r="G1367" i="1"/>
  <c r="H1367" i="1" s="1"/>
  <c r="S1367" i="1"/>
  <c r="R1367" i="1"/>
  <c r="I1381" i="1"/>
  <c r="C1342" i="1"/>
  <c r="P1341" i="1"/>
  <c r="B1341" i="1" l="1"/>
  <c r="N1367" i="1"/>
  <c r="A1369" i="1"/>
  <c r="D1369" i="1" s="1"/>
  <c r="E1368" i="1"/>
  <c r="F1369" i="1" s="1"/>
  <c r="O1368" i="1"/>
  <c r="J1368" i="1"/>
  <c r="K1368" i="1" s="1"/>
  <c r="L1368" i="1" s="1"/>
  <c r="M1368" i="1" s="1"/>
  <c r="G1368" i="1"/>
  <c r="S1368" i="1"/>
  <c r="Q1367" i="1"/>
  <c r="R1368" i="1"/>
  <c r="T1367" i="1"/>
  <c r="I1382" i="1"/>
  <c r="C1343" i="1"/>
  <c r="P1342" i="1"/>
  <c r="B1342" i="1" l="1"/>
  <c r="G1369" i="1"/>
  <c r="H1369" i="1" s="1"/>
  <c r="O1369" i="1"/>
  <c r="E1369" i="1"/>
  <c r="F1370" i="1" s="1"/>
  <c r="A1370" i="1"/>
  <c r="D1370" i="1" s="1"/>
  <c r="T1368" i="1"/>
  <c r="S1369" i="1"/>
  <c r="R1369" i="1"/>
  <c r="Q1368" i="1"/>
  <c r="J1369" i="1"/>
  <c r="K1369" i="1" s="1"/>
  <c r="L1369" i="1" s="1"/>
  <c r="M1369" i="1" s="1"/>
  <c r="H1368" i="1"/>
  <c r="C1344" i="1"/>
  <c r="P1343" i="1"/>
  <c r="I1383" i="1"/>
  <c r="N1368" i="1" l="1"/>
  <c r="B1343" i="1"/>
  <c r="N1369" i="1"/>
  <c r="O1370" i="1"/>
  <c r="E1370" i="1"/>
  <c r="F1371" i="1" s="1"/>
  <c r="A1371" i="1"/>
  <c r="D1371" i="1" s="1"/>
  <c r="T1369" i="1"/>
  <c r="R1370" i="1"/>
  <c r="Q1369" i="1"/>
  <c r="S1370" i="1"/>
  <c r="J1370" i="1"/>
  <c r="K1370" i="1" s="1"/>
  <c r="L1370" i="1" s="1"/>
  <c r="M1370" i="1" s="1"/>
  <c r="G1370" i="1"/>
  <c r="H1370" i="1" s="1"/>
  <c r="I1384" i="1"/>
  <c r="C1345" i="1"/>
  <c r="P1344" i="1"/>
  <c r="B1344" i="1" l="1"/>
  <c r="N1370" i="1"/>
  <c r="Q1370" i="1"/>
  <c r="R1371" i="1"/>
  <c r="G1371" i="1"/>
  <c r="H1371" i="1" s="1"/>
  <c r="J1371" i="1"/>
  <c r="K1371" i="1" s="1"/>
  <c r="L1371" i="1" s="1"/>
  <c r="M1371" i="1" s="1"/>
  <c r="S1371" i="1"/>
  <c r="T1370" i="1"/>
  <c r="E1371" i="1"/>
  <c r="F1372" i="1" s="1"/>
  <c r="O1371" i="1"/>
  <c r="A1372" i="1"/>
  <c r="D1372" i="1" s="1"/>
  <c r="C1346" i="1"/>
  <c r="P1345" i="1"/>
  <c r="I1385" i="1"/>
  <c r="B1345" i="1" l="1"/>
  <c r="N1371" i="1"/>
  <c r="A1373" i="1"/>
  <c r="D1373" i="1" s="1"/>
  <c r="O1372" i="1"/>
  <c r="E1372" i="1"/>
  <c r="F1373" i="1" s="1"/>
  <c r="Q1371" i="1"/>
  <c r="S1372" i="1"/>
  <c r="R1372" i="1"/>
  <c r="J1372" i="1"/>
  <c r="K1372" i="1" s="1"/>
  <c r="L1372" i="1" s="1"/>
  <c r="M1372" i="1" s="1"/>
  <c r="T1371" i="1"/>
  <c r="G1372" i="1"/>
  <c r="I1386" i="1"/>
  <c r="C1347" i="1"/>
  <c r="P1346" i="1"/>
  <c r="B1346" i="1" l="1"/>
  <c r="T1372" i="1"/>
  <c r="R1373" i="1"/>
  <c r="Q1372" i="1"/>
  <c r="S1373" i="1"/>
  <c r="J1373" i="1"/>
  <c r="K1373" i="1" s="1"/>
  <c r="L1373" i="1" s="1"/>
  <c r="M1373" i="1" s="1"/>
  <c r="G1373" i="1"/>
  <c r="H1373" i="1" s="1"/>
  <c r="A1374" i="1"/>
  <c r="D1374" i="1" s="1"/>
  <c r="E1373" i="1"/>
  <c r="F1374" i="1" s="1"/>
  <c r="O1373" i="1"/>
  <c r="H1372" i="1"/>
  <c r="C1348" i="1"/>
  <c r="P1347" i="1"/>
  <c r="I1387" i="1"/>
  <c r="N1372" i="1" l="1"/>
  <c r="B1347" i="1"/>
  <c r="N1373" i="1"/>
  <c r="E1374" i="1"/>
  <c r="F1375" i="1" s="1"/>
  <c r="O1374" i="1"/>
  <c r="A1375" i="1"/>
  <c r="D1375" i="1" s="1"/>
  <c r="R1374" i="1"/>
  <c r="J1374" i="1"/>
  <c r="K1374" i="1" s="1"/>
  <c r="L1374" i="1" s="1"/>
  <c r="M1374" i="1" s="1"/>
  <c r="T1373" i="1"/>
  <c r="S1374" i="1"/>
  <c r="Q1373" i="1"/>
  <c r="G1374" i="1"/>
  <c r="I1388" i="1"/>
  <c r="C1349" i="1"/>
  <c r="P1348" i="1"/>
  <c r="B1348" i="1" l="1"/>
  <c r="G1375" i="1"/>
  <c r="H1375" i="1" s="1"/>
  <c r="O1375" i="1"/>
  <c r="E1375" i="1"/>
  <c r="F1376" i="1" s="1"/>
  <c r="A1376" i="1"/>
  <c r="D1376" i="1" s="1"/>
  <c r="Q1374" i="1"/>
  <c r="T1374" i="1"/>
  <c r="R1375" i="1"/>
  <c r="S1375" i="1"/>
  <c r="J1375" i="1"/>
  <c r="K1375" i="1" s="1"/>
  <c r="L1375" i="1" s="1"/>
  <c r="M1375" i="1" s="1"/>
  <c r="H1374" i="1"/>
  <c r="C1350" i="1"/>
  <c r="P1349" i="1"/>
  <c r="I1389" i="1"/>
  <c r="N1374" i="1" l="1"/>
  <c r="B1349" i="1"/>
  <c r="N1375" i="1"/>
  <c r="E1376" i="1"/>
  <c r="F1377" i="1" s="1"/>
  <c r="A1377" i="1"/>
  <c r="D1377" i="1" s="1"/>
  <c r="O1376" i="1"/>
  <c r="G1376" i="1"/>
  <c r="H1376" i="1" s="1"/>
  <c r="Q1375" i="1"/>
  <c r="R1376" i="1"/>
  <c r="T1375" i="1"/>
  <c r="S1376" i="1"/>
  <c r="J1376" i="1"/>
  <c r="K1376" i="1" s="1"/>
  <c r="L1376" i="1" s="1"/>
  <c r="M1376" i="1" s="1"/>
  <c r="I1390" i="1"/>
  <c r="C1351" i="1"/>
  <c r="P1350" i="1"/>
  <c r="B1350" i="1" l="1"/>
  <c r="R1377" i="1"/>
  <c r="T1376" i="1"/>
  <c r="Q1376" i="1"/>
  <c r="J1377" i="1"/>
  <c r="K1377" i="1" s="1"/>
  <c r="L1377" i="1" s="1"/>
  <c r="M1377" i="1" s="1"/>
  <c r="S1377" i="1"/>
  <c r="G1377" i="1"/>
  <c r="N1376" i="1"/>
  <c r="E1377" i="1"/>
  <c r="F1378" i="1" s="1"/>
  <c r="A1378" i="1"/>
  <c r="D1378" i="1" s="1"/>
  <c r="O1377" i="1"/>
  <c r="C1352" i="1"/>
  <c r="P1351" i="1"/>
  <c r="I1391" i="1"/>
  <c r="B1351" i="1" l="1"/>
  <c r="A1379" i="1"/>
  <c r="D1379" i="1" s="1"/>
  <c r="E1378" i="1"/>
  <c r="F1379" i="1" s="1"/>
  <c r="O1378" i="1"/>
  <c r="G1378" i="1"/>
  <c r="H1378" i="1" s="1"/>
  <c r="S1378" i="1"/>
  <c r="T1377" i="1"/>
  <c r="R1378" i="1"/>
  <c r="J1378" i="1"/>
  <c r="K1378" i="1" s="1"/>
  <c r="L1378" i="1" s="1"/>
  <c r="M1378" i="1" s="1"/>
  <c r="Q1377" i="1"/>
  <c r="H1377" i="1"/>
  <c r="I1392" i="1"/>
  <c r="C1353" i="1"/>
  <c r="P1352" i="1"/>
  <c r="N1377" i="1" l="1"/>
  <c r="B1352" i="1"/>
  <c r="N1378" i="1"/>
  <c r="O1379" i="1"/>
  <c r="E1379" i="1"/>
  <c r="F1380" i="1" s="1"/>
  <c r="A1380" i="1"/>
  <c r="D1380" i="1" s="1"/>
  <c r="R1379" i="1"/>
  <c r="Q1378" i="1"/>
  <c r="G1379" i="1"/>
  <c r="H1379" i="1" s="1"/>
  <c r="J1379" i="1"/>
  <c r="K1379" i="1" s="1"/>
  <c r="L1379" i="1" s="1"/>
  <c r="M1379" i="1" s="1"/>
  <c r="S1379" i="1"/>
  <c r="T1378" i="1"/>
  <c r="C1354" i="1"/>
  <c r="P1353" i="1"/>
  <c r="I1393" i="1"/>
  <c r="B1353" i="1" l="1"/>
  <c r="E1380" i="1"/>
  <c r="F1381" i="1" s="1"/>
  <c r="A1381" i="1"/>
  <c r="D1381" i="1" s="1"/>
  <c r="O1380" i="1"/>
  <c r="R1380" i="1"/>
  <c r="G1380" i="1"/>
  <c r="H1380" i="1" s="1"/>
  <c r="S1380" i="1"/>
  <c r="T1379" i="1"/>
  <c r="Q1379" i="1"/>
  <c r="J1380" i="1"/>
  <c r="K1380" i="1" s="1"/>
  <c r="L1380" i="1" s="1"/>
  <c r="M1380" i="1" s="1"/>
  <c r="N1379" i="1"/>
  <c r="I1394" i="1"/>
  <c r="C1355" i="1"/>
  <c r="P1354" i="1"/>
  <c r="B1354" i="1" l="1"/>
  <c r="N1380" i="1"/>
  <c r="O1381" i="1"/>
  <c r="A1382" i="1"/>
  <c r="D1382" i="1" s="1"/>
  <c r="E1381" i="1"/>
  <c r="F1382" i="1" s="1"/>
  <c r="J1381" i="1"/>
  <c r="K1381" i="1" s="1"/>
  <c r="L1381" i="1" s="1"/>
  <c r="M1381" i="1" s="1"/>
  <c r="G1381" i="1"/>
  <c r="H1381" i="1" s="1"/>
  <c r="S1381" i="1"/>
  <c r="R1381" i="1"/>
  <c r="T1380" i="1"/>
  <c r="Q1380" i="1"/>
  <c r="C1356" i="1"/>
  <c r="P1355" i="1"/>
  <c r="I1395" i="1"/>
  <c r="B1355" i="1" l="1"/>
  <c r="N1381" i="1"/>
  <c r="T1381" i="1"/>
  <c r="R1382" i="1"/>
  <c r="S1382" i="1"/>
  <c r="G1382" i="1"/>
  <c r="Q1381" i="1"/>
  <c r="J1382" i="1"/>
  <c r="K1382" i="1" s="1"/>
  <c r="L1382" i="1" s="1"/>
  <c r="M1382" i="1" s="1"/>
  <c r="E1382" i="1"/>
  <c r="F1383" i="1" s="1"/>
  <c r="A1383" i="1"/>
  <c r="D1383" i="1" s="1"/>
  <c r="O1382" i="1"/>
  <c r="I1396" i="1"/>
  <c r="C1357" i="1"/>
  <c r="P1356" i="1"/>
  <c r="B1356" i="1" l="1"/>
  <c r="G1383" i="1"/>
  <c r="H1383" i="1" s="1"/>
  <c r="S1383" i="1"/>
  <c r="T1382" i="1"/>
  <c r="Q1382" i="1"/>
  <c r="J1383" i="1"/>
  <c r="K1383" i="1" s="1"/>
  <c r="L1383" i="1" s="1"/>
  <c r="M1383" i="1" s="1"/>
  <c r="R1383" i="1"/>
  <c r="E1383" i="1"/>
  <c r="F1384" i="1" s="1"/>
  <c r="A1384" i="1"/>
  <c r="D1384" i="1" s="1"/>
  <c r="O1383" i="1"/>
  <c r="H1382" i="1"/>
  <c r="I1397" i="1"/>
  <c r="C1358" i="1"/>
  <c r="P1357" i="1"/>
  <c r="N1382" i="1" l="1"/>
  <c r="B1357" i="1"/>
  <c r="Q1383" i="1"/>
  <c r="T1383" i="1"/>
  <c r="J1384" i="1"/>
  <c r="K1384" i="1" s="1"/>
  <c r="L1384" i="1" s="1"/>
  <c r="M1384" i="1" s="1"/>
  <c r="G1384" i="1"/>
  <c r="H1384" i="1" s="1"/>
  <c r="S1384" i="1"/>
  <c r="R1384" i="1"/>
  <c r="E1384" i="1"/>
  <c r="F1385" i="1" s="1"/>
  <c r="A1385" i="1"/>
  <c r="D1385" i="1" s="1"/>
  <c r="O1384" i="1"/>
  <c r="N1383" i="1"/>
  <c r="I1398" i="1"/>
  <c r="C1359" i="1"/>
  <c r="P1358" i="1"/>
  <c r="B1358" i="1" l="1"/>
  <c r="N1384" i="1"/>
  <c r="Q1384" i="1"/>
  <c r="T1384" i="1"/>
  <c r="J1385" i="1"/>
  <c r="K1385" i="1" s="1"/>
  <c r="L1385" i="1" s="1"/>
  <c r="M1385" i="1" s="1"/>
  <c r="S1385" i="1"/>
  <c r="R1385" i="1"/>
  <c r="G1385" i="1"/>
  <c r="O1385" i="1"/>
  <c r="E1385" i="1"/>
  <c r="F1386" i="1" s="1"/>
  <c r="A1386" i="1"/>
  <c r="D1386" i="1" s="1"/>
  <c r="I1399" i="1"/>
  <c r="C1360" i="1"/>
  <c r="P1359" i="1"/>
  <c r="B1359" i="1" l="1"/>
  <c r="O1386" i="1"/>
  <c r="E1386" i="1"/>
  <c r="F1387" i="1" s="1"/>
  <c r="A1387" i="1"/>
  <c r="D1387" i="1" s="1"/>
  <c r="G1386" i="1"/>
  <c r="H1386" i="1" s="1"/>
  <c r="H1385" i="1"/>
  <c r="R1386" i="1"/>
  <c r="S1386" i="1"/>
  <c r="J1386" i="1"/>
  <c r="K1386" i="1" s="1"/>
  <c r="L1386" i="1" s="1"/>
  <c r="M1386" i="1" s="1"/>
  <c r="Q1385" i="1"/>
  <c r="T1385" i="1"/>
  <c r="C1361" i="1"/>
  <c r="P1360" i="1"/>
  <c r="I1400" i="1"/>
  <c r="N1385" i="1" l="1"/>
  <c r="B1360" i="1"/>
  <c r="N1386" i="1"/>
  <c r="A1388" i="1"/>
  <c r="D1388" i="1" s="1"/>
  <c r="O1387" i="1"/>
  <c r="E1387" i="1"/>
  <c r="F1388" i="1" s="1"/>
  <c r="T1386" i="1"/>
  <c r="J1387" i="1"/>
  <c r="K1387" i="1" s="1"/>
  <c r="L1387" i="1" s="1"/>
  <c r="M1387" i="1" s="1"/>
  <c r="R1387" i="1"/>
  <c r="G1387" i="1"/>
  <c r="S1387" i="1"/>
  <c r="Q1386" i="1"/>
  <c r="I1401" i="1"/>
  <c r="C1362" i="1"/>
  <c r="P1361" i="1"/>
  <c r="B1361" i="1" l="1"/>
  <c r="S1388" i="1"/>
  <c r="T1387" i="1"/>
  <c r="R1388" i="1"/>
  <c r="J1388" i="1"/>
  <c r="K1388" i="1" s="1"/>
  <c r="L1388" i="1" s="1"/>
  <c r="M1388" i="1" s="1"/>
  <c r="Q1387" i="1"/>
  <c r="G1388" i="1"/>
  <c r="H1388" i="1" s="1"/>
  <c r="O1388" i="1"/>
  <c r="E1388" i="1"/>
  <c r="F1389" i="1" s="1"/>
  <c r="A1389" i="1"/>
  <c r="D1389" i="1" s="1"/>
  <c r="H1387" i="1"/>
  <c r="C1363" i="1"/>
  <c r="P1362" i="1"/>
  <c r="I1402" i="1"/>
  <c r="N1387" i="1" l="1"/>
  <c r="B1362" i="1"/>
  <c r="G1389" i="1"/>
  <c r="H1389" i="1" s="1"/>
  <c r="Q1388" i="1"/>
  <c r="S1389" i="1"/>
  <c r="J1389" i="1"/>
  <c r="K1389" i="1" s="1"/>
  <c r="L1389" i="1" s="1"/>
  <c r="M1389" i="1" s="1"/>
  <c r="T1388" i="1"/>
  <c r="R1389" i="1"/>
  <c r="O1389" i="1"/>
  <c r="E1389" i="1"/>
  <c r="F1390" i="1" s="1"/>
  <c r="A1390" i="1"/>
  <c r="D1390" i="1" s="1"/>
  <c r="N1388" i="1"/>
  <c r="I1403" i="1"/>
  <c r="C1364" i="1"/>
  <c r="P1363" i="1"/>
  <c r="B1363" i="1" l="1"/>
  <c r="N1389" i="1"/>
  <c r="J1390" i="1"/>
  <c r="K1390" i="1" s="1"/>
  <c r="L1390" i="1" s="1"/>
  <c r="M1390" i="1" s="1"/>
  <c r="G1390" i="1"/>
  <c r="R1390" i="1"/>
  <c r="S1390" i="1"/>
  <c r="Q1389" i="1"/>
  <c r="T1389" i="1"/>
  <c r="E1390" i="1"/>
  <c r="F1391" i="1" s="1"/>
  <c r="A1391" i="1"/>
  <c r="D1391" i="1" s="1"/>
  <c r="O1390" i="1"/>
  <c r="I1404" i="1"/>
  <c r="C1365" i="1"/>
  <c r="P1364" i="1"/>
  <c r="B1364" i="1" l="1"/>
  <c r="E1391" i="1"/>
  <c r="F1392" i="1" s="1"/>
  <c r="O1391" i="1"/>
  <c r="A1392" i="1"/>
  <c r="D1392" i="1" s="1"/>
  <c r="G1391" i="1"/>
  <c r="H1391" i="1" s="1"/>
  <c r="R1391" i="1"/>
  <c r="S1391" i="1"/>
  <c r="Q1390" i="1"/>
  <c r="J1391" i="1"/>
  <c r="K1391" i="1" s="1"/>
  <c r="L1391" i="1" s="1"/>
  <c r="M1391" i="1" s="1"/>
  <c r="T1390" i="1"/>
  <c r="H1390" i="1"/>
  <c r="I1405" i="1"/>
  <c r="C1366" i="1"/>
  <c r="P1365" i="1"/>
  <c r="N1390" i="1" l="1"/>
  <c r="B1365" i="1"/>
  <c r="O1392" i="1"/>
  <c r="A1393" i="1"/>
  <c r="D1393" i="1" s="1"/>
  <c r="E1392" i="1"/>
  <c r="F1393" i="1" s="1"/>
  <c r="Q1391" i="1"/>
  <c r="R1392" i="1"/>
  <c r="T1391" i="1"/>
  <c r="J1392" i="1"/>
  <c r="K1392" i="1" s="1"/>
  <c r="L1392" i="1" s="1"/>
  <c r="M1392" i="1" s="1"/>
  <c r="G1392" i="1"/>
  <c r="S1392" i="1"/>
  <c r="N1391" i="1"/>
  <c r="I1406" i="1"/>
  <c r="C1367" i="1"/>
  <c r="P1366" i="1"/>
  <c r="B1366" i="1" l="1"/>
  <c r="G1393" i="1"/>
  <c r="H1393" i="1" s="1"/>
  <c r="A1394" i="1"/>
  <c r="D1394" i="1" s="1"/>
  <c r="E1393" i="1"/>
  <c r="F1394" i="1" s="1"/>
  <c r="O1393" i="1"/>
  <c r="S1393" i="1"/>
  <c r="R1393" i="1"/>
  <c r="J1393" i="1"/>
  <c r="K1393" i="1" s="1"/>
  <c r="L1393" i="1" s="1"/>
  <c r="M1393" i="1" s="1"/>
  <c r="T1392" i="1"/>
  <c r="Q1392" i="1"/>
  <c r="H1392" i="1"/>
  <c r="C1368" i="1"/>
  <c r="P1367" i="1"/>
  <c r="T1366" i="1"/>
  <c r="I1407" i="1"/>
  <c r="N1392" i="1" l="1"/>
  <c r="B1367" i="1"/>
  <c r="N1393" i="1"/>
  <c r="J1394" i="1"/>
  <c r="K1394" i="1" s="1"/>
  <c r="L1394" i="1" s="1"/>
  <c r="M1394" i="1" s="1"/>
  <c r="T1393" i="1"/>
  <c r="G1394" i="1"/>
  <c r="S1394" i="1"/>
  <c r="R1394" i="1"/>
  <c r="Q1393" i="1"/>
  <c r="O1394" i="1"/>
  <c r="A1395" i="1"/>
  <c r="D1395" i="1" s="1"/>
  <c r="E1394" i="1"/>
  <c r="F1395" i="1" s="1"/>
  <c r="I1408" i="1"/>
  <c r="C1369" i="1"/>
  <c r="P1368" i="1"/>
  <c r="B1368" i="1" l="1"/>
  <c r="S1395" i="1"/>
  <c r="T1394" i="1"/>
  <c r="Q1394" i="1"/>
  <c r="J1395" i="1"/>
  <c r="K1395" i="1" s="1"/>
  <c r="L1395" i="1" s="1"/>
  <c r="M1395" i="1" s="1"/>
  <c r="R1395" i="1"/>
  <c r="G1395" i="1"/>
  <c r="H1395" i="1" s="1"/>
  <c r="E1395" i="1"/>
  <c r="F1396" i="1" s="1"/>
  <c r="O1395" i="1"/>
  <c r="A1396" i="1"/>
  <c r="D1396" i="1" s="1"/>
  <c r="H1394" i="1"/>
  <c r="C1370" i="1"/>
  <c r="P1369" i="1"/>
  <c r="I1409" i="1"/>
  <c r="N1394" i="1" l="1"/>
  <c r="B1369" i="1"/>
  <c r="N1395" i="1"/>
  <c r="R1396" i="1"/>
  <c r="J1396" i="1"/>
  <c r="K1396" i="1" s="1"/>
  <c r="L1396" i="1" s="1"/>
  <c r="M1396" i="1" s="1"/>
  <c r="Q1395" i="1"/>
  <c r="G1396" i="1"/>
  <c r="H1396" i="1" s="1"/>
  <c r="S1396" i="1"/>
  <c r="O1396" i="1"/>
  <c r="A1397" i="1"/>
  <c r="D1397" i="1" s="1"/>
  <c r="E1396" i="1"/>
  <c r="F1397" i="1" s="1"/>
  <c r="I1410" i="1"/>
  <c r="C1371" i="1"/>
  <c r="P1370" i="1"/>
  <c r="B1370" i="1" l="1"/>
  <c r="N1396" i="1"/>
  <c r="T1396" i="1"/>
  <c r="S1397" i="1"/>
  <c r="J1397" i="1"/>
  <c r="K1397" i="1" s="1"/>
  <c r="L1397" i="1" s="1"/>
  <c r="M1397" i="1" s="1"/>
  <c r="R1397" i="1"/>
  <c r="G1397" i="1"/>
  <c r="H1397" i="1" s="1"/>
  <c r="Q1396" i="1"/>
  <c r="E1397" i="1"/>
  <c r="F1398" i="1" s="1"/>
  <c r="A1398" i="1"/>
  <c r="D1398" i="1" s="1"/>
  <c r="O1397" i="1"/>
  <c r="I1411" i="1"/>
  <c r="C1372" i="1"/>
  <c r="P1371" i="1"/>
  <c r="B1371" i="1" l="1"/>
  <c r="N1397" i="1"/>
  <c r="Q1397" i="1"/>
  <c r="R1398" i="1"/>
  <c r="T1397" i="1"/>
  <c r="J1398" i="1"/>
  <c r="K1398" i="1" s="1"/>
  <c r="L1398" i="1" s="1"/>
  <c r="M1398" i="1" s="1"/>
  <c r="S1398" i="1"/>
  <c r="G1398" i="1"/>
  <c r="H1398" i="1" s="1"/>
  <c r="A1399" i="1"/>
  <c r="D1399" i="1" s="1"/>
  <c r="O1398" i="1"/>
  <c r="E1398" i="1"/>
  <c r="F1399" i="1" s="1"/>
  <c r="C1373" i="1"/>
  <c r="P1372" i="1"/>
  <c r="I1412" i="1"/>
  <c r="B1372" i="1" l="1"/>
  <c r="J1399" i="1"/>
  <c r="K1399" i="1" s="1"/>
  <c r="L1399" i="1" s="1"/>
  <c r="M1399" i="1" s="1"/>
  <c r="R1399" i="1"/>
  <c r="T1398" i="1"/>
  <c r="Q1398" i="1"/>
  <c r="S1399" i="1"/>
  <c r="G1399" i="1"/>
  <c r="N1398" i="1"/>
  <c r="E1399" i="1"/>
  <c r="F1400" i="1" s="1"/>
  <c r="A1400" i="1"/>
  <c r="D1400" i="1" s="1"/>
  <c r="O1399" i="1"/>
  <c r="I1413" i="1"/>
  <c r="C1374" i="1"/>
  <c r="P1373" i="1"/>
  <c r="B1373" i="1" l="1"/>
  <c r="S1400" i="1"/>
  <c r="R1400" i="1"/>
  <c r="Q1399" i="1"/>
  <c r="T1399" i="1"/>
  <c r="J1400" i="1"/>
  <c r="K1400" i="1" s="1"/>
  <c r="L1400" i="1" s="1"/>
  <c r="M1400" i="1" s="1"/>
  <c r="G1400" i="1"/>
  <c r="H1400" i="1" s="1"/>
  <c r="O1400" i="1"/>
  <c r="A1401" i="1"/>
  <c r="D1401" i="1" s="1"/>
  <c r="E1400" i="1"/>
  <c r="F1401" i="1" s="1"/>
  <c r="H1399" i="1"/>
  <c r="C1375" i="1"/>
  <c r="P1374" i="1"/>
  <c r="I1414" i="1"/>
  <c r="N1399" i="1" l="1"/>
  <c r="B1374" i="1"/>
  <c r="N1400" i="1"/>
  <c r="E1401" i="1"/>
  <c r="F1402" i="1" s="1"/>
  <c r="A1402" i="1"/>
  <c r="D1402" i="1" s="1"/>
  <c r="O1401" i="1"/>
  <c r="T1400" i="1"/>
  <c r="J1401" i="1"/>
  <c r="K1401" i="1" s="1"/>
  <c r="L1401" i="1" s="1"/>
  <c r="M1401" i="1" s="1"/>
  <c r="S1401" i="1"/>
  <c r="Q1400" i="1"/>
  <c r="G1401" i="1"/>
  <c r="R1401" i="1"/>
  <c r="I1415" i="1"/>
  <c r="C1376" i="1"/>
  <c r="P1375" i="1"/>
  <c r="B1375" i="1" l="1"/>
  <c r="G1402" i="1"/>
  <c r="H1402" i="1" s="1"/>
  <c r="A1403" i="1"/>
  <c r="D1403" i="1" s="1"/>
  <c r="E1402" i="1"/>
  <c r="F1403" i="1" s="1"/>
  <c r="O1402" i="1"/>
  <c r="T1401" i="1"/>
  <c r="S1402" i="1"/>
  <c r="R1402" i="1"/>
  <c r="Q1401" i="1"/>
  <c r="J1402" i="1"/>
  <c r="K1402" i="1" s="1"/>
  <c r="L1402" i="1" s="1"/>
  <c r="M1402" i="1" s="1"/>
  <c r="H1401" i="1"/>
  <c r="I1416" i="1"/>
  <c r="C1377" i="1"/>
  <c r="P1376" i="1"/>
  <c r="N1401" i="1" l="1"/>
  <c r="B1376" i="1"/>
  <c r="N1402" i="1"/>
  <c r="G1403" i="1"/>
  <c r="H1403" i="1" s="1"/>
  <c r="J1403" i="1"/>
  <c r="K1403" i="1" s="1"/>
  <c r="L1403" i="1" s="1"/>
  <c r="M1403" i="1" s="1"/>
  <c r="R1403" i="1"/>
  <c r="Q1402" i="1"/>
  <c r="T1402" i="1"/>
  <c r="S1403" i="1"/>
  <c r="A1404" i="1"/>
  <c r="D1404" i="1" s="1"/>
  <c r="O1403" i="1"/>
  <c r="E1403" i="1"/>
  <c r="F1404" i="1" s="1"/>
  <c r="I1417" i="1"/>
  <c r="C1378" i="1"/>
  <c r="P1377" i="1"/>
  <c r="B1377" i="1" l="1"/>
  <c r="N1403" i="1"/>
  <c r="A1405" i="1"/>
  <c r="D1405" i="1" s="1"/>
  <c r="O1404" i="1"/>
  <c r="E1404" i="1"/>
  <c r="F1405" i="1" s="1"/>
  <c r="J1404" i="1"/>
  <c r="K1404" i="1" s="1"/>
  <c r="L1404" i="1" s="1"/>
  <c r="M1404" i="1" s="1"/>
  <c r="Q1403" i="1"/>
  <c r="R1404" i="1"/>
  <c r="T1403" i="1"/>
  <c r="G1404" i="1"/>
  <c r="H1404" i="1" s="1"/>
  <c r="S1404" i="1"/>
  <c r="C1379" i="1"/>
  <c r="P1378" i="1"/>
  <c r="I1418" i="1"/>
  <c r="B1378" i="1" l="1"/>
  <c r="N1404" i="1"/>
  <c r="T1404" i="1"/>
  <c r="Q1404" i="1"/>
  <c r="G1405" i="1"/>
  <c r="H1405" i="1" s="1"/>
  <c r="J1405" i="1"/>
  <c r="K1405" i="1" s="1"/>
  <c r="L1405" i="1" s="1"/>
  <c r="M1405" i="1" s="1"/>
  <c r="S1405" i="1"/>
  <c r="R1405" i="1"/>
  <c r="A1406" i="1"/>
  <c r="D1406" i="1" s="1"/>
  <c r="E1405" i="1"/>
  <c r="F1406" i="1" s="1"/>
  <c r="O1405" i="1"/>
  <c r="I1419" i="1"/>
  <c r="C1380" i="1"/>
  <c r="P1379" i="1"/>
  <c r="B1379" i="1" l="1"/>
  <c r="N1405" i="1"/>
  <c r="A1407" i="1"/>
  <c r="D1407" i="1" s="1"/>
  <c r="O1406" i="1"/>
  <c r="E1406" i="1"/>
  <c r="F1407" i="1" s="1"/>
  <c r="S1406" i="1"/>
  <c r="G1406" i="1"/>
  <c r="H1406" i="1" s="1"/>
  <c r="Q1405" i="1"/>
  <c r="T1405" i="1"/>
  <c r="R1406" i="1"/>
  <c r="J1406" i="1"/>
  <c r="K1406" i="1" s="1"/>
  <c r="L1406" i="1" s="1"/>
  <c r="M1406" i="1" s="1"/>
  <c r="I1420" i="1"/>
  <c r="C1381" i="1"/>
  <c r="P1380" i="1"/>
  <c r="B1380" i="1" l="1"/>
  <c r="N1406" i="1"/>
  <c r="R1407" i="1"/>
  <c r="Q1406" i="1"/>
  <c r="J1407" i="1"/>
  <c r="K1407" i="1" s="1"/>
  <c r="L1407" i="1" s="1"/>
  <c r="M1407" i="1" s="1"/>
  <c r="S1407" i="1"/>
  <c r="T1406" i="1"/>
  <c r="G1407" i="1"/>
  <c r="H1407" i="1" s="1"/>
  <c r="A1408" i="1"/>
  <c r="D1408" i="1" s="1"/>
  <c r="E1407" i="1"/>
  <c r="F1408" i="1" s="1"/>
  <c r="O1407" i="1"/>
  <c r="C1382" i="1"/>
  <c r="P1381" i="1"/>
  <c r="I1421" i="1"/>
  <c r="B1381" i="1" l="1"/>
  <c r="N1407" i="1"/>
  <c r="A1409" i="1"/>
  <c r="D1409" i="1" s="1"/>
  <c r="E1408" i="1"/>
  <c r="F1409" i="1" s="1"/>
  <c r="O1408" i="1"/>
  <c r="G1408" i="1"/>
  <c r="R1408" i="1"/>
  <c r="Q1407" i="1"/>
  <c r="S1408" i="1"/>
  <c r="J1408" i="1"/>
  <c r="K1408" i="1" s="1"/>
  <c r="L1408" i="1" s="1"/>
  <c r="M1408" i="1" s="1"/>
  <c r="T1407" i="1"/>
  <c r="I1422" i="1"/>
  <c r="C1383" i="1"/>
  <c r="P1382" i="1"/>
  <c r="B1382" i="1" l="1"/>
  <c r="G1409" i="1"/>
  <c r="H1409" i="1" s="1"/>
  <c r="A1410" i="1"/>
  <c r="D1410" i="1" s="1"/>
  <c r="O1409" i="1"/>
  <c r="E1409" i="1"/>
  <c r="F1410" i="1" s="1"/>
  <c r="J1409" i="1"/>
  <c r="K1409" i="1" s="1"/>
  <c r="L1409" i="1" s="1"/>
  <c r="M1409" i="1" s="1"/>
  <c r="R1409" i="1"/>
  <c r="Q1408" i="1"/>
  <c r="T1408" i="1"/>
  <c r="S1409" i="1"/>
  <c r="H1408" i="1"/>
  <c r="C1384" i="1"/>
  <c r="P1383" i="1"/>
  <c r="I1423" i="1"/>
  <c r="N1408" i="1" l="1"/>
  <c r="B1383" i="1"/>
  <c r="N1409" i="1"/>
  <c r="G1410" i="1"/>
  <c r="H1410" i="1" s="1"/>
  <c r="J1410" i="1"/>
  <c r="K1410" i="1" s="1"/>
  <c r="L1410" i="1" s="1"/>
  <c r="M1410" i="1" s="1"/>
  <c r="R1410" i="1"/>
  <c r="S1410" i="1"/>
  <c r="T1409" i="1"/>
  <c r="Q1409" i="1"/>
  <c r="O1410" i="1"/>
  <c r="E1410" i="1"/>
  <c r="F1411" i="1" s="1"/>
  <c r="A1411" i="1"/>
  <c r="D1411" i="1" s="1"/>
  <c r="C1385" i="1"/>
  <c r="P1384" i="1"/>
  <c r="I1424" i="1"/>
  <c r="B1384" i="1" l="1"/>
  <c r="G1411" i="1"/>
  <c r="H1411" i="1" s="1"/>
  <c r="J1411" i="1"/>
  <c r="K1411" i="1" s="1"/>
  <c r="L1411" i="1" s="1"/>
  <c r="M1411" i="1" s="1"/>
  <c r="T1410" i="1"/>
  <c r="S1411" i="1"/>
  <c r="Q1410" i="1"/>
  <c r="R1411" i="1"/>
  <c r="N1410" i="1"/>
  <c r="A1412" i="1"/>
  <c r="D1412" i="1" s="1"/>
  <c r="E1411" i="1"/>
  <c r="F1412" i="1" s="1"/>
  <c r="O1411" i="1"/>
  <c r="C1386" i="1"/>
  <c r="P1385" i="1"/>
  <c r="I1425" i="1"/>
  <c r="B1385" i="1" l="1"/>
  <c r="A1413" i="1"/>
  <c r="D1413" i="1" s="1"/>
  <c r="E1412" i="1"/>
  <c r="F1413" i="1" s="1"/>
  <c r="O1412" i="1"/>
  <c r="T1411" i="1"/>
  <c r="S1412" i="1"/>
  <c r="Q1411" i="1"/>
  <c r="J1412" i="1"/>
  <c r="K1412" i="1" s="1"/>
  <c r="L1412" i="1" s="1"/>
  <c r="M1412" i="1" s="1"/>
  <c r="R1412" i="1"/>
  <c r="G1412" i="1"/>
  <c r="H1412" i="1" s="1"/>
  <c r="N1411" i="1"/>
  <c r="I1426" i="1"/>
  <c r="C1387" i="1"/>
  <c r="P1386" i="1"/>
  <c r="B1386" i="1" l="1"/>
  <c r="R1413" i="1"/>
  <c r="G1413" i="1"/>
  <c r="T1412" i="1"/>
  <c r="S1413" i="1"/>
  <c r="Q1412" i="1"/>
  <c r="J1413" i="1"/>
  <c r="K1413" i="1" s="1"/>
  <c r="L1413" i="1" s="1"/>
  <c r="M1413" i="1" s="1"/>
  <c r="N1412" i="1"/>
  <c r="O1413" i="1"/>
  <c r="A1414" i="1"/>
  <c r="D1414" i="1" s="1"/>
  <c r="E1413" i="1"/>
  <c r="F1414" i="1" s="1"/>
  <c r="C1388" i="1"/>
  <c r="P1387" i="1"/>
  <c r="I1427" i="1"/>
  <c r="B1387" i="1" l="1"/>
  <c r="G1414" i="1"/>
  <c r="H1414" i="1" s="1"/>
  <c r="A1415" i="1"/>
  <c r="D1415" i="1" s="1"/>
  <c r="O1414" i="1"/>
  <c r="E1414" i="1"/>
  <c r="F1415" i="1" s="1"/>
  <c r="S1414" i="1"/>
  <c r="J1414" i="1"/>
  <c r="K1414" i="1" s="1"/>
  <c r="L1414" i="1" s="1"/>
  <c r="M1414" i="1" s="1"/>
  <c r="Q1413" i="1"/>
  <c r="T1413" i="1"/>
  <c r="R1414" i="1"/>
  <c r="H1413" i="1"/>
  <c r="I1428" i="1"/>
  <c r="C1389" i="1"/>
  <c r="P1388" i="1"/>
  <c r="N1413" i="1" l="1"/>
  <c r="B1388" i="1"/>
  <c r="N1414" i="1"/>
  <c r="T1414" i="1"/>
  <c r="S1415" i="1"/>
  <c r="J1415" i="1"/>
  <c r="K1415" i="1" s="1"/>
  <c r="L1415" i="1" s="1"/>
  <c r="M1415" i="1" s="1"/>
  <c r="R1415" i="1"/>
  <c r="G1415" i="1"/>
  <c r="H1415" i="1" s="1"/>
  <c r="Q1414" i="1"/>
  <c r="A1416" i="1"/>
  <c r="D1416" i="1" s="1"/>
  <c r="E1415" i="1"/>
  <c r="F1416" i="1" s="1"/>
  <c r="O1415" i="1"/>
  <c r="C1390" i="1"/>
  <c r="P1389" i="1"/>
  <c r="I1429" i="1"/>
  <c r="B1389" i="1" l="1"/>
  <c r="A1417" i="1"/>
  <c r="D1417" i="1" s="1"/>
  <c r="O1416" i="1"/>
  <c r="E1416" i="1"/>
  <c r="F1417" i="1" s="1"/>
  <c r="S1416" i="1"/>
  <c r="Q1415" i="1"/>
  <c r="R1416" i="1"/>
  <c r="G1416" i="1"/>
  <c r="J1416" i="1"/>
  <c r="K1416" i="1" s="1"/>
  <c r="L1416" i="1" s="1"/>
  <c r="M1416" i="1" s="1"/>
  <c r="T1415" i="1"/>
  <c r="N1415" i="1"/>
  <c r="I1430" i="1"/>
  <c r="C1391" i="1"/>
  <c r="P1390" i="1"/>
  <c r="B1390" i="1" l="1"/>
  <c r="G1417" i="1"/>
  <c r="H1417" i="1" s="1"/>
  <c r="S1417" i="1"/>
  <c r="R1417" i="1"/>
  <c r="T1416" i="1"/>
  <c r="J1417" i="1"/>
  <c r="K1417" i="1" s="1"/>
  <c r="L1417" i="1" s="1"/>
  <c r="M1417" i="1" s="1"/>
  <c r="Q1416" i="1"/>
  <c r="A1418" i="1"/>
  <c r="D1418" i="1" s="1"/>
  <c r="E1417" i="1"/>
  <c r="F1418" i="1" s="1"/>
  <c r="O1417" i="1"/>
  <c r="H1416" i="1"/>
  <c r="C1392" i="1"/>
  <c r="P1391" i="1"/>
  <c r="I1431" i="1"/>
  <c r="N1416" i="1" l="1"/>
  <c r="B1391" i="1"/>
  <c r="N1417" i="1"/>
  <c r="E1418" i="1"/>
  <c r="F1419" i="1" s="1"/>
  <c r="O1418" i="1"/>
  <c r="A1419" i="1"/>
  <c r="D1419" i="1" s="1"/>
  <c r="G1418" i="1"/>
  <c r="H1418" i="1" s="1"/>
  <c r="R1418" i="1"/>
  <c r="Q1417" i="1"/>
  <c r="S1418" i="1"/>
  <c r="J1418" i="1"/>
  <c r="K1418" i="1" s="1"/>
  <c r="L1418" i="1" s="1"/>
  <c r="M1418" i="1" s="1"/>
  <c r="T1417" i="1"/>
  <c r="C1393" i="1"/>
  <c r="P1392" i="1"/>
  <c r="I1432" i="1"/>
  <c r="B1392" i="1" l="1"/>
  <c r="G1419" i="1"/>
  <c r="H1419" i="1" s="1"/>
  <c r="R1419" i="1"/>
  <c r="T1418" i="1"/>
  <c r="S1419" i="1"/>
  <c r="Q1418" i="1"/>
  <c r="J1419" i="1"/>
  <c r="K1419" i="1" s="1"/>
  <c r="L1419" i="1" s="1"/>
  <c r="M1419" i="1" s="1"/>
  <c r="N1418" i="1"/>
  <c r="O1419" i="1"/>
  <c r="E1419" i="1"/>
  <c r="F1420" i="1" s="1"/>
  <c r="A1420" i="1"/>
  <c r="D1420" i="1" s="1"/>
  <c r="I1433" i="1"/>
  <c r="C1394" i="1"/>
  <c r="P1393" i="1"/>
  <c r="B1393" i="1" l="1"/>
  <c r="N1419" i="1"/>
  <c r="T1419" i="1"/>
  <c r="R1420" i="1"/>
  <c r="G1420" i="1"/>
  <c r="H1420" i="1" s="1"/>
  <c r="S1420" i="1"/>
  <c r="J1420" i="1"/>
  <c r="K1420" i="1" s="1"/>
  <c r="L1420" i="1" s="1"/>
  <c r="M1420" i="1" s="1"/>
  <c r="Q1419" i="1"/>
  <c r="E1420" i="1"/>
  <c r="F1421" i="1" s="1"/>
  <c r="A1421" i="1"/>
  <c r="D1421" i="1" s="1"/>
  <c r="O1420" i="1"/>
  <c r="I1434" i="1"/>
  <c r="C1395" i="1"/>
  <c r="P1394" i="1"/>
  <c r="B1394" i="1" l="1"/>
  <c r="E1421" i="1"/>
  <c r="F1422" i="1" s="1"/>
  <c r="A1422" i="1"/>
  <c r="D1422" i="1" s="1"/>
  <c r="O1421" i="1"/>
  <c r="N1420" i="1"/>
  <c r="J1421" i="1"/>
  <c r="K1421" i="1" s="1"/>
  <c r="L1421" i="1" s="1"/>
  <c r="M1421" i="1" s="1"/>
  <c r="G1421" i="1"/>
  <c r="T1420" i="1"/>
  <c r="S1421" i="1"/>
  <c r="Q1420" i="1"/>
  <c r="R1421" i="1"/>
  <c r="C1396" i="1"/>
  <c r="P1395" i="1"/>
  <c r="I1435" i="1"/>
  <c r="T1395" i="1" l="1"/>
  <c r="B1395" i="1"/>
  <c r="G1422" i="1"/>
  <c r="H1422" i="1" s="1"/>
  <c r="E1422" i="1"/>
  <c r="F1423" i="1" s="1"/>
  <c r="A1423" i="1"/>
  <c r="D1423" i="1" s="1"/>
  <c r="O1422" i="1"/>
  <c r="R1422" i="1"/>
  <c r="T1421" i="1"/>
  <c r="S1422" i="1"/>
  <c r="J1422" i="1"/>
  <c r="K1422" i="1" s="1"/>
  <c r="L1422" i="1" s="1"/>
  <c r="M1422" i="1" s="1"/>
  <c r="Q1421" i="1"/>
  <c r="H1421" i="1"/>
  <c r="I1436" i="1"/>
  <c r="C1397" i="1"/>
  <c r="P1396" i="1"/>
  <c r="N1421" i="1" l="1"/>
  <c r="B1396" i="1"/>
  <c r="N1422" i="1"/>
  <c r="S1423" i="1"/>
  <c r="Q1422" i="1"/>
  <c r="T1422" i="1"/>
  <c r="J1423" i="1"/>
  <c r="K1423" i="1" s="1"/>
  <c r="L1423" i="1" s="1"/>
  <c r="M1423" i="1" s="1"/>
  <c r="R1423" i="1"/>
  <c r="G1423" i="1"/>
  <c r="O1423" i="1"/>
  <c r="A1424" i="1"/>
  <c r="D1424" i="1" s="1"/>
  <c r="E1423" i="1"/>
  <c r="F1424" i="1" s="1"/>
  <c r="I1437" i="1"/>
  <c r="C1398" i="1"/>
  <c r="P1397" i="1"/>
  <c r="B1397" i="1" l="1"/>
  <c r="Q1423" i="1"/>
  <c r="R1424" i="1"/>
  <c r="J1424" i="1"/>
  <c r="K1424" i="1" s="1"/>
  <c r="L1424" i="1" s="1"/>
  <c r="M1424" i="1" s="1"/>
  <c r="T1423" i="1"/>
  <c r="S1424" i="1"/>
  <c r="O1424" i="1"/>
  <c r="A1425" i="1"/>
  <c r="D1425" i="1" s="1"/>
  <c r="E1424" i="1"/>
  <c r="F1425" i="1" s="1"/>
  <c r="G1424" i="1"/>
  <c r="H1424" i="1" s="1"/>
  <c r="H1423" i="1"/>
  <c r="I1438" i="1"/>
  <c r="C1399" i="1"/>
  <c r="P1398" i="1"/>
  <c r="N1423" i="1" l="1"/>
  <c r="B1398" i="1"/>
  <c r="N1424" i="1"/>
  <c r="G1425" i="1"/>
  <c r="H1425" i="1" s="1"/>
  <c r="J1425" i="1"/>
  <c r="K1425" i="1" s="1"/>
  <c r="L1425" i="1" s="1"/>
  <c r="M1425" i="1" s="1"/>
  <c r="S1425" i="1"/>
  <c r="T1424" i="1"/>
  <c r="R1425" i="1"/>
  <c r="Q1424" i="1"/>
  <c r="E1425" i="1"/>
  <c r="F1426" i="1" s="1"/>
  <c r="O1425" i="1"/>
  <c r="A1426" i="1"/>
  <c r="D1426" i="1" s="1"/>
  <c r="I1439" i="1"/>
  <c r="C1400" i="1"/>
  <c r="P1399" i="1"/>
  <c r="B1399" i="1" l="1"/>
  <c r="N1425" i="1"/>
  <c r="A1427" i="1"/>
  <c r="D1427" i="1" s="1"/>
  <c r="O1426" i="1"/>
  <c r="E1426" i="1"/>
  <c r="F1427" i="1" s="1"/>
  <c r="G1426" i="1"/>
  <c r="H1426" i="1" s="1"/>
  <c r="S1426" i="1"/>
  <c r="T1425" i="1"/>
  <c r="J1426" i="1"/>
  <c r="K1426" i="1" s="1"/>
  <c r="L1426" i="1" s="1"/>
  <c r="M1426" i="1" s="1"/>
  <c r="Q1425" i="1"/>
  <c r="R1426" i="1"/>
  <c r="C1401" i="1"/>
  <c r="P1400" i="1"/>
  <c r="I1440" i="1"/>
  <c r="B1400" i="1" l="1"/>
  <c r="N1426" i="1"/>
  <c r="R1427" i="1"/>
  <c r="S1427" i="1"/>
  <c r="J1427" i="1"/>
  <c r="K1427" i="1" s="1"/>
  <c r="L1427" i="1" s="1"/>
  <c r="M1427" i="1" s="1"/>
  <c r="Q1426" i="1"/>
  <c r="G1427" i="1"/>
  <c r="A1428" i="1"/>
  <c r="O1427" i="1"/>
  <c r="E1427" i="1"/>
  <c r="F1428" i="1" s="1"/>
  <c r="I1441" i="1"/>
  <c r="C1402" i="1"/>
  <c r="P1401" i="1"/>
  <c r="D1428" i="1" l="1"/>
  <c r="E1428" i="1" s="1"/>
  <c r="F1429" i="1" s="1"/>
  <c r="B1401" i="1"/>
  <c r="G1428" i="1"/>
  <c r="H1428" i="1" s="1"/>
  <c r="H1427" i="1"/>
  <c r="A1429" i="1"/>
  <c r="D1429" i="1" s="1"/>
  <c r="O1428" i="1"/>
  <c r="J1428" i="1"/>
  <c r="K1428" i="1" s="1"/>
  <c r="L1428" i="1" s="1"/>
  <c r="M1428" i="1" s="1"/>
  <c r="R1428" i="1"/>
  <c r="T1427" i="1"/>
  <c r="S1428" i="1"/>
  <c r="Q1427" i="1"/>
  <c r="I1442" i="1"/>
  <c r="C1403" i="1"/>
  <c r="P1402" i="1"/>
  <c r="N1427" i="1" l="1"/>
  <c r="B1402" i="1"/>
  <c r="N1428" i="1"/>
  <c r="A1430" i="1"/>
  <c r="D1430" i="1" s="1"/>
  <c r="O1429" i="1"/>
  <c r="E1429" i="1"/>
  <c r="F1430" i="1" s="1"/>
  <c r="G1429" i="1"/>
  <c r="H1429" i="1" s="1"/>
  <c r="J1429" i="1"/>
  <c r="K1429" i="1" s="1"/>
  <c r="L1429" i="1" s="1"/>
  <c r="M1429" i="1" s="1"/>
  <c r="Q1428" i="1"/>
  <c r="T1428" i="1"/>
  <c r="S1429" i="1"/>
  <c r="R1429" i="1"/>
  <c r="C1404" i="1"/>
  <c r="P1403" i="1"/>
  <c r="I1443" i="1"/>
  <c r="B1403" i="1" l="1"/>
  <c r="N1429" i="1"/>
  <c r="R1430" i="1"/>
  <c r="Q1429" i="1"/>
  <c r="G1430" i="1"/>
  <c r="S1430" i="1"/>
  <c r="J1430" i="1"/>
  <c r="K1430" i="1" s="1"/>
  <c r="L1430" i="1" s="1"/>
  <c r="M1430" i="1" s="1"/>
  <c r="T1429" i="1"/>
  <c r="A1431" i="1"/>
  <c r="D1431" i="1" s="1"/>
  <c r="E1430" i="1"/>
  <c r="F1431" i="1" s="1"/>
  <c r="O1430" i="1"/>
  <c r="C1405" i="1"/>
  <c r="P1404" i="1"/>
  <c r="I1444" i="1"/>
  <c r="B1404" i="1" l="1"/>
  <c r="G1431" i="1"/>
  <c r="H1431" i="1" s="1"/>
  <c r="T1430" i="1"/>
  <c r="R1431" i="1"/>
  <c r="J1431" i="1"/>
  <c r="K1431" i="1" s="1"/>
  <c r="L1431" i="1" s="1"/>
  <c r="M1431" i="1" s="1"/>
  <c r="S1431" i="1"/>
  <c r="Q1430" i="1"/>
  <c r="E1431" i="1"/>
  <c r="F1432" i="1" s="1"/>
  <c r="O1431" i="1"/>
  <c r="A1432" i="1"/>
  <c r="D1432" i="1" s="1"/>
  <c r="H1430" i="1"/>
  <c r="C1406" i="1"/>
  <c r="P1405" i="1"/>
  <c r="I1445" i="1"/>
  <c r="N1430" i="1" l="1"/>
  <c r="B1405" i="1"/>
  <c r="G1432" i="1"/>
  <c r="H1432" i="1" s="1"/>
  <c r="Q1431" i="1"/>
  <c r="S1432" i="1"/>
  <c r="R1432" i="1"/>
  <c r="T1431" i="1"/>
  <c r="J1432" i="1"/>
  <c r="K1432" i="1" s="1"/>
  <c r="L1432" i="1" s="1"/>
  <c r="M1432" i="1" s="1"/>
  <c r="A1433" i="1"/>
  <c r="D1433" i="1" s="1"/>
  <c r="E1432" i="1"/>
  <c r="F1433" i="1" s="1"/>
  <c r="O1432" i="1"/>
  <c r="N1431" i="1"/>
  <c r="C1407" i="1"/>
  <c r="P1406" i="1"/>
  <c r="I1446" i="1"/>
  <c r="B1406" i="1" l="1"/>
  <c r="E1433" i="1"/>
  <c r="F1434" i="1" s="1"/>
  <c r="A1434" i="1"/>
  <c r="D1434" i="1" s="1"/>
  <c r="O1433" i="1"/>
  <c r="N1432" i="1"/>
  <c r="S1433" i="1"/>
  <c r="Q1432" i="1"/>
  <c r="T1432" i="1"/>
  <c r="J1433" i="1"/>
  <c r="K1433" i="1" s="1"/>
  <c r="L1433" i="1" s="1"/>
  <c r="M1433" i="1" s="1"/>
  <c r="R1433" i="1"/>
  <c r="G1433" i="1"/>
  <c r="I1447" i="1"/>
  <c r="C1408" i="1"/>
  <c r="P1407" i="1"/>
  <c r="B1407" i="1" l="1"/>
  <c r="Q1433" i="1"/>
  <c r="J1434" i="1"/>
  <c r="K1434" i="1" s="1"/>
  <c r="L1434" i="1" s="1"/>
  <c r="M1434" i="1" s="1"/>
  <c r="T1433" i="1"/>
  <c r="S1434" i="1"/>
  <c r="R1434" i="1"/>
  <c r="G1434" i="1"/>
  <c r="H1434" i="1" s="1"/>
  <c r="E1434" i="1"/>
  <c r="F1435" i="1" s="1"/>
  <c r="O1434" i="1"/>
  <c r="A1435" i="1"/>
  <c r="D1435" i="1" s="1"/>
  <c r="H1433" i="1"/>
  <c r="C1409" i="1"/>
  <c r="P1408" i="1"/>
  <c r="I1448" i="1"/>
  <c r="N1433" i="1" l="1"/>
  <c r="B1408" i="1"/>
  <c r="N1434" i="1"/>
  <c r="G1435" i="1"/>
  <c r="H1435" i="1" s="1"/>
  <c r="J1435" i="1"/>
  <c r="K1435" i="1" s="1"/>
  <c r="L1435" i="1" s="1"/>
  <c r="M1435" i="1" s="1"/>
  <c r="T1434" i="1"/>
  <c r="Q1434" i="1"/>
  <c r="S1435" i="1"/>
  <c r="R1435" i="1"/>
  <c r="E1435" i="1"/>
  <c r="F1436" i="1" s="1"/>
  <c r="O1435" i="1"/>
  <c r="A1436" i="1"/>
  <c r="D1436" i="1" s="1"/>
  <c r="I1449" i="1"/>
  <c r="C1410" i="1"/>
  <c r="P1409" i="1"/>
  <c r="B1409" i="1" l="1"/>
  <c r="N1435" i="1"/>
  <c r="A1437" i="1"/>
  <c r="D1437" i="1" s="1"/>
  <c r="O1436" i="1"/>
  <c r="E1436" i="1"/>
  <c r="F1437" i="1" s="1"/>
  <c r="G1436" i="1"/>
  <c r="H1436" i="1" s="1"/>
  <c r="Q1435" i="1"/>
  <c r="T1435" i="1"/>
  <c r="R1436" i="1"/>
  <c r="S1436" i="1"/>
  <c r="J1436" i="1"/>
  <c r="K1436" i="1" s="1"/>
  <c r="L1436" i="1" s="1"/>
  <c r="M1436" i="1" s="1"/>
  <c r="C1411" i="1"/>
  <c r="P1410" i="1"/>
  <c r="I1450" i="1"/>
  <c r="B1410" i="1" l="1"/>
  <c r="N1436" i="1"/>
  <c r="J1437" i="1"/>
  <c r="K1437" i="1" s="1"/>
  <c r="L1437" i="1" s="1"/>
  <c r="M1437" i="1" s="1"/>
  <c r="R1437" i="1"/>
  <c r="S1437" i="1"/>
  <c r="Q1436" i="1"/>
  <c r="T1436" i="1"/>
  <c r="G1437" i="1"/>
  <c r="E1437" i="1"/>
  <c r="F1438" i="1" s="1"/>
  <c r="A1438" i="1"/>
  <c r="D1438" i="1" s="1"/>
  <c r="O1437" i="1"/>
  <c r="C1412" i="1"/>
  <c r="P1411" i="1"/>
  <c r="I1451" i="1"/>
  <c r="B1411" i="1" l="1"/>
  <c r="Q1437" i="1"/>
  <c r="J1438" i="1"/>
  <c r="K1438" i="1" s="1"/>
  <c r="L1438" i="1" s="1"/>
  <c r="M1438" i="1" s="1"/>
  <c r="S1438" i="1"/>
  <c r="T1437" i="1"/>
  <c r="R1438" i="1"/>
  <c r="G1438" i="1"/>
  <c r="H1438" i="1" s="1"/>
  <c r="O1438" i="1"/>
  <c r="A1439" i="1"/>
  <c r="D1439" i="1" s="1"/>
  <c r="E1438" i="1"/>
  <c r="F1439" i="1" s="1"/>
  <c r="H1437" i="1"/>
  <c r="I1452" i="1"/>
  <c r="C1413" i="1"/>
  <c r="P1412" i="1"/>
  <c r="N1437" i="1" l="1"/>
  <c r="B1412" i="1"/>
  <c r="N1438" i="1"/>
  <c r="O1439" i="1"/>
  <c r="E1439" i="1"/>
  <c r="F1440" i="1" s="1"/>
  <c r="A1440" i="1"/>
  <c r="D1440" i="1" s="1"/>
  <c r="T1438" i="1"/>
  <c r="R1439" i="1"/>
  <c r="J1439" i="1"/>
  <c r="K1439" i="1" s="1"/>
  <c r="L1439" i="1" s="1"/>
  <c r="M1439" i="1" s="1"/>
  <c r="G1439" i="1"/>
  <c r="Q1438" i="1"/>
  <c r="S1439" i="1"/>
  <c r="C1414" i="1"/>
  <c r="P1413" i="1"/>
  <c r="I1453" i="1"/>
  <c r="G1440" i="1" l="1"/>
  <c r="H1440" i="1" s="1"/>
  <c r="B1413" i="1"/>
  <c r="E1440" i="1"/>
  <c r="F1441" i="1" s="1"/>
  <c r="A1441" i="1"/>
  <c r="D1441" i="1" s="1"/>
  <c r="O1440" i="1"/>
  <c r="J1440" i="1"/>
  <c r="K1440" i="1" s="1"/>
  <c r="L1440" i="1" s="1"/>
  <c r="M1440" i="1" s="1"/>
  <c r="Q1439" i="1"/>
  <c r="T1439" i="1"/>
  <c r="S1440" i="1"/>
  <c r="R1440" i="1"/>
  <c r="H1439" i="1"/>
  <c r="I1454" i="1"/>
  <c r="C1415" i="1"/>
  <c r="P1414" i="1"/>
  <c r="N1439" i="1" l="1"/>
  <c r="B1414" i="1"/>
  <c r="R1441" i="1"/>
  <c r="S1441" i="1"/>
  <c r="G1441" i="1"/>
  <c r="H1441" i="1" s="1"/>
  <c r="Q1440" i="1"/>
  <c r="T1440" i="1"/>
  <c r="J1441" i="1"/>
  <c r="K1441" i="1" s="1"/>
  <c r="L1441" i="1" s="1"/>
  <c r="M1441" i="1" s="1"/>
  <c r="N1440" i="1"/>
  <c r="E1441" i="1"/>
  <c r="F1442" i="1" s="1"/>
  <c r="O1441" i="1"/>
  <c r="A1442" i="1"/>
  <c r="D1442" i="1" s="1"/>
  <c r="I1455" i="1"/>
  <c r="C1416" i="1"/>
  <c r="P1415" i="1"/>
  <c r="B1415" i="1" l="1"/>
  <c r="O1442" i="1"/>
  <c r="E1442" i="1"/>
  <c r="F1443" i="1" s="1"/>
  <c r="A1443" i="1"/>
  <c r="D1443" i="1" s="1"/>
  <c r="G1442" i="1"/>
  <c r="H1442" i="1" s="1"/>
  <c r="T1441" i="1"/>
  <c r="R1442" i="1"/>
  <c r="S1442" i="1"/>
  <c r="J1442" i="1"/>
  <c r="K1442" i="1" s="1"/>
  <c r="L1442" i="1" s="1"/>
  <c r="M1442" i="1" s="1"/>
  <c r="Q1441" i="1"/>
  <c r="N1441" i="1"/>
  <c r="I1456" i="1"/>
  <c r="C1417" i="1"/>
  <c r="P1416" i="1"/>
  <c r="B1416" i="1" l="1"/>
  <c r="N1442" i="1"/>
  <c r="E1443" i="1"/>
  <c r="F1444" i="1" s="1"/>
  <c r="A1444" i="1"/>
  <c r="D1444" i="1" s="1"/>
  <c r="O1443" i="1"/>
  <c r="G1443" i="1"/>
  <c r="H1443" i="1" s="1"/>
  <c r="R1443" i="1"/>
  <c r="Q1442" i="1"/>
  <c r="J1443" i="1"/>
  <c r="K1443" i="1" s="1"/>
  <c r="L1443" i="1" s="1"/>
  <c r="M1443" i="1" s="1"/>
  <c r="T1442" i="1"/>
  <c r="S1443" i="1"/>
  <c r="C1418" i="1"/>
  <c r="P1417" i="1"/>
  <c r="I1457" i="1"/>
  <c r="B1417" i="1" l="1"/>
  <c r="N1443" i="1"/>
  <c r="J1444" i="1"/>
  <c r="K1444" i="1" s="1"/>
  <c r="L1444" i="1" s="1"/>
  <c r="M1444" i="1" s="1"/>
  <c r="T1443" i="1"/>
  <c r="Q1443" i="1"/>
  <c r="G1444" i="1"/>
  <c r="H1444" i="1" s="1"/>
  <c r="S1444" i="1"/>
  <c r="R1444" i="1"/>
  <c r="E1444" i="1"/>
  <c r="F1445" i="1" s="1"/>
  <c r="O1444" i="1"/>
  <c r="A1445" i="1"/>
  <c r="D1445" i="1" s="1"/>
  <c r="C1419" i="1"/>
  <c r="P1418" i="1"/>
  <c r="B1418" i="1" l="1"/>
  <c r="A1446" i="1"/>
  <c r="D1446" i="1" s="1"/>
  <c r="O1445" i="1"/>
  <c r="E1445" i="1"/>
  <c r="F1446" i="1" s="1"/>
  <c r="N1444" i="1"/>
  <c r="T1444" i="1"/>
  <c r="Q1444" i="1"/>
  <c r="J1445" i="1"/>
  <c r="K1445" i="1" s="1"/>
  <c r="L1445" i="1" s="1"/>
  <c r="M1445" i="1" s="1"/>
  <c r="S1445" i="1"/>
  <c r="G1445" i="1"/>
  <c r="R1445" i="1"/>
  <c r="C1420" i="1"/>
  <c r="P1419" i="1"/>
  <c r="B1419" i="1" l="1"/>
  <c r="Q1445" i="1"/>
  <c r="S1446" i="1"/>
  <c r="R1446" i="1"/>
  <c r="J1446" i="1"/>
  <c r="K1446" i="1" s="1"/>
  <c r="L1446" i="1" s="1"/>
  <c r="M1446" i="1" s="1"/>
  <c r="T1445" i="1"/>
  <c r="G1446" i="1"/>
  <c r="H1446" i="1" s="1"/>
  <c r="O1446" i="1"/>
  <c r="A1447" i="1"/>
  <c r="D1447" i="1" s="1"/>
  <c r="E1446" i="1"/>
  <c r="F1447" i="1" s="1"/>
  <c r="H1445" i="1"/>
  <c r="C1421" i="1"/>
  <c r="P1420" i="1"/>
  <c r="N1445" i="1" l="1"/>
  <c r="B1420" i="1"/>
  <c r="G1447" i="1"/>
  <c r="H1447" i="1" s="1"/>
  <c r="R1447" i="1"/>
  <c r="T1446" i="1"/>
  <c r="J1447" i="1"/>
  <c r="K1447" i="1" s="1"/>
  <c r="L1447" i="1" s="1"/>
  <c r="M1447" i="1" s="1"/>
  <c r="S1447" i="1"/>
  <c r="Q1446" i="1"/>
  <c r="E1447" i="1"/>
  <c r="F1448" i="1" s="1"/>
  <c r="A1448" i="1"/>
  <c r="D1448" i="1" s="1"/>
  <c r="O1447" i="1"/>
  <c r="N1446" i="1"/>
  <c r="C1422" i="1"/>
  <c r="P1421" i="1"/>
  <c r="B1421" i="1" l="1"/>
  <c r="G1448" i="1"/>
  <c r="H1448" i="1" s="1"/>
  <c r="S1448" i="1"/>
  <c r="R1448" i="1"/>
  <c r="T1447" i="1"/>
  <c r="J1448" i="1"/>
  <c r="K1448" i="1" s="1"/>
  <c r="L1448" i="1" s="1"/>
  <c r="M1448" i="1" s="1"/>
  <c r="Q1447" i="1"/>
  <c r="N1447" i="1"/>
  <c r="O1448" i="1"/>
  <c r="E1448" i="1"/>
  <c r="F1449" i="1" s="1"/>
  <c r="A1449" i="1"/>
  <c r="D1449" i="1" s="1"/>
  <c r="C1423" i="1"/>
  <c r="P1422" i="1"/>
  <c r="B1422" i="1" l="1"/>
  <c r="N1448" i="1"/>
  <c r="Q1448" i="1"/>
  <c r="G1449" i="1"/>
  <c r="J1449" i="1"/>
  <c r="K1449" i="1" s="1"/>
  <c r="L1449" i="1" s="1"/>
  <c r="M1449" i="1" s="1"/>
  <c r="R1449" i="1"/>
  <c r="T1448" i="1"/>
  <c r="S1449" i="1"/>
  <c r="A1450" i="1"/>
  <c r="D1450" i="1" s="1"/>
  <c r="O1449" i="1"/>
  <c r="E1449" i="1"/>
  <c r="F1450" i="1" s="1"/>
  <c r="C1424" i="1"/>
  <c r="P1423" i="1"/>
  <c r="B1423" i="1" l="1"/>
  <c r="G1450" i="1"/>
  <c r="H1450" i="1" s="1"/>
  <c r="T1449" i="1"/>
  <c r="R1450" i="1"/>
  <c r="Q1449" i="1"/>
  <c r="S1450" i="1"/>
  <c r="J1450" i="1"/>
  <c r="K1450" i="1" s="1"/>
  <c r="L1450" i="1" s="1"/>
  <c r="M1450" i="1" s="1"/>
  <c r="O1450" i="1"/>
  <c r="A1451" i="1"/>
  <c r="D1451" i="1" s="1"/>
  <c r="E1450" i="1"/>
  <c r="F1451" i="1" s="1"/>
  <c r="H1449" i="1"/>
  <c r="C1425" i="1"/>
  <c r="P1424" i="1"/>
  <c r="N1449" i="1" l="1"/>
  <c r="B1424" i="1"/>
  <c r="N1450" i="1"/>
  <c r="A1452" i="1"/>
  <c r="D1452" i="1" s="1"/>
  <c r="E1451" i="1"/>
  <c r="F1452" i="1" s="1"/>
  <c r="O1451" i="1"/>
  <c r="Q1450" i="1"/>
  <c r="R1451" i="1"/>
  <c r="G1451" i="1"/>
  <c r="J1451" i="1"/>
  <c r="K1451" i="1" s="1"/>
  <c r="L1451" i="1" s="1"/>
  <c r="M1451" i="1" s="1"/>
  <c r="T1450" i="1"/>
  <c r="S1451" i="1"/>
  <c r="C1426" i="1"/>
  <c r="P1425" i="1"/>
  <c r="B1425" i="1" l="1"/>
  <c r="G1452" i="1"/>
  <c r="H1452" i="1" s="1"/>
  <c r="A1453" i="1"/>
  <c r="D1453" i="1" s="1"/>
  <c r="E1452" i="1"/>
  <c r="F1453" i="1" s="1"/>
  <c r="O1452" i="1"/>
  <c r="Q1451" i="1"/>
  <c r="R1452" i="1"/>
  <c r="T1451" i="1"/>
  <c r="J1452" i="1"/>
  <c r="K1452" i="1" s="1"/>
  <c r="L1452" i="1" s="1"/>
  <c r="M1452" i="1" s="1"/>
  <c r="S1452" i="1"/>
  <c r="H1451" i="1"/>
  <c r="C1427" i="1"/>
  <c r="P1426" i="1"/>
  <c r="N1451" i="1" l="1"/>
  <c r="B1426" i="1"/>
  <c r="N1452" i="1"/>
  <c r="Q1452" i="1"/>
  <c r="J1453" i="1"/>
  <c r="K1453" i="1" s="1"/>
  <c r="L1453" i="1" s="1"/>
  <c r="M1453" i="1" s="1"/>
  <c r="R1453" i="1"/>
  <c r="S1453" i="1"/>
  <c r="T1452" i="1"/>
  <c r="G1453" i="1"/>
  <c r="O1453" i="1"/>
  <c r="E1453" i="1"/>
  <c r="F1454" i="1" s="1"/>
  <c r="A1454" i="1"/>
  <c r="D1454" i="1" s="1"/>
  <c r="T1426" i="1"/>
  <c r="C1428" i="1"/>
  <c r="P1427" i="1"/>
  <c r="B1427" i="1" l="1"/>
  <c r="A1455" i="1"/>
  <c r="D1455" i="1" s="1"/>
  <c r="O1454" i="1"/>
  <c r="E1454" i="1"/>
  <c r="F1455" i="1" s="1"/>
  <c r="G1454" i="1"/>
  <c r="H1454" i="1" s="1"/>
  <c r="Q1453" i="1"/>
  <c r="J1454" i="1"/>
  <c r="K1454" i="1" s="1"/>
  <c r="L1454" i="1" s="1"/>
  <c r="M1454" i="1" s="1"/>
  <c r="T1453" i="1"/>
  <c r="R1454" i="1"/>
  <c r="S1454" i="1"/>
  <c r="H1453" i="1"/>
  <c r="C1429" i="1"/>
  <c r="P1428" i="1"/>
  <c r="N1453" i="1" l="1"/>
  <c r="B1428" i="1"/>
  <c r="G1455" i="1"/>
  <c r="H1455" i="1" s="1"/>
  <c r="J1455" i="1"/>
  <c r="K1455" i="1" s="1"/>
  <c r="L1455" i="1" s="1"/>
  <c r="M1455" i="1" s="1"/>
  <c r="S1455" i="1"/>
  <c r="R1455" i="1"/>
  <c r="T1454" i="1"/>
  <c r="Q1454" i="1"/>
  <c r="N1454" i="1"/>
  <c r="O1455" i="1"/>
  <c r="A1456" i="1"/>
  <c r="D1456" i="1" s="1"/>
  <c r="E1455" i="1"/>
  <c r="F1456" i="1" s="1"/>
  <c r="C1430" i="1"/>
  <c r="P1429" i="1"/>
  <c r="B1429" i="1" l="1"/>
  <c r="N1455" i="1"/>
  <c r="E1456" i="1"/>
  <c r="F1457" i="1" s="1"/>
  <c r="O1456" i="1"/>
  <c r="A1457" i="1"/>
  <c r="D1457" i="1" s="1"/>
  <c r="G1456" i="1"/>
  <c r="H1456" i="1" s="1"/>
  <c r="J1456" i="1"/>
  <c r="K1456" i="1" s="1"/>
  <c r="L1456" i="1" s="1"/>
  <c r="M1456" i="1" s="1"/>
  <c r="T1455" i="1"/>
  <c r="Q1455" i="1"/>
  <c r="S1456" i="1"/>
  <c r="R1456" i="1"/>
  <c r="C1431" i="1"/>
  <c r="P1430" i="1"/>
  <c r="B1430" i="1" l="1"/>
  <c r="E1457" i="1"/>
  <c r="O1457" i="1"/>
  <c r="Q1457" i="1" s="1"/>
  <c r="R1457" i="1"/>
  <c r="J1457" i="1"/>
  <c r="K1457" i="1" s="1"/>
  <c r="L1457" i="1" s="1"/>
  <c r="G1457" i="1"/>
  <c r="H1457" i="1" s="1"/>
  <c r="S1457" i="1"/>
  <c r="T1456" i="1"/>
  <c r="Q1456" i="1"/>
  <c r="N1456" i="1"/>
  <c r="C1432" i="1"/>
  <c r="P1431" i="1"/>
  <c r="M1457" i="1" l="1"/>
  <c r="B1431" i="1"/>
  <c r="N1457" i="1"/>
  <c r="C1433" i="1"/>
  <c r="P1432" i="1"/>
  <c r="B1432" i="1" l="1"/>
  <c r="C1434" i="1"/>
  <c r="P1433" i="1"/>
  <c r="B1433" i="1" l="1"/>
  <c r="C1435" i="1"/>
  <c r="P1434" i="1"/>
  <c r="B1434" i="1" l="1"/>
  <c r="C1436" i="1"/>
  <c r="P1435" i="1"/>
  <c r="B1435" i="1" l="1"/>
  <c r="C1437" i="1"/>
  <c r="P1436" i="1"/>
  <c r="B1436" i="1" l="1"/>
  <c r="C1438" i="1"/>
  <c r="P1437" i="1"/>
  <c r="B1437" i="1" l="1"/>
  <c r="C1439" i="1"/>
  <c r="P1438" i="1"/>
  <c r="B1438" i="1" l="1"/>
  <c r="C1440" i="1"/>
  <c r="P1439" i="1"/>
  <c r="B1439" i="1" l="1"/>
  <c r="C1441" i="1"/>
  <c r="P1440" i="1"/>
  <c r="B1440" i="1" l="1"/>
  <c r="C1442" i="1"/>
  <c r="P1441" i="1"/>
  <c r="B1441" i="1" l="1"/>
  <c r="C1443" i="1"/>
  <c r="P1442" i="1"/>
  <c r="B1442" i="1" l="1"/>
  <c r="C1444" i="1"/>
  <c r="P1443" i="1"/>
  <c r="B1443" i="1" l="1"/>
  <c r="C1445" i="1"/>
  <c r="P1444" i="1"/>
  <c r="B1444" i="1" l="1"/>
  <c r="C1446" i="1"/>
  <c r="P1445" i="1"/>
  <c r="B1445" i="1" l="1"/>
  <c r="C1447" i="1"/>
  <c r="P1446" i="1"/>
  <c r="B1446" i="1" l="1"/>
  <c r="C1448" i="1"/>
  <c r="P1447" i="1"/>
  <c r="B1447" i="1" l="1"/>
  <c r="C1449" i="1"/>
  <c r="P1448" i="1"/>
  <c r="B1448" i="1" l="1"/>
  <c r="C1450" i="1"/>
  <c r="P1449" i="1"/>
  <c r="B1449" i="1" l="1"/>
  <c r="C1451" i="1"/>
  <c r="P1450" i="1"/>
  <c r="B1450" i="1" l="1"/>
  <c r="C1452" i="1"/>
  <c r="P1451" i="1"/>
  <c r="B1451" i="1" l="1"/>
  <c r="C1453" i="1"/>
  <c r="P1452" i="1"/>
  <c r="B1452" i="1" l="1"/>
  <c r="C1454" i="1"/>
  <c r="P1453" i="1"/>
  <c r="B1453" i="1" l="1"/>
  <c r="C1455" i="1"/>
  <c r="P1454" i="1"/>
  <c r="B1454" i="1" l="1"/>
  <c r="C1456" i="1"/>
  <c r="P1455" i="1"/>
  <c r="B1455" i="1" l="1"/>
  <c r="C1457" i="1"/>
  <c r="P1456" i="1"/>
  <c r="B1456" i="1" l="1"/>
  <c r="P1457" i="1"/>
  <c r="B1457" i="1" l="1"/>
  <c r="T1457" i="1"/>
</calcChain>
</file>

<file path=xl/sharedStrings.xml><?xml version="1.0" encoding="utf-8"?>
<sst xmlns="http://schemas.openxmlformats.org/spreadsheetml/2006/main" count="323" uniqueCount="104">
  <si>
    <t>[TABELA DE PAGAMENTOS]</t>
  </si>
  <si>
    <t>[FERIADOS]</t>
  </si>
  <si>
    <t>[DATAS BASE]</t>
  </si>
  <si>
    <t>[AH2.AV1909]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</si>
  <si>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</si>
  <si>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</si>
  <si>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</si>
  <si>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</si>
  <si>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</si>
  <si>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</si>
  <si>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</si>
  <si>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</si>
  <si>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</si>
  <si>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</si>
  <si>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</si>
  <si>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</si>
  <si>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</si>
  <si>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</si>
  <si>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</si>
  <si>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</si>
  <si>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</si>
  <si>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</si>
  <si>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</si>
  <si>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</si>
  <si>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</si>
  <si>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</si>
  <si>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</si>
  <si>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</si>
  <si>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</si>
  <si>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</si>
  <si>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</si>
  <si>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</si>
  <si>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</si>
  <si>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</si>
  <si>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</si>
  <si>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</si>
  <si>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</si>
  <si>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</si>
  <si>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</si>
  <si>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</si>
  <si>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</si>
  <si>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</si>
  <si>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</si>
  <si>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</si>
  <si>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</si>
  <si>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</si>
  <si>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</si>
  <si>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</si>
  <si>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</si>
  <si>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</si>
  <si>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</si>
  <si>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</si>
  <si>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</si>
  <si>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</si>
  <si>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</si>
  <si>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</si>
  <si>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</si>
  <si>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</si>
  <si>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</si>
  <si>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</si>
  <si>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</si>
  <si>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</si>
  <si>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</si>
  <si>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</si>
  <si>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</si>
  <si>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</si>
  <si>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</si>
  <si>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</si>
  <si>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</si>
  <si>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</si>
  <si>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</si>
  <si>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</si>
  <si>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</si>
  <si>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</si>
  <si>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</si>
  <si>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</si>
  <si>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</si>
  <si>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</si>
  <si>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INTEGRALIZAÇÃO</t>
  </si>
  <si>
    <t>AH2:AV1909</t>
  </si>
  <si>
    <t>AX11:AY26</t>
  </si>
  <si>
    <t>STATUS</t>
  </si>
  <si>
    <t>LM TRANSPORTES INTER SERV COM  S.A. - 2ª EMISSÃO DEBÊNTURES - R$ 300.000.000,00 - 30.000 DEBÊNTURES</t>
  </si>
  <si>
    <t>DI + 2,95% aa (base 252)</t>
  </si>
  <si>
    <t>LMTI12</t>
  </si>
  <si>
    <t>SP_PU</t>
  </si>
  <si>
    <t>SP_JUROS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</si>
  <si>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</si>
  <si>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</si>
  <si>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</si>
  <si>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</si>
  <si>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</si>
  <si>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</si>
  <si>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</si>
  <si>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</si>
  <si>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</si>
  <si>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</si>
  <si>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</si>
  <si>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</si>
  <si>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</si>
  <si>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SP_AMORTIZACAO</t>
  </si>
  <si>
    <t>SP_PROX EVENTOS_REF</t>
  </si>
  <si>
    <t>SP_PROX EVENTOS_REF_DATA</t>
  </si>
  <si>
    <t>SP_TOTAL_PG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</si>
</sst>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9"/>
      <color indexed="8"/>
      <name val="Verdana"/>
      <family val="2"/>
    </font>
    <font>
      <sz val="9"/>
      <color theme="1"/>
      <name val="Verdana"/>
      <family val="2"/>
    </font>
    <font>
      <b/>
      <sz val="12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color theme="4"/>
      <name val="Verdana"/>
      <family val="2"/>
    </font>
    <font>
      <b/>
      <sz val="9"/>
      <color theme="4"/>
      <name val="Verdana"/>
      <family val="2"/>
    </font>
    <font>
      <b/>
      <sz val="10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C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219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4" fillId="5" borderId="0" xfId="0" applyFont="1" applyFill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5" fillId="4" borderId="0" xfId="0" applyFont="1" applyFill="1" applyAlignment="1">
      <alignment horizontal="left"/>
    </xf>
    <xf numFmtId="3" fontId="4" fillId="5" borderId="0" xfId="0" applyNumberFormat="1" applyFont="1" applyFill="1" applyAlignment="1">
      <alignment horizontal="center"/>
    </xf>
    <xf numFmtId="3" fontId="4" fillId="5" borderId="0" xfId="0" applyNumberFormat="1" applyFont="1" applyFill="1" applyAlignment="1">
      <alignment horizontal="right"/>
    </xf>
    <xf numFmtId="165" fontId="4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right"/>
    </xf>
    <xf numFmtId="0" fontId="1" fillId="6" borderId="0" xfId="0" applyFont="1" applyFill="1"/>
    <xf numFmtId="0" fontId="1" fillId="6" borderId="0" xfId="0" applyFont="1" applyFill="1" applyAlignment="1">
      <alignment horizontal="right"/>
    </xf>
    <xf numFmtId="4" fontId="1" fillId="5" borderId="0" xfId="0" applyNumberFormat="1" applyFont="1" applyFill="1"/>
    <xf numFmtId="4" fontId="4" fillId="5" borderId="0" xfId="0" applyNumberFormat="1" applyFont="1" applyFill="1"/>
    <xf numFmtId="4" fontId="4" fillId="0" borderId="0" xfId="0" applyNumberFormat="1" applyFont="1" applyAlignment="1">
      <alignment horizontal="right"/>
    </xf>
    <xf numFmtId="165" fontId="5" fillId="4" borderId="0" xfId="0" applyNumberFormat="1" applyFont="1" applyFill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0" fontId="2" fillId="0" borderId="3" xfId="0" applyFont="1" applyBorder="1" applyAlignment="1">
      <alignment horizontal="left"/>
    </xf>
    <xf numFmtId="164" fontId="1" fillId="0" borderId="3" xfId="0" applyNumberFormat="1" applyFont="1" applyBorder="1"/>
    <xf numFmtId="0" fontId="1" fillId="0" borderId="3" xfId="0" applyFont="1" applyBorder="1"/>
    <xf numFmtId="166" fontId="1" fillId="0" borderId="3" xfId="0" applyNumberFormat="1" applyFont="1" applyBorder="1"/>
    <xf numFmtId="167" fontId="1" fillId="0" borderId="3" xfId="0" applyNumberFormat="1" applyFont="1" applyBorder="1"/>
    <xf numFmtId="4" fontId="3" fillId="0" borderId="3" xfId="0" applyNumberFormat="1" applyFont="1" applyBorder="1" applyAlignment="1">
      <alignment horizontal="center"/>
    </xf>
    <xf numFmtId="10" fontId="1" fillId="0" borderId="3" xfId="0" applyNumberFormat="1" applyFont="1" applyBorder="1"/>
    <xf numFmtId="1" fontId="1" fillId="0" borderId="3" xfId="0" applyNumberFormat="1" applyFont="1" applyBorder="1"/>
    <xf numFmtId="0" fontId="1" fillId="0" borderId="3" xfId="0" applyFont="1" applyBorder="1" applyAlignment="1">
      <alignment horizontal="right"/>
    </xf>
    <xf numFmtId="165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3" xfId="0" applyNumberFormat="1" applyFont="1" applyBorder="1"/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5" fillId="0" borderId="3" xfId="0" applyFont="1" applyBorder="1"/>
    <xf numFmtId="0" fontId="7" fillId="0" borderId="3" xfId="0" applyFont="1" applyBorder="1"/>
    <xf numFmtId="0" fontId="2" fillId="0" borderId="3" xfId="0" applyFont="1" applyBorder="1"/>
    <xf numFmtId="0" fontId="3" fillId="0" borderId="3" xfId="0" applyFont="1" applyBorder="1" applyAlignment="1">
      <alignment horizontal="centerContinuous"/>
    </xf>
    <xf numFmtId="164" fontId="3" fillId="0" borderId="3" xfId="0" applyNumberFormat="1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67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4" fontId="1" fillId="0" borderId="3" xfId="0" applyNumberFormat="1" applyFont="1" applyBorder="1" applyAlignment="1">
      <alignment horizontal="centerContinuous"/>
    </xf>
    <xf numFmtId="164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Continuous"/>
    </xf>
    <xf numFmtId="10" fontId="2" fillId="0" borderId="3" xfId="0" applyNumberFormat="1" applyFont="1" applyBorder="1" applyAlignment="1">
      <alignment horizontal="centerContinuous"/>
    </xf>
    <xf numFmtId="169" fontId="2" fillId="0" borderId="3" xfId="0" applyNumberFormat="1" applyFont="1" applyBorder="1" applyAlignment="1">
      <alignment horizontal="centerContinuous"/>
    </xf>
    <xf numFmtId="169" fontId="2" fillId="0" borderId="3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65" fontId="2" fillId="0" borderId="3" xfId="0" applyNumberFormat="1" applyFon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70" fontId="2" fillId="0" borderId="3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0" fontId="2" fillId="0" borderId="5" xfId="0" applyNumberFormat="1" applyFont="1" applyBorder="1" applyAlignment="1">
      <alignment horizontal="center"/>
    </xf>
    <xf numFmtId="166" fontId="2" fillId="0" borderId="5" xfId="0" applyNumberFormat="1" applyFont="1" applyBorder="1" applyAlignment="1">
      <alignment horizontal="center"/>
    </xf>
    <xf numFmtId="167" fontId="2" fillId="0" borderId="5" xfId="0" applyNumberFormat="1" applyFont="1" applyBorder="1" applyAlignment="1">
      <alignment horizontal="center"/>
    </xf>
    <xf numFmtId="168" fontId="2" fillId="0" borderId="5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right"/>
    </xf>
    <xf numFmtId="165" fontId="2" fillId="0" borderId="5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5" xfId="0" applyFont="1" applyBorder="1"/>
    <xf numFmtId="0" fontId="5" fillId="0" borderId="5" xfId="0" applyFont="1" applyBorder="1"/>
    <xf numFmtId="0" fontId="7" fillId="0" borderId="5" xfId="0" applyFont="1" applyBorder="1"/>
    <xf numFmtId="14" fontId="2" fillId="0" borderId="6" xfId="0" applyNumberFormat="1" applyFont="1" applyBorder="1" applyAlignment="1">
      <alignment horizontal="left"/>
    </xf>
    <xf numFmtId="14" fontId="1" fillId="0" borderId="6" xfId="0" applyNumberFormat="1" applyFont="1" applyBorder="1"/>
    <xf numFmtId="14" fontId="3" fillId="0" borderId="7" xfId="0" applyNumberFormat="1" applyFont="1" applyBorder="1" applyAlignment="1">
      <alignment horizontal="centerContinuous"/>
    </xf>
    <xf numFmtId="14" fontId="2" fillId="0" borderId="6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14" fontId="1" fillId="0" borderId="6" xfId="0" applyNumberFormat="1" applyFont="1" applyBorder="1" applyAlignment="1">
      <alignment horizontal="center"/>
    </xf>
    <xf numFmtId="14" fontId="5" fillId="0" borderId="6" xfId="0" applyNumberFormat="1" applyFont="1" applyBorder="1"/>
    <xf numFmtId="10" fontId="8" fillId="0" borderId="0" xfId="0" applyNumberFormat="1" applyFont="1" applyAlignment="1">
      <alignment horizontal="center"/>
    </xf>
    <xf numFmtId="14" fontId="6" fillId="0" borderId="1" xfId="0" applyNumberFormat="1" applyFont="1" applyBorder="1" applyAlignment="1">
      <alignment horizontal="left"/>
    </xf>
    <xf numFmtId="0" fontId="1" fillId="0" borderId="8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4" fontId="1" fillId="0" borderId="4" xfId="0" applyNumberFormat="1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0" fontId="2" fillId="2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4" fontId="7" fillId="0" borderId="6" xfId="0" applyNumberFormat="1" applyFont="1" applyBorder="1" applyAlignment="1">
      <alignment horizontal="center"/>
    </xf>
    <xf numFmtId="166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center"/>
    </xf>
    <xf numFmtId="14" fontId="10" fillId="0" borderId="6" xfId="0" applyNumberFormat="1" applyFont="1" applyBorder="1" applyAlignment="1">
      <alignment horizontal="center"/>
    </xf>
    <xf numFmtId="166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4" fontId="10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4" fontId="11" fillId="0" borderId="6" xfId="0" applyNumberFormat="1" applyFont="1" applyBorder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4" fontId="11" fillId="0" borderId="0" xfId="0" applyNumberFormat="1" applyFont="1" applyAlignment="1">
      <alignment horizontal="center"/>
    </xf>
    <xf numFmtId="14" fontId="12" fillId="0" borderId="6" xfId="0" applyNumberFormat="1" applyFont="1" applyBorder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4" fontId="12" fillId="0" borderId="0" xfId="0" applyNumberFormat="1" applyFont="1" applyAlignment="1">
      <alignment horizontal="center"/>
    </xf>
    <xf numFmtId="14" fontId="13" fillId="0" borderId="6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4" fontId="13" fillId="0" borderId="0" xfId="0" applyNumberFormat="1" applyFont="1" applyAlignment="1">
      <alignment horizontal="center"/>
    </xf>
    <xf numFmtId="14" fontId="15" fillId="0" borderId="6" xfId="0" applyNumberFormat="1" applyFont="1" applyBorder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8" fontId="15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4" fontId="15" fillId="0" borderId="0" xfId="0" applyNumberFormat="1" applyFont="1" applyAlignment="1">
      <alignment horizontal="center"/>
    </xf>
    <xf numFmtId="0" fontId="17" fillId="7" borderId="3" xfId="0" applyFont="1" applyFill="1" applyBorder="1" applyAlignment="1">
      <alignment horizontal="center"/>
    </xf>
    <xf numFmtId="3" fontId="1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6" fontId="1" fillId="8" borderId="0" xfId="0" applyNumberFormat="1" applyFont="1" applyFill="1" applyAlignment="1">
      <alignment horizontal="center"/>
    </xf>
    <xf numFmtId="4" fontId="1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/>
    </xf>
  </cellXfs>
  <cellStyles count="1">
    <cellStyle name="Normal" xfId="0" builtinId="0"/>
  </cellStyles>
  <dxfs count="1"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LMT11_LMTI1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123825</xdr:rowOff>
    </xdr:from>
    <xdr:to>
      <xdr:col>34</xdr:col>
      <xdr:colOff>135732</xdr:colOff>
      <xdr:row>2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37700" y="2857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114300</xdr:rowOff>
    </xdr:from>
    <xdr:to>
      <xdr:col>33</xdr:col>
      <xdr:colOff>853200</xdr:colOff>
      <xdr:row>3</xdr:row>
      <xdr:rowOff>23753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3300" y="27622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R27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19.5703125" style="128" bestFit="1" customWidth="1"/>
    <col min="2" max="2" width="25" style="51" customWidth="1"/>
    <col min="3" max="3" width="24" style="51" customWidth="1"/>
    <col min="4" max="4" width="13.7109375" style="51" customWidth="1"/>
    <col min="5" max="5" width="16.42578125" style="51" bestFit="1" customWidth="1"/>
    <col min="6" max="7" width="17.5703125" style="51" customWidth="1"/>
    <col min="8" max="8" width="16.42578125" style="51" bestFit="1" customWidth="1"/>
    <col min="9" max="9" width="16.28515625" style="51" customWidth="1"/>
    <col min="10" max="10" width="15" style="51" customWidth="1"/>
    <col min="11" max="12" width="12.42578125" style="51" customWidth="1"/>
    <col min="13" max="14" width="17.5703125" style="51" customWidth="1"/>
    <col min="15" max="15" width="7.28515625" style="51" customWidth="1"/>
    <col min="16" max="16" width="17.5703125" style="51" customWidth="1"/>
    <col min="17" max="18" width="16.28515625" style="51" customWidth="1"/>
    <col min="19" max="19" width="20.140625" style="51" customWidth="1"/>
    <col min="20" max="20" width="24" style="51" customWidth="1"/>
    <col min="21" max="21" width="18.85546875" style="51" customWidth="1"/>
    <col min="22" max="22" width="15" style="51" customWidth="1"/>
    <col min="23" max="23" width="20.140625" style="51" customWidth="1"/>
    <col min="24" max="24" width="17.5703125" style="51" customWidth="1"/>
    <col min="25" max="25" width="6" style="51" customWidth="1"/>
    <col min="26" max="26" width="17.7109375" style="51" customWidth="1"/>
    <col min="27" max="27" width="17.5703125" style="51" bestFit="1" customWidth="1"/>
    <col min="28" max="29" width="15" style="51" customWidth="1"/>
    <col min="30" max="30" width="7.28515625" style="51" customWidth="1"/>
    <col min="31" max="31" width="11.140625" style="51" customWidth="1"/>
    <col min="32" max="32" width="15" style="51" customWidth="1"/>
    <col min="33" max="33" width="18.85546875" style="51" customWidth="1"/>
    <col min="34" max="197" width="20.140625" style="51" customWidth="1"/>
    <col min="198" max="226" width="12.42578125" style="51" customWidth="1"/>
    <col min="227" max="227" width="20.140625" style="52" customWidth="1"/>
    <col min="228" max="228" width="21.42578125" style="52" customWidth="1"/>
    <col min="229" max="229" width="24" style="52" customWidth="1"/>
    <col min="230" max="230" width="13.7109375" style="52" customWidth="1"/>
    <col min="231" max="231" width="15" style="52" customWidth="1"/>
    <col min="232" max="233" width="17.5703125" style="52" customWidth="1"/>
    <col min="234" max="234" width="15" style="52" customWidth="1"/>
    <col min="235" max="235" width="16.28515625" style="52" customWidth="1"/>
    <col min="236" max="236" width="15" style="52" customWidth="1"/>
    <col min="237" max="238" width="12.42578125" style="52" customWidth="1"/>
    <col min="239" max="240" width="17.5703125" style="52" customWidth="1"/>
    <col min="241" max="241" width="7.28515625" style="52" customWidth="1"/>
    <col min="242" max="242" width="17.5703125" style="52" customWidth="1"/>
    <col min="243" max="244" width="16.28515625" style="52" customWidth="1"/>
    <col min="245" max="245" width="20.140625" style="52" customWidth="1"/>
    <col min="246" max="246" width="24" style="52" customWidth="1"/>
    <col min="247" max="247" width="18.85546875" style="52" customWidth="1"/>
    <col min="248" max="248" width="15" style="52" customWidth="1"/>
    <col min="249" max="249" width="20.140625" style="52" customWidth="1"/>
    <col min="250" max="250" width="17.5703125" style="52" customWidth="1"/>
    <col min="251" max="251" width="6" style="52" customWidth="1"/>
    <col min="252" max="252" width="12.42578125" style="52" customWidth="1"/>
    <col min="253" max="255" width="15" style="52" customWidth="1"/>
    <col min="256" max="256" width="7.28515625" style="52" customWidth="1"/>
    <col min="257" max="257" width="11.140625" style="52" customWidth="1"/>
    <col min="258" max="258" width="15" style="52" customWidth="1"/>
    <col min="259" max="259" width="18.85546875" style="52" customWidth="1"/>
    <col min="260" max="260" width="16.28515625" style="52" customWidth="1"/>
    <col min="261" max="261" width="25.28515625" style="52" customWidth="1"/>
    <col min="262" max="262" width="20.140625" style="52" customWidth="1"/>
    <col min="263" max="263" width="15" style="52" customWidth="1"/>
    <col min="264" max="264" width="17.5703125" style="52" customWidth="1"/>
    <col min="265" max="265" width="16.28515625" style="52" customWidth="1"/>
    <col min="266" max="267" width="15" style="52" customWidth="1"/>
    <col min="268" max="268" width="17.5703125" style="52" customWidth="1"/>
    <col min="269" max="269" width="20.140625" style="52" customWidth="1"/>
    <col min="270" max="270" width="16.28515625" style="52" customWidth="1"/>
    <col min="271" max="271" width="25.28515625" style="52" customWidth="1"/>
    <col min="272" max="272" width="18.85546875" style="52" customWidth="1"/>
    <col min="273" max="275" width="20.140625" style="52" customWidth="1"/>
    <col min="276" max="276" width="39.42578125" style="52" customWidth="1"/>
    <col min="277" max="277" width="25.28515625" style="52" customWidth="1"/>
    <col min="278" max="278" width="24" style="52" customWidth="1"/>
    <col min="279" max="279" width="27.85546875" style="52" customWidth="1"/>
    <col min="280" max="280" width="22.7109375" style="52" customWidth="1"/>
    <col min="281" max="453" width="20.140625" style="52" customWidth="1"/>
    <col min="454" max="482" width="12.42578125" style="52" customWidth="1"/>
    <col min="483" max="483" width="20.140625" style="52" customWidth="1"/>
    <col min="484" max="484" width="21.42578125" style="52" customWidth="1"/>
    <col min="485" max="485" width="24" style="52" customWidth="1"/>
    <col min="486" max="486" width="13.7109375" style="52" customWidth="1"/>
    <col min="487" max="487" width="15" style="52" customWidth="1"/>
    <col min="488" max="489" width="17.5703125" style="52" customWidth="1"/>
    <col min="490" max="490" width="15" style="52" customWidth="1"/>
    <col min="491" max="491" width="16.28515625" style="52" customWidth="1"/>
    <col min="492" max="492" width="15" style="52" customWidth="1"/>
    <col min="493" max="494" width="12.42578125" style="52" customWidth="1"/>
    <col min="495" max="496" width="17.5703125" style="52" customWidth="1"/>
    <col min="497" max="497" width="7.28515625" style="52" customWidth="1"/>
    <col min="498" max="498" width="17.5703125" style="52" customWidth="1"/>
    <col min="499" max="500" width="16.28515625" style="52" customWidth="1"/>
    <col min="501" max="501" width="20.140625" style="52" customWidth="1"/>
    <col min="502" max="502" width="24" style="52" customWidth="1"/>
    <col min="503" max="503" width="18.85546875" style="52" customWidth="1"/>
    <col min="504" max="504" width="15" style="52" customWidth="1"/>
    <col min="505" max="505" width="20.140625" style="52" customWidth="1"/>
    <col min="506" max="506" width="17.5703125" style="52" customWidth="1"/>
    <col min="507" max="507" width="6" style="52" customWidth="1"/>
    <col min="508" max="508" width="12.42578125" style="52" customWidth="1"/>
    <col min="509" max="511" width="15" style="52" customWidth="1"/>
    <col min="512" max="512" width="7.28515625" style="52" customWidth="1"/>
    <col min="513" max="513" width="11.140625" style="52" customWidth="1"/>
    <col min="514" max="514" width="15" style="52" customWidth="1"/>
    <col min="515" max="515" width="18.85546875" style="52" customWidth="1"/>
    <col min="516" max="516" width="16.28515625" style="52" customWidth="1"/>
    <col min="517" max="517" width="25.28515625" style="52" customWidth="1"/>
    <col min="518" max="518" width="20.140625" style="52" customWidth="1"/>
    <col min="519" max="519" width="15" style="52" customWidth="1"/>
    <col min="520" max="520" width="17.5703125" style="52" customWidth="1"/>
    <col min="521" max="521" width="16.28515625" style="52" customWidth="1"/>
    <col min="522" max="523" width="15" style="52" customWidth="1"/>
    <col min="524" max="524" width="17.5703125" style="52" customWidth="1"/>
    <col min="525" max="525" width="20.140625" style="52" customWidth="1"/>
    <col min="526" max="526" width="16.28515625" style="52" customWidth="1"/>
    <col min="527" max="527" width="25.28515625" style="52" customWidth="1"/>
    <col min="528" max="528" width="18.85546875" style="52" customWidth="1"/>
    <col min="529" max="531" width="20.140625" style="52" customWidth="1"/>
    <col min="532" max="532" width="39.42578125" style="52" customWidth="1"/>
    <col min="533" max="533" width="25.28515625" style="52" customWidth="1"/>
    <col min="534" max="534" width="24" style="52" customWidth="1"/>
    <col min="535" max="535" width="27.85546875" style="52" customWidth="1"/>
    <col min="536" max="536" width="22.7109375" style="52" customWidth="1"/>
    <col min="537" max="709" width="20.140625" style="52" customWidth="1"/>
    <col min="710" max="738" width="12.42578125" style="52" customWidth="1"/>
    <col min="739" max="739" width="20.140625" style="52" customWidth="1"/>
    <col min="740" max="740" width="21.42578125" style="52" customWidth="1"/>
    <col min="741" max="741" width="24" style="52" customWidth="1"/>
    <col min="742" max="742" width="13.7109375" style="52" customWidth="1"/>
    <col min="743" max="743" width="15" style="52" customWidth="1"/>
    <col min="744" max="745" width="17.5703125" style="52" customWidth="1"/>
    <col min="746" max="746" width="15" style="52" customWidth="1"/>
    <col min="747" max="747" width="16.28515625" style="52" customWidth="1"/>
    <col min="748" max="748" width="15" style="52" customWidth="1"/>
    <col min="749" max="750" width="12.42578125" style="52" customWidth="1"/>
    <col min="751" max="752" width="17.5703125" style="52" customWidth="1"/>
    <col min="753" max="753" width="7.28515625" style="52" customWidth="1"/>
    <col min="754" max="754" width="17.5703125" style="52" customWidth="1"/>
    <col min="755" max="756" width="16.28515625" style="52" customWidth="1"/>
    <col min="757" max="757" width="20.140625" style="52" customWidth="1"/>
    <col min="758" max="758" width="24" style="52" customWidth="1"/>
    <col min="759" max="759" width="18.85546875" style="52" customWidth="1"/>
    <col min="760" max="760" width="15" style="52" customWidth="1"/>
    <col min="761" max="761" width="20.140625" style="52" customWidth="1"/>
    <col min="762" max="762" width="17.5703125" style="52" customWidth="1"/>
    <col min="763" max="763" width="6" style="52" customWidth="1"/>
    <col min="764" max="764" width="12.42578125" style="52" customWidth="1"/>
    <col min="765" max="767" width="15" style="52" customWidth="1"/>
    <col min="768" max="768" width="7.28515625" style="52" customWidth="1"/>
    <col min="769" max="769" width="11.140625" style="52" customWidth="1"/>
    <col min="770" max="770" width="15" style="52" customWidth="1"/>
    <col min="771" max="771" width="18.85546875" style="52" customWidth="1"/>
    <col min="772" max="772" width="16.28515625" style="52" customWidth="1"/>
    <col min="773" max="773" width="25.28515625" style="52" customWidth="1"/>
    <col min="774" max="774" width="20.140625" style="52" customWidth="1"/>
    <col min="775" max="775" width="15" style="52" customWidth="1"/>
    <col min="776" max="776" width="17.5703125" style="52" customWidth="1"/>
    <col min="777" max="777" width="16.28515625" style="52" customWidth="1"/>
    <col min="778" max="779" width="15" style="52" customWidth="1"/>
    <col min="780" max="780" width="17.5703125" style="52" customWidth="1"/>
    <col min="781" max="781" width="20.140625" style="52" customWidth="1"/>
    <col min="782" max="782" width="16.28515625" style="52" customWidth="1"/>
    <col min="783" max="783" width="25.28515625" style="52" customWidth="1"/>
    <col min="784" max="784" width="18.85546875" style="52" customWidth="1"/>
    <col min="785" max="787" width="20.140625" style="52" customWidth="1"/>
    <col min="788" max="788" width="39.42578125" style="52" customWidth="1"/>
    <col min="789" max="789" width="25.28515625" style="52" customWidth="1"/>
    <col min="790" max="790" width="24" style="52" customWidth="1"/>
    <col min="791" max="791" width="27.85546875" style="52" customWidth="1"/>
    <col min="792" max="792" width="22.7109375" style="52" customWidth="1"/>
    <col min="793" max="965" width="20.140625" style="52" customWidth="1"/>
    <col min="966" max="994" width="12.42578125" style="52" customWidth="1"/>
    <col min="995" max="995" width="20.140625" style="52" customWidth="1"/>
    <col min="996" max="996" width="21.42578125" style="52" customWidth="1"/>
    <col min="997" max="997" width="24" style="52" customWidth="1"/>
    <col min="998" max="998" width="13.7109375" style="52" customWidth="1"/>
    <col min="999" max="999" width="15" style="52" customWidth="1"/>
    <col min="1000" max="1001" width="17.5703125" style="52" customWidth="1"/>
    <col min="1002" max="1002" width="15" style="52" customWidth="1"/>
    <col min="1003" max="1003" width="16.28515625" style="52" customWidth="1"/>
    <col min="1004" max="1004" width="15" style="52" customWidth="1"/>
    <col min="1005" max="1006" width="12.42578125" style="52" customWidth="1"/>
    <col min="1007" max="1008" width="17.5703125" style="52" customWidth="1"/>
    <col min="1009" max="1009" width="7.28515625" style="52" customWidth="1"/>
    <col min="1010" max="1010" width="17.5703125" style="52" customWidth="1"/>
    <col min="1011" max="1012" width="16.28515625" style="52" customWidth="1"/>
    <col min="1013" max="1013" width="20.140625" style="52" customWidth="1"/>
    <col min="1014" max="1014" width="24" style="52" customWidth="1"/>
    <col min="1015" max="1015" width="18.85546875" style="52" customWidth="1"/>
    <col min="1016" max="1016" width="15" style="52" customWidth="1"/>
    <col min="1017" max="1017" width="20.140625" style="52" customWidth="1"/>
    <col min="1018" max="1018" width="17.5703125" style="52" customWidth="1"/>
    <col min="1019" max="1019" width="6" style="52" customWidth="1"/>
    <col min="1020" max="1020" width="12.42578125" style="52" customWidth="1"/>
    <col min="1021" max="1023" width="15" style="52" customWidth="1"/>
    <col min="1024" max="1024" width="7.28515625" style="52" customWidth="1"/>
    <col min="1025" max="1025" width="11.140625" style="52" customWidth="1"/>
    <col min="1026" max="1026" width="15" style="52" customWidth="1"/>
    <col min="1027" max="1027" width="18.85546875" style="52" customWidth="1"/>
    <col min="1028" max="1028" width="16.28515625" style="52" customWidth="1"/>
    <col min="1029" max="1029" width="25.28515625" style="52" customWidth="1"/>
    <col min="1030" max="1030" width="20.140625" style="52" customWidth="1"/>
    <col min="1031" max="1031" width="15" style="52" customWidth="1"/>
    <col min="1032" max="1032" width="17.5703125" style="52" customWidth="1"/>
    <col min="1033" max="1033" width="16.28515625" style="52" customWidth="1"/>
    <col min="1034" max="1035" width="15" style="52" customWidth="1"/>
    <col min="1036" max="1036" width="17.5703125" style="52" customWidth="1"/>
    <col min="1037" max="1037" width="20.140625" style="52" customWidth="1"/>
    <col min="1038" max="1038" width="16.28515625" style="52" customWidth="1"/>
    <col min="1039" max="1039" width="25.28515625" style="52" customWidth="1"/>
    <col min="1040" max="1040" width="18.85546875" style="52" customWidth="1"/>
    <col min="1041" max="1043" width="20.140625" style="52" customWidth="1"/>
    <col min="1044" max="1044" width="39.42578125" style="52" customWidth="1"/>
    <col min="1045" max="1045" width="25.28515625" style="52" customWidth="1"/>
    <col min="1046" max="1046" width="24" style="52" customWidth="1"/>
    <col min="1047" max="1047" width="27.85546875" style="52" customWidth="1"/>
    <col min="1048" max="1048" width="22.7109375" style="52" customWidth="1"/>
    <col min="1049" max="1221" width="20.140625" style="52" customWidth="1"/>
    <col min="1222" max="1250" width="12.42578125" style="52" customWidth="1"/>
    <col min="1251" max="1251" width="20.140625" style="52" customWidth="1"/>
    <col min="1252" max="1252" width="21.42578125" style="52" customWidth="1"/>
    <col min="1253" max="1253" width="24" style="52" customWidth="1"/>
    <col min="1254" max="1254" width="13.7109375" style="52" customWidth="1"/>
    <col min="1255" max="1255" width="15" style="52" customWidth="1"/>
    <col min="1256" max="1257" width="17.5703125" style="52" customWidth="1"/>
    <col min="1258" max="1258" width="15" style="52" customWidth="1"/>
    <col min="1259" max="1259" width="16.28515625" style="52" customWidth="1"/>
    <col min="1260" max="1260" width="15" style="52" customWidth="1"/>
    <col min="1261" max="1262" width="12.42578125" style="52" customWidth="1"/>
    <col min="1263" max="1264" width="17.5703125" style="52" customWidth="1"/>
    <col min="1265" max="1265" width="7.28515625" style="52" customWidth="1"/>
    <col min="1266" max="1266" width="17.5703125" style="52" customWidth="1"/>
    <col min="1267" max="1268" width="16.28515625" style="52" customWidth="1"/>
    <col min="1269" max="1269" width="20.140625" style="52" customWidth="1"/>
    <col min="1270" max="1270" width="24" style="52" customWidth="1"/>
    <col min="1271" max="1271" width="18.85546875" style="52" customWidth="1"/>
    <col min="1272" max="1272" width="15" style="52" customWidth="1"/>
    <col min="1273" max="1273" width="20.140625" style="52" customWidth="1"/>
    <col min="1274" max="1274" width="17.5703125" style="52" customWidth="1"/>
    <col min="1275" max="1275" width="6" style="52" customWidth="1"/>
    <col min="1276" max="1276" width="12.42578125" style="52" customWidth="1"/>
    <col min="1277" max="1279" width="15" style="52" customWidth="1"/>
    <col min="1280" max="1280" width="7.28515625" style="52" customWidth="1"/>
    <col min="1281" max="1281" width="11.140625" style="52" customWidth="1"/>
    <col min="1282" max="1282" width="15" style="52" customWidth="1"/>
    <col min="1283" max="1283" width="18.85546875" style="52" customWidth="1"/>
    <col min="1284" max="1284" width="16.28515625" style="52" customWidth="1"/>
    <col min="1285" max="1285" width="25.28515625" style="52" customWidth="1"/>
    <col min="1286" max="1286" width="20.140625" style="52" customWidth="1"/>
    <col min="1287" max="1287" width="15" style="52" customWidth="1"/>
    <col min="1288" max="1288" width="17.5703125" style="52" customWidth="1"/>
    <col min="1289" max="1289" width="16.28515625" style="52" customWidth="1"/>
    <col min="1290" max="1291" width="15" style="52" customWidth="1"/>
    <col min="1292" max="1292" width="17.5703125" style="52" customWidth="1"/>
    <col min="1293" max="1293" width="20.140625" style="52" customWidth="1"/>
    <col min="1294" max="1294" width="16.28515625" style="52" customWidth="1"/>
    <col min="1295" max="1295" width="25.28515625" style="52" customWidth="1"/>
    <col min="1296" max="1296" width="18.85546875" style="52" customWidth="1"/>
    <col min="1297" max="1299" width="20.140625" style="52" customWidth="1"/>
    <col min="1300" max="1300" width="39.42578125" style="52" customWidth="1"/>
    <col min="1301" max="1301" width="25.28515625" style="52" customWidth="1"/>
    <col min="1302" max="1302" width="24" style="52" customWidth="1"/>
    <col min="1303" max="1303" width="27.85546875" style="52" customWidth="1"/>
    <col min="1304" max="1304" width="22.7109375" style="52" customWidth="1"/>
    <col min="1305" max="1477" width="20.140625" style="52" customWidth="1"/>
    <col min="1478" max="1506" width="12.42578125" style="52" customWidth="1"/>
    <col min="1507" max="1507" width="20.140625" style="52" customWidth="1"/>
    <col min="1508" max="1508" width="21.42578125" style="52" customWidth="1"/>
    <col min="1509" max="1509" width="24" style="52" customWidth="1"/>
    <col min="1510" max="1510" width="13.7109375" style="52" customWidth="1"/>
    <col min="1511" max="1511" width="15" style="52" customWidth="1"/>
    <col min="1512" max="1513" width="17.5703125" style="52" customWidth="1"/>
    <col min="1514" max="1514" width="15" style="52" customWidth="1"/>
    <col min="1515" max="1515" width="16.28515625" style="52" customWidth="1"/>
    <col min="1516" max="1516" width="15" style="52" customWidth="1"/>
    <col min="1517" max="1518" width="12.42578125" style="52" customWidth="1"/>
    <col min="1519" max="1520" width="17.5703125" style="52" customWidth="1"/>
    <col min="1521" max="1521" width="7.28515625" style="52" customWidth="1"/>
    <col min="1522" max="1522" width="17.5703125" style="52" customWidth="1"/>
    <col min="1523" max="1524" width="16.28515625" style="52" customWidth="1"/>
    <col min="1525" max="1525" width="20.140625" style="52" customWidth="1"/>
    <col min="1526" max="1526" width="24" style="52" customWidth="1"/>
    <col min="1527" max="1527" width="18.85546875" style="52" customWidth="1"/>
    <col min="1528" max="1528" width="15" style="52" customWidth="1"/>
    <col min="1529" max="1529" width="20.140625" style="52" customWidth="1"/>
    <col min="1530" max="1530" width="17.5703125" style="52" customWidth="1"/>
    <col min="1531" max="1531" width="6" style="52" customWidth="1"/>
    <col min="1532" max="1532" width="12.42578125" style="52" customWidth="1"/>
    <col min="1533" max="1535" width="15" style="52" customWidth="1"/>
    <col min="1536" max="1536" width="7.28515625" style="52" customWidth="1"/>
    <col min="1537" max="1537" width="11.140625" style="52" customWidth="1"/>
    <col min="1538" max="1538" width="15" style="52" customWidth="1"/>
    <col min="1539" max="1539" width="18.85546875" style="52" customWidth="1"/>
    <col min="1540" max="1540" width="16.28515625" style="52" customWidth="1"/>
    <col min="1541" max="1541" width="25.28515625" style="52" customWidth="1"/>
    <col min="1542" max="1542" width="20.140625" style="52" customWidth="1"/>
    <col min="1543" max="1543" width="15" style="52" customWidth="1"/>
    <col min="1544" max="1544" width="17.5703125" style="52" customWidth="1"/>
    <col min="1545" max="1545" width="16.28515625" style="52" customWidth="1"/>
    <col min="1546" max="1547" width="15" style="52" customWidth="1"/>
    <col min="1548" max="1548" width="17.5703125" style="52" customWidth="1"/>
    <col min="1549" max="1549" width="20.140625" style="52" customWidth="1"/>
    <col min="1550" max="1550" width="16.28515625" style="52" customWidth="1"/>
    <col min="1551" max="1551" width="25.28515625" style="52" customWidth="1"/>
    <col min="1552" max="1552" width="18.85546875" style="52" customWidth="1"/>
    <col min="1553" max="1555" width="20.140625" style="52" customWidth="1"/>
    <col min="1556" max="1556" width="39.42578125" style="52" customWidth="1"/>
    <col min="1557" max="1557" width="25.28515625" style="52" customWidth="1"/>
    <col min="1558" max="1558" width="24" style="52" customWidth="1"/>
    <col min="1559" max="1559" width="27.85546875" style="52" customWidth="1"/>
    <col min="1560" max="1560" width="22.7109375" style="52" customWidth="1"/>
    <col min="1561" max="1733" width="20.140625" style="52" customWidth="1"/>
    <col min="1734" max="1762" width="12.42578125" style="52" customWidth="1"/>
    <col min="1763" max="1763" width="20.140625" style="52" customWidth="1"/>
    <col min="1764" max="1764" width="21.42578125" style="52" customWidth="1"/>
    <col min="1765" max="1765" width="24" style="52" customWidth="1"/>
    <col min="1766" max="1766" width="13.7109375" style="52" customWidth="1"/>
    <col min="1767" max="1767" width="15" style="52" customWidth="1"/>
    <col min="1768" max="1769" width="17.5703125" style="52" customWidth="1"/>
    <col min="1770" max="1770" width="15" style="52" customWidth="1"/>
    <col min="1771" max="1771" width="16.28515625" style="52" customWidth="1"/>
    <col min="1772" max="1772" width="15" style="52" customWidth="1"/>
    <col min="1773" max="1774" width="12.42578125" style="52" customWidth="1"/>
    <col min="1775" max="1776" width="17.5703125" style="52" customWidth="1"/>
    <col min="1777" max="1777" width="7.28515625" style="52" customWidth="1"/>
    <col min="1778" max="1778" width="17.5703125" style="52" customWidth="1"/>
    <col min="1779" max="1780" width="16.28515625" style="52" customWidth="1"/>
    <col min="1781" max="1781" width="20.140625" style="52" customWidth="1"/>
    <col min="1782" max="1782" width="24" style="52" customWidth="1"/>
    <col min="1783" max="1783" width="18.85546875" style="52" customWidth="1"/>
    <col min="1784" max="1784" width="15" style="52" customWidth="1"/>
    <col min="1785" max="1785" width="20.140625" style="52" customWidth="1"/>
    <col min="1786" max="1786" width="17.5703125" style="52" customWidth="1"/>
    <col min="1787" max="1787" width="6" style="52" customWidth="1"/>
    <col min="1788" max="1788" width="12.42578125" style="52" customWidth="1"/>
    <col min="1789" max="1791" width="15" style="52" customWidth="1"/>
    <col min="1792" max="1792" width="7.28515625" style="52" customWidth="1"/>
    <col min="1793" max="1793" width="11.140625" style="52" customWidth="1"/>
    <col min="1794" max="1794" width="15" style="52" customWidth="1"/>
    <col min="1795" max="1795" width="18.85546875" style="52" customWidth="1"/>
    <col min="1796" max="1796" width="16.28515625" style="52" customWidth="1"/>
    <col min="1797" max="1797" width="25.28515625" style="52" customWidth="1"/>
    <col min="1798" max="1798" width="20.140625" style="52" customWidth="1"/>
    <col min="1799" max="1799" width="15" style="52" customWidth="1"/>
    <col min="1800" max="1800" width="17.5703125" style="52" customWidth="1"/>
    <col min="1801" max="1801" width="16.28515625" style="52" customWidth="1"/>
    <col min="1802" max="1803" width="15" style="52" customWidth="1"/>
    <col min="1804" max="1804" width="17.5703125" style="52" customWidth="1"/>
    <col min="1805" max="1805" width="20.140625" style="52" customWidth="1"/>
    <col min="1806" max="1806" width="16.28515625" style="52" customWidth="1"/>
    <col min="1807" max="1807" width="25.28515625" style="52" customWidth="1"/>
    <col min="1808" max="1808" width="18.85546875" style="52" customWidth="1"/>
    <col min="1809" max="1811" width="20.140625" style="52" customWidth="1"/>
    <col min="1812" max="1812" width="39.42578125" style="52" customWidth="1"/>
    <col min="1813" max="1813" width="25.28515625" style="52" customWidth="1"/>
    <col min="1814" max="1814" width="24" style="52" customWidth="1"/>
    <col min="1815" max="1815" width="27.85546875" style="52" customWidth="1"/>
    <col min="1816" max="1816" width="22.7109375" style="52" customWidth="1"/>
    <col min="1817" max="1989" width="20.140625" style="52" customWidth="1"/>
    <col min="1990" max="2018" width="12.42578125" style="52" customWidth="1"/>
    <col min="2019" max="2019" width="20.140625" style="52" customWidth="1"/>
    <col min="2020" max="2020" width="21.42578125" style="52" customWidth="1"/>
    <col min="2021" max="2021" width="24" style="52" customWidth="1"/>
    <col min="2022" max="2022" width="13.7109375" style="52" customWidth="1"/>
    <col min="2023" max="2023" width="15" style="52" customWidth="1"/>
    <col min="2024" max="2025" width="17.5703125" style="52" customWidth="1"/>
    <col min="2026" max="2026" width="15" style="52" customWidth="1"/>
    <col min="2027" max="2027" width="16.28515625" style="52" customWidth="1"/>
    <col min="2028" max="2028" width="15" style="52" customWidth="1"/>
    <col min="2029" max="2030" width="12.42578125" style="52" customWidth="1"/>
    <col min="2031" max="2032" width="17.5703125" style="52" customWidth="1"/>
    <col min="2033" max="2033" width="7.28515625" style="52" customWidth="1"/>
    <col min="2034" max="2034" width="17.5703125" style="52" customWidth="1"/>
    <col min="2035" max="2036" width="16.28515625" style="52" customWidth="1"/>
    <col min="2037" max="2037" width="20.140625" style="52" customWidth="1"/>
    <col min="2038" max="2038" width="24" style="52" customWidth="1"/>
    <col min="2039" max="2039" width="18.85546875" style="52" customWidth="1"/>
    <col min="2040" max="2040" width="15" style="52" customWidth="1"/>
    <col min="2041" max="2041" width="20.140625" style="52" customWidth="1"/>
    <col min="2042" max="2042" width="17.5703125" style="52" customWidth="1"/>
    <col min="2043" max="2043" width="6" style="52" customWidth="1"/>
    <col min="2044" max="2044" width="12.42578125" style="52" customWidth="1"/>
    <col min="2045" max="2047" width="15" style="52" customWidth="1"/>
    <col min="2048" max="2048" width="7.28515625" style="52" customWidth="1"/>
    <col min="2049" max="2049" width="11.140625" style="52" customWidth="1"/>
    <col min="2050" max="2050" width="15" style="52" customWidth="1"/>
    <col min="2051" max="2051" width="18.85546875" style="52" customWidth="1"/>
    <col min="2052" max="2052" width="16.28515625" style="52" customWidth="1"/>
    <col min="2053" max="2053" width="25.28515625" style="52" customWidth="1"/>
    <col min="2054" max="2054" width="20.140625" style="52" customWidth="1"/>
    <col min="2055" max="2055" width="15" style="52" customWidth="1"/>
    <col min="2056" max="2056" width="17.5703125" style="52" customWidth="1"/>
    <col min="2057" max="2057" width="16.28515625" style="52" customWidth="1"/>
    <col min="2058" max="2059" width="15" style="52" customWidth="1"/>
    <col min="2060" max="2060" width="17.5703125" style="52" customWidth="1"/>
    <col min="2061" max="2061" width="20.140625" style="52" customWidth="1"/>
    <col min="2062" max="2062" width="16.28515625" style="52" customWidth="1"/>
    <col min="2063" max="2063" width="25.28515625" style="52" customWidth="1"/>
    <col min="2064" max="2064" width="18.85546875" style="52" customWidth="1"/>
    <col min="2065" max="2067" width="20.140625" style="52" customWidth="1"/>
    <col min="2068" max="2068" width="39.42578125" style="52" customWidth="1"/>
    <col min="2069" max="2069" width="25.28515625" style="52" customWidth="1"/>
    <col min="2070" max="2070" width="24" style="52" customWidth="1"/>
    <col min="2071" max="2071" width="27.85546875" style="52" customWidth="1"/>
    <col min="2072" max="2072" width="22.7109375" style="52" customWidth="1"/>
    <col min="2073" max="2245" width="20.140625" style="52" customWidth="1"/>
    <col min="2246" max="2274" width="12.42578125" style="52" customWidth="1"/>
    <col min="2275" max="2275" width="20.140625" style="52" customWidth="1"/>
    <col min="2276" max="2276" width="21.42578125" style="52" customWidth="1"/>
    <col min="2277" max="2277" width="24" style="52" customWidth="1"/>
    <col min="2278" max="2278" width="13.7109375" style="52" customWidth="1"/>
    <col min="2279" max="2279" width="15" style="52" customWidth="1"/>
    <col min="2280" max="2281" width="17.5703125" style="52" customWidth="1"/>
    <col min="2282" max="2282" width="15" style="52" customWidth="1"/>
    <col min="2283" max="2283" width="16.28515625" style="52" customWidth="1"/>
    <col min="2284" max="2284" width="15" style="52" customWidth="1"/>
    <col min="2285" max="2286" width="12.42578125" style="52" customWidth="1"/>
    <col min="2287" max="2288" width="17.5703125" style="52" customWidth="1"/>
    <col min="2289" max="2289" width="7.28515625" style="52" customWidth="1"/>
    <col min="2290" max="2290" width="17.5703125" style="52" customWidth="1"/>
    <col min="2291" max="2292" width="16.28515625" style="52" customWidth="1"/>
    <col min="2293" max="2293" width="20.140625" style="52" customWidth="1"/>
    <col min="2294" max="2294" width="24" style="52" customWidth="1"/>
    <col min="2295" max="2295" width="18.85546875" style="52" customWidth="1"/>
    <col min="2296" max="2296" width="15" style="52" customWidth="1"/>
    <col min="2297" max="2297" width="20.140625" style="52" customWidth="1"/>
    <col min="2298" max="2298" width="17.5703125" style="52" customWidth="1"/>
    <col min="2299" max="2299" width="6" style="52" customWidth="1"/>
    <col min="2300" max="2300" width="12.42578125" style="52" customWidth="1"/>
    <col min="2301" max="2303" width="15" style="52" customWidth="1"/>
    <col min="2304" max="2304" width="7.28515625" style="52" customWidth="1"/>
    <col min="2305" max="2305" width="11.140625" style="52" customWidth="1"/>
    <col min="2306" max="2306" width="15" style="52" customWidth="1"/>
    <col min="2307" max="2307" width="18.85546875" style="52" customWidth="1"/>
    <col min="2308" max="2308" width="16.28515625" style="52" customWidth="1"/>
    <col min="2309" max="2309" width="25.28515625" style="52" customWidth="1"/>
    <col min="2310" max="2310" width="20.140625" style="52" customWidth="1"/>
    <col min="2311" max="2311" width="15" style="52" customWidth="1"/>
    <col min="2312" max="2312" width="17.5703125" style="52" customWidth="1"/>
    <col min="2313" max="2313" width="16.28515625" style="52" customWidth="1"/>
    <col min="2314" max="2315" width="15" style="52" customWidth="1"/>
    <col min="2316" max="2316" width="17.5703125" style="52" customWidth="1"/>
    <col min="2317" max="2317" width="20.140625" style="52" customWidth="1"/>
    <col min="2318" max="2318" width="16.28515625" style="52" customWidth="1"/>
    <col min="2319" max="2319" width="25.28515625" style="52" customWidth="1"/>
    <col min="2320" max="2320" width="18.85546875" style="52" customWidth="1"/>
    <col min="2321" max="2323" width="20.140625" style="52" customWidth="1"/>
    <col min="2324" max="2324" width="39.42578125" style="52" customWidth="1"/>
    <col min="2325" max="2325" width="25.28515625" style="52" customWidth="1"/>
    <col min="2326" max="2326" width="24" style="52" customWidth="1"/>
    <col min="2327" max="2327" width="27.85546875" style="52" customWidth="1"/>
    <col min="2328" max="2328" width="22.7109375" style="52" customWidth="1"/>
    <col min="2329" max="2501" width="20.140625" style="52" customWidth="1"/>
    <col min="2502" max="2530" width="12.42578125" style="52" customWidth="1"/>
    <col min="2531" max="2531" width="20.140625" style="52" customWidth="1"/>
    <col min="2532" max="2532" width="21.42578125" style="52" customWidth="1"/>
    <col min="2533" max="2533" width="24" style="52" customWidth="1"/>
    <col min="2534" max="2534" width="13.7109375" style="52" customWidth="1"/>
    <col min="2535" max="2535" width="15" style="52" customWidth="1"/>
    <col min="2536" max="2537" width="17.5703125" style="52" customWidth="1"/>
    <col min="2538" max="2538" width="15" style="52" customWidth="1"/>
    <col min="2539" max="2539" width="16.28515625" style="52" customWidth="1"/>
    <col min="2540" max="2540" width="15" style="52" customWidth="1"/>
    <col min="2541" max="2542" width="12.42578125" style="52" customWidth="1"/>
    <col min="2543" max="2544" width="17.5703125" style="52" customWidth="1"/>
    <col min="2545" max="2545" width="7.28515625" style="52" customWidth="1"/>
    <col min="2546" max="2546" width="17.5703125" style="52" customWidth="1"/>
    <col min="2547" max="2548" width="16.28515625" style="52" customWidth="1"/>
    <col min="2549" max="2549" width="20.140625" style="52" customWidth="1"/>
    <col min="2550" max="2550" width="24" style="52" customWidth="1"/>
    <col min="2551" max="2551" width="18.85546875" style="52" customWidth="1"/>
    <col min="2552" max="2552" width="15" style="52" customWidth="1"/>
    <col min="2553" max="2553" width="20.140625" style="52" customWidth="1"/>
    <col min="2554" max="2554" width="17.5703125" style="52" customWidth="1"/>
    <col min="2555" max="2555" width="6" style="52" customWidth="1"/>
    <col min="2556" max="2556" width="12.42578125" style="52" customWidth="1"/>
    <col min="2557" max="2559" width="15" style="52" customWidth="1"/>
    <col min="2560" max="2560" width="7.28515625" style="52" customWidth="1"/>
    <col min="2561" max="2561" width="11.140625" style="52" customWidth="1"/>
    <col min="2562" max="2562" width="15" style="52" customWidth="1"/>
    <col min="2563" max="2563" width="18.85546875" style="52" customWidth="1"/>
    <col min="2564" max="2564" width="16.28515625" style="52" customWidth="1"/>
    <col min="2565" max="2565" width="25.28515625" style="52" customWidth="1"/>
    <col min="2566" max="2566" width="20.140625" style="52" customWidth="1"/>
    <col min="2567" max="2567" width="15" style="52" customWidth="1"/>
    <col min="2568" max="2568" width="17.5703125" style="52" customWidth="1"/>
    <col min="2569" max="2569" width="16.28515625" style="52" customWidth="1"/>
    <col min="2570" max="2571" width="15" style="52" customWidth="1"/>
    <col min="2572" max="2572" width="17.5703125" style="52" customWidth="1"/>
    <col min="2573" max="2573" width="20.140625" style="52" customWidth="1"/>
    <col min="2574" max="2574" width="16.28515625" style="52" customWidth="1"/>
    <col min="2575" max="2575" width="25.28515625" style="52" customWidth="1"/>
    <col min="2576" max="2576" width="18.85546875" style="52" customWidth="1"/>
    <col min="2577" max="2579" width="20.140625" style="52" customWidth="1"/>
    <col min="2580" max="2580" width="39.42578125" style="52" customWidth="1"/>
    <col min="2581" max="2581" width="25.28515625" style="52" customWidth="1"/>
    <col min="2582" max="2582" width="24" style="52" customWidth="1"/>
    <col min="2583" max="2583" width="27.85546875" style="52" customWidth="1"/>
    <col min="2584" max="2584" width="22.7109375" style="52" customWidth="1"/>
    <col min="2585" max="2757" width="20.140625" style="52" customWidth="1"/>
    <col min="2758" max="2786" width="12.42578125" style="52" customWidth="1"/>
    <col min="2787" max="2787" width="20.140625" style="52" customWidth="1"/>
    <col min="2788" max="2788" width="21.42578125" style="52" customWidth="1"/>
    <col min="2789" max="2789" width="24" style="52" customWidth="1"/>
    <col min="2790" max="2790" width="13.7109375" style="52" customWidth="1"/>
    <col min="2791" max="2791" width="15" style="52" customWidth="1"/>
    <col min="2792" max="2793" width="17.5703125" style="52" customWidth="1"/>
    <col min="2794" max="2794" width="15" style="52" customWidth="1"/>
    <col min="2795" max="2795" width="16.28515625" style="52" customWidth="1"/>
    <col min="2796" max="2796" width="15" style="52" customWidth="1"/>
    <col min="2797" max="2798" width="12.42578125" style="52" customWidth="1"/>
    <col min="2799" max="2800" width="17.5703125" style="52" customWidth="1"/>
    <col min="2801" max="2801" width="7.28515625" style="52" customWidth="1"/>
    <col min="2802" max="2802" width="17.5703125" style="52" customWidth="1"/>
    <col min="2803" max="2804" width="16.28515625" style="52" customWidth="1"/>
    <col min="2805" max="2805" width="20.140625" style="52" customWidth="1"/>
    <col min="2806" max="2806" width="24" style="52" customWidth="1"/>
    <col min="2807" max="2807" width="18.85546875" style="52" customWidth="1"/>
    <col min="2808" max="2808" width="15" style="52" customWidth="1"/>
    <col min="2809" max="2809" width="20.140625" style="52" customWidth="1"/>
    <col min="2810" max="2810" width="17.5703125" style="52" customWidth="1"/>
    <col min="2811" max="2811" width="6" style="52" customWidth="1"/>
    <col min="2812" max="2812" width="12.42578125" style="52" customWidth="1"/>
    <col min="2813" max="2815" width="15" style="52" customWidth="1"/>
    <col min="2816" max="2816" width="7.28515625" style="52" customWidth="1"/>
    <col min="2817" max="2817" width="11.140625" style="52" customWidth="1"/>
    <col min="2818" max="2818" width="15" style="52" customWidth="1"/>
    <col min="2819" max="2819" width="18.85546875" style="52" customWidth="1"/>
    <col min="2820" max="2820" width="16.28515625" style="52" customWidth="1"/>
    <col min="2821" max="2821" width="25.28515625" style="52" customWidth="1"/>
    <col min="2822" max="2822" width="20.140625" style="52" customWidth="1"/>
    <col min="2823" max="2823" width="15" style="52" customWidth="1"/>
    <col min="2824" max="2824" width="17.5703125" style="52" customWidth="1"/>
    <col min="2825" max="2825" width="16.28515625" style="52" customWidth="1"/>
    <col min="2826" max="2827" width="15" style="52" customWidth="1"/>
    <col min="2828" max="2828" width="17.5703125" style="52" customWidth="1"/>
    <col min="2829" max="2829" width="20.140625" style="52" customWidth="1"/>
    <col min="2830" max="2830" width="16.28515625" style="52" customWidth="1"/>
    <col min="2831" max="2831" width="25.28515625" style="52" customWidth="1"/>
    <col min="2832" max="2832" width="18.85546875" style="52" customWidth="1"/>
    <col min="2833" max="2835" width="20.140625" style="52" customWidth="1"/>
    <col min="2836" max="2836" width="39.42578125" style="52" customWidth="1"/>
    <col min="2837" max="2837" width="25.28515625" style="52" customWidth="1"/>
    <col min="2838" max="2838" width="24" style="52" customWidth="1"/>
    <col min="2839" max="2839" width="27.85546875" style="52" customWidth="1"/>
    <col min="2840" max="2840" width="22.7109375" style="52" customWidth="1"/>
    <col min="2841" max="3013" width="20.140625" style="52" customWidth="1"/>
    <col min="3014" max="3042" width="12.42578125" style="52" customWidth="1"/>
    <col min="3043" max="3043" width="20.140625" style="52" customWidth="1"/>
    <col min="3044" max="3044" width="21.42578125" style="52" customWidth="1"/>
    <col min="3045" max="3045" width="24" style="52" customWidth="1"/>
    <col min="3046" max="3046" width="13.7109375" style="52" customWidth="1"/>
    <col min="3047" max="3047" width="15" style="52" customWidth="1"/>
    <col min="3048" max="3049" width="17.5703125" style="52" customWidth="1"/>
    <col min="3050" max="3050" width="15" style="52" customWidth="1"/>
    <col min="3051" max="3051" width="16.28515625" style="52" customWidth="1"/>
    <col min="3052" max="3052" width="15" style="52" customWidth="1"/>
    <col min="3053" max="3054" width="12.42578125" style="52" customWidth="1"/>
    <col min="3055" max="3056" width="17.5703125" style="52" customWidth="1"/>
    <col min="3057" max="3057" width="7.28515625" style="52" customWidth="1"/>
    <col min="3058" max="3058" width="17.5703125" style="52" customWidth="1"/>
    <col min="3059" max="3060" width="16.28515625" style="52" customWidth="1"/>
    <col min="3061" max="3061" width="20.140625" style="52" customWidth="1"/>
    <col min="3062" max="3062" width="24" style="52" customWidth="1"/>
    <col min="3063" max="3063" width="18.85546875" style="52" customWidth="1"/>
    <col min="3064" max="3064" width="15" style="52" customWidth="1"/>
    <col min="3065" max="3065" width="20.140625" style="52" customWidth="1"/>
    <col min="3066" max="3066" width="17.5703125" style="52" customWidth="1"/>
    <col min="3067" max="3067" width="6" style="52" customWidth="1"/>
    <col min="3068" max="3068" width="12.42578125" style="52" customWidth="1"/>
    <col min="3069" max="3071" width="15" style="52" customWidth="1"/>
    <col min="3072" max="3072" width="7.28515625" style="52" customWidth="1"/>
    <col min="3073" max="3073" width="11.140625" style="52" customWidth="1"/>
    <col min="3074" max="3074" width="15" style="52" customWidth="1"/>
    <col min="3075" max="3075" width="18.85546875" style="52" customWidth="1"/>
    <col min="3076" max="3076" width="16.28515625" style="52" customWidth="1"/>
    <col min="3077" max="3077" width="25.28515625" style="52" customWidth="1"/>
    <col min="3078" max="3078" width="20.140625" style="52" customWidth="1"/>
    <col min="3079" max="3079" width="15" style="52" customWidth="1"/>
    <col min="3080" max="3080" width="17.5703125" style="52" customWidth="1"/>
    <col min="3081" max="3081" width="16.28515625" style="52" customWidth="1"/>
    <col min="3082" max="3083" width="15" style="52" customWidth="1"/>
    <col min="3084" max="3084" width="17.5703125" style="52" customWidth="1"/>
    <col min="3085" max="3085" width="20.140625" style="52" customWidth="1"/>
    <col min="3086" max="3086" width="16.28515625" style="52" customWidth="1"/>
    <col min="3087" max="3087" width="25.28515625" style="52" customWidth="1"/>
    <col min="3088" max="3088" width="18.85546875" style="52" customWidth="1"/>
    <col min="3089" max="3091" width="20.140625" style="52" customWidth="1"/>
    <col min="3092" max="3092" width="39.42578125" style="52" customWidth="1"/>
    <col min="3093" max="3093" width="25.28515625" style="52" customWidth="1"/>
    <col min="3094" max="3094" width="24" style="52" customWidth="1"/>
    <col min="3095" max="3095" width="27.85546875" style="52" customWidth="1"/>
    <col min="3096" max="3096" width="22.7109375" style="52" customWidth="1"/>
    <col min="3097" max="3269" width="20.140625" style="52" customWidth="1"/>
    <col min="3270" max="3298" width="12.42578125" style="52" customWidth="1"/>
    <col min="3299" max="3299" width="20.140625" style="52" customWidth="1"/>
    <col min="3300" max="3300" width="21.42578125" style="52" customWidth="1"/>
    <col min="3301" max="3301" width="24" style="52" customWidth="1"/>
    <col min="3302" max="3302" width="13.7109375" style="52" customWidth="1"/>
    <col min="3303" max="3303" width="15" style="52" customWidth="1"/>
    <col min="3304" max="3305" width="17.5703125" style="52" customWidth="1"/>
    <col min="3306" max="3306" width="15" style="52" customWidth="1"/>
    <col min="3307" max="3307" width="16.28515625" style="52" customWidth="1"/>
    <col min="3308" max="3308" width="15" style="52" customWidth="1"/>
    <col min="3309" max="3310" width="12.42578125" style="52" customWidth="1"/>
    <col min="3311" max="3312" width="17.5703125" style="52" customWidth="1"/>
    <col min="3313" max="3313" width="7.28515625" style="52" customWidth="1"/>
    <col min="3314" max="3314" width="17.5703125" style="52" customWidth="1"/>
    <col min="3315" max="3316" width="16.28515625" style="52" customWidth="1"/>
    <col min="3317" max="3317" width="20.140625" style="52" customWidth="1"/>
    <col min="3318" max="3318" width="24" style="52" customWidth="1"/>
    <col min="3319" max="3319" width="18.85546875" style="52" customWidth="1"/>
    <col min="3320" max="3320" width="15" style="52" customWidth="1"/>
    <col min="3321" max="3321" width="20.140625" style="52" customWidth="1"/>
    <col min="3322" max="3322" width="17.5703125" style="52" customWidth="1"/>
    <col min="3323" max="3323" width="6" style="52" customWidth="1"/>
    <col min="3324" max="3324" width="12.42578125" style="52" customWidth="1"/>
    <col min="3325" max="3327" width="15" style="52" customWidth="1"/>
    <col min="3328" max="3328" width="7.28515625" style="52" customWidth="1"/>
    <col min="3329" max="3329" width="11.140625" style="52" customWidth="1"/>
    <col min="3330" max="3330" width="15" style="52" customWidth="1"/>
    <col min="3331" max="3331" width="18.85546875" style="52" customWidth="1"/>
    <col min="3332" max="3332" width="16.28515625" style="52" customWidth="1"/>
    <col min="3333" max="3333" width="25.28515625" style="52" customWidth="1"/>
    <col min="3334" max="3334" width="20.140625" style="52" customWidth="1"/>
    <col min="3335" max="3335" width="15" style="52" customWidth="1"/>
    <col min="3336" max="3336" width="17.5703125" style="52" customWidth="1"/>
    <col min="3337" max="3337" width="16.28515625" style="52" customWidth="1"/>
    <col min="3338" max="3339" width="15" style="52" customWidth="1"/>
    <col min="3340" max="3340" width="17.5703125" style="52" customWidth="1"/>
    <col min="3341" max="3341" width="20.140625" style="52" customWidth="1"/>
    <col min="3342" max="3342" width="16.28515625" style="52" customWidth="1"/>
    <col min="3343" max="3343" width="25.28515625" style="52" customWidth="1"/>
    <col min="3344" max="3344" width="18.85546875" style="52" customWidth="1"/>
    <col min="3345" max="3347" width="20.140625" style="52" customWidth="1"/>
    <col min="3348" max="3348" width="39.42578125" style="52" customWidth="1"/>
    <col min="3349" max="3349" width="25.28515625" style="52" customWidth="1"/>
    <col min="3350" max="3350" width="24" style="52" customWidth="1"/>
    <col min="3351" max="3351" width="27.85546875" style="52" customWidth="1"/>
    <col min="3352" max="3352" width="22.7109375" style="52" customWidth="1"/>
    <col min="3353" max="3525" width="20.140625" style="52" customWidth="1"/>
    <col min="3526" max="3554" width="12.42578125" style="52" customWidth="1"/>
    <col min="3555" max="3555" width="20.140625" style="52" customWidth="1"/>
    <col min="3556" max="3556" width="21.42578125" style="52" customWidth="1"/>
    <col min="3557" max="3557" width="24" style="52" customWidth="1"/>
    <col min="3558" max="3558" width="13.7109375" style="52" customWidth="1"/>
    <col min="3559" max="3559" width="15" style="52" customWidth="1"/>
    <col min="3560" max="3561" width="17.5703125" style="52" customWidth="1"/>
    <col min="3562" max="3562" width="15" style="52" customWidth="1"/>
    <col min="3563" max="3563" width="16.28515625" style="52" customWidth="1"/>
    <col min="3564" max="3564" width="15" style="52" customWidth="1"/>
    <col min="3565" max="3566" width="12.42578125" style="52" customWidth="1"/>
    <col min="3567" max="3568" width="17.5703125" style="52" customWidth="1"/>
    <col min="3569" max="3569" width="7.28515625" style="52" customWidth="1"/>
    <col min="3570" max="3570" width="17.5703125" style="52" customWidth="1"/>
    <col min="3571" max="3572" width="16.28515625" style="52" customWidth="1"/>
    <col min="3573" max="3573" width="20.140625" style="52" customWidth="1"/>
    <col min="3574" max="3574" width="24" style="52" customWidth="1"/>
    <col min="3575" max="3575" width="18.85546875" style="52" customWidth="1"/>
    <col min="3576" max="3576" width="15" style="52" customWidth="1"/>
    <col min="3577" max="3577" width="20.140625" style="52" customWidth="1"/>
    <col min="3578" max="3578" width="17.5703125" style="52" customWidth="1"/>
    <col min="3579" max="3579" width="6" style="52" customWidth="1"/>
    <col min="3580" max="3580" width="12.42578125" style="52" customWidth="1"/>
    <col min="3581" max="3583" width="15" style="52" customWidth="1"/>
    <col min="3584" max="3584" width="7.28515625" style="52" customWidth="1"/>
    <col min="3585" max="3585" width="11.140625" style="52" customWidth="1"/>
    <col min="3586" max="3586" width="15" style="52" customWidth="1"/>
    <col min="3587" max="3587" width="18.85546875" style="52" customWidth="1"/>
    <col min="3588" max="3588" width="16.28515625" style="52" customWidth="1"/>
    <col min="3589" max="3589" width="25.28515625" style="52" customWidth="1"/>
    <col min="3590" max="3590" width="20.140625" style="52" customWidth="1"/>
    <col min="3591" max="3591" width="15" style="52" customWidth="1"/>
    <col min="3592" max="3592" width="17.5703125" style="52" customWidth="1"/>
    <col min="3593" max="3593" width="16.28515625" style="52" customWidth="1"/>
    <col min="3594" max="3595" width="15" style="52" customWidth="1"/>
    <col min="3596" max="3596" width="17.5703125" style="52" customWidth="1"/>
    <col min="3597" max="3597" width="20.140625" style="52" customWidth="1"/>
    <col min="3598" max="3598" width="16.28515625" style="52" customWidth="1"/>
    <col min="3599" max="3599" width="25.28515625" style="52" customWidth="1"/>
    <col min="3600" max="3600" width="18.85546875" style="52" customWidth="1"/>
    <col min="3601" max="3603" width="20.140625" style="52" customWidth="1"/>
    <col min="3604" max="3604" width="39.42578125" style="52" customWidth="1"/>
    <col min="3605" max="3605" width="25.28515625" style="52" customWidth="1"/>
    <col min="3606" max="3606" width="24" style="52" customWidth="1"/>
    <col min="3607" max="3607" width="27.85546875" style="52" customWidth="1"/>
    <col min="3608" max="3608" width="22.7109375" style="52" customWidth="1"/>
    <col min="3609" max="3781" width="20.140625" style="52" customWidth="1"/>
    <col min="3782" max="3810" width="12.42578125" style="52" customWidth="1"/>
    <col min="3811" max="3811" width="20.140625" style="52" customWidth="1"/>
    <col min="3812" max="3812" width="21.42578125" style="52" customWidth="1"/>
    <col min="3813" max="3813" width="24" style="52" customWidth="1"/>
    <col min="3814" max="3814" width="13.7109375" style="52" customWidth="1"/>
    <col min="3815" max="3815" width="15" style="52" customWidth="1"/>
    <col min="3816" max="3817" width="17.5703125" style="52" customWidth="1"/>
    <col min="3818" max="3818" width="15" style="52" customWidth="1"/>
    <col min="3819" max="3819" width="16.28515625" style="52" customWidth="1"/>
    <col min="3820" max="3820" width="15" style="52" customWidth="1"/>
    <col min="3821" max="3822" width="12.42578125" style="52" customWidth="1"/>
    <col min="3823" max="3824" width="17.5703125" style="52" customWidth="1"/>
    <col min="3825" max="3825" width="7.28515625" style="52" customWidth="1"/>
    <col min="3826" max="3826" width="17.5703125" style="52" customWidth="1"/>
    <col min="3827" max="3828" width="16.28515625" style="52" customWidth="1"/>
    <col min="3829" max="3829" width="20.140625" style="52" customWidth="1"/>
    <col min="3830" max="3830" width="24" style="52" customWidth="1"/>
    <col min="3831" max="3831" width="18.85546875" style="52" customWidth="1"/>
    <col min="3832" max="3832" width="15" style="52" customWidth="1"/>
    <col min="3833" max="3833" width="20.140625" style="52" customWidth="1"/>
    <col min="3834" max="3834" width="17.5703125" style="52" customWidth="1"/>
    <col min="3835" max="3835" width="6" style="52" customWidth="1"/>
    <col min="3836" max="3836" width="12.42578125" style="52" customWidth="1"/>
    <col min="3837" max="3839" width="15" style="52" customWidth="1"/>
    <col min="3840" max="3840" width="7.28515625" style="52" customWidth="1"/>
    <col min="3841" max="3841" width="11.140625" style="52" customWidth="1"/>
    <col min="3842" max="3842" width="15" style="52" customWidth="1"/>
    <col min="3843" max="3843" width="18.85546875" style="52" customWidth="1"/>
    <col min="3844" max="3844" width="16.28515625" style="52" customWidth="1"/>
    <col min="3845" max="3845" width="25.28515625" style="52" customWidth="1"/>
    <col min="3846" max="3846" width="20.140625" style="52" customWidth="1"/>
    <col min="3847" max="3847" width="15" style="52" customWidth="1"/>
    <col min="3848" max="3848" width="17.5703125" style="52" customWidth="1"/>
    <col min="3849" max="3849" width="16.28515625" style="52" customWidth="1"/>
    <col min="3850" max="3851" width="15" style="52" customWidth="1"/>
    <col min="3852" max="3852" width="17.5703125" style="52" customWidth="1"/>
    <col min="3853" max="3853" width="20.140625" style="52" customWidth="1"/>
    <col min="3854" max="3854" width="16.28515625" style="52" customWidth="1"/>
    <col min="3855" max="3855" width="25.28515625" style="52" customWidth="1"/>
    <col min="3856" max="3856" width="18.85546875" style="52" customWidth="1"/>
    <col min="3857" max="3859" width="20.140625" style="52" customWidth="1"/>
    <col min="3860" max="3860" width="39.42578125" style="52" customWidth="1"/>
    <col min="3861" max="3861" width="25.28515625" style="52" customWidth="1"/>
    <col min="3862" max="3862" width="24" style="52" customWidth="1"/>
    <col min="3863" max="3863" width="27.85546875" style="52" customWidth="1"/>
    <col min="3864" max="3864" width="22.7109375" style="52" customWidth="1"/>
    <col min="3865" max="4037" width="20.140625" style="52" customWidth="1"/>
    <col min="4038" max="4066" width="12.42578125" style="52" customWidth="1"/>
    <col min="4067" max="4067" width="20.140625" style="52" customWidth="1"/>
    <col min="4068" max="4068" width="21.42578125" style="52" customWidth="1"/>
    <col min="4069" max="4069" width="24" style="52" customWidth="1"/>
    <col min="4070" max="4070" width="13.7109375" style="52" customWidth="1"/>
    <col min="4071" max="4071" width="15" style="52" customWidth="1"/>
    <col min="4072" max="4073" width="17.5703125" style="52" customWidth="1"/>
    <col min="4074" max="4074" width="15" style="52" customWidth="1"/>
    <col min="4075" max="4075" width="16.28515625" style="52" customWidth="1"/>
    <col min="4076" max="4076" width="15" style="52" customWidth="1"/>
    <col min="4077" max="4078" width="12.42578125" style="52" customWidth="1"/>
    <col min="4079" max="4080" width="17.5703125" style="52" customWidth="1"/>
    <col min="4081" max="4081" width="7.28515625" style="52" customWidth="1"/>
    <col min="4082" max="4082" width="17.5703125" style="52" customWidth="1"/>
    <col min="4083" max="4084" width="16.28515625" style="52" customWidth="1"/>
    <col min="4085" max="4085" width="20.140625" style="52" customWidth="1"/>
    <col min="4086" max="4086" width="24" style="52" customWidth="1"/>
    <col min="4087" max="4087" width="18.85546875" style="52" customWidth="1"/>
    <col min="4088" max="4088" width="15" style="52" customWidth="1"/>
    <col min="4089" max="4089" width="20.140625" style="52" customWidth="1"/>
    <col min="4090" max="4090" width="17.5703125" style="52" customWidth="1"/>
    <col min="4091" max="4091" width="6" style="52" customWidth="1"/>
    <col min="4092" max="4092" width="12.42578125" style="52" customWidth="1"/>
    <col min="4093" max="4095" width="15" style="52" customWidth="1"/>
    <col min="4096" max="4096" width="7.28515625" style="52" customWidth="1"/>
    <col min="4097" max="4097" width="11.140625" style="52" customWidth="1"/>
    <col min="4098" max="4098" width="15" style="52" customWidth="1"/>
    <col min="4099" max="4099" width="18.85546875" style="52" customWidth="1"/>
    <col min="4100" max="4100" width="16.28515625" style="52" customWidth="1"/>
    <col min="4101" max="4101" width="25.28515625" style="52" customWidth="1"/>
    <col min="4102" max="4102" width="20.140625" style="52" customWidth="1"/>
    <col min="4103" max="4103" width="15" style="52" customWidth="1"/>
    <col min="4104" max="4104" width="17.5703125" style="52" customWidth="1"/>
    <col min="4105" max="4105" width="16.28515625" style="52" customWidth="1"/>
    <col min="4106" max="4107" width="15" style="52" customWidth="1"/>
    <col min="4108" max="4108" width="17.5703125" style="52" customWidth="1"/>
    <col min="4109" max="4109" width="20.140625" style="52" customWidth="1"/>
    <col min="4110" max="4110" width="16.28515625" style="52" customWidth="1"/>
    <col min="4111" max="4111" width="25.28515625" style="52" customWidth="1"/>
    <col min="4112" max="4112" width="18.85546875" style="52" customWidth="1"/>
    <col min="4113" max="4115" width="20.140625" style="52" customWidth="1"/>
    <col min="4116" max="4116" width="39.42578125" style="52" customWidth="1"/>
    <col min="4117" max="4117" width="25.28515625" style="52" customWidth="1"/>
    <col min="4118" max="4118" width="24" style="52" customWidth="1"/>
    <col min="4119" max="4119" width="27.85546875" style="52" customWidth="1"/>
    <col min="4120" max="4120" width="22.7109375" style="52" customWidth="1"/>
    <col min="4121" max="4293" width="20.140625" style="52" customWidth="1"/>
    <col min="4294" max="4322" width="12.42578125" style="52" customWidth="1"/>
    <col min="4323" max="4323" width="20.140625" style="52" customWidth="1"/>
    <col min="4324" max="4324" width="21.42578125" style="52" customWidth="1"/>
    <col min="4325" max="4325" width="24" style="52" customWidth="1"/>
    <col min="4326" max="4326" width="13.7109375" style="52" customWidth="1"/>
    <col min="4327" max="4327" width="15" style="52" customWidth="1"/>
    <col min="4328" max="4329" width="17.5703125" style="52" customWidth="1"/>
    <col min="4330" max="4330" width="15" style="52" customWidth="1"/>
    <col min="4331" max="4331" width="16.28515625" style="52" customWidth="1"/>
    <col min="4332" max="4332" width="15" style="52" customWidth="1"/>
    <col min="4333" max="4334" width="12.42578125" style="52" customWidth="1"/>
    <col min="4335" max="4336" width="17.5703125" style="52" customWidth="1"/>
    <col min="4337" max="4337" width="7.28515625" style="52" customWidth="1"/>
    <col min="4338" max="4338" width="17.5703125" style="52" customWidth="1"/>
    <col min="4339" max="4340" width="16.28515625" style="52" customWidth="1"/>
    <col min="4341" max="4341" width="20.140625" style="52" customWidth="1"/>
    <col min="4342" max="4342" width="24" style="52" customWidth="1"/>
    <col min="4343" max="4343" width="18.85546875" style="52" customWidth="1"/>
    <col min="4344" max="4344" width="15" style="52" customWidth="1"/>
    <col min="4345" max="4345" width="20.140625" style="52" customWidth="1"/>
    <col min="4346" max="4346" width="17.5703125" style="52" customWidth="1"/>
    <col min="4347" max="4347" width="6" style="52" customWidth="1"/>
    <col min="4348" max="4348" width="12.42578125" style="52" customWidth="1"/>
    <col min="4349" max="4351" width="15" style="52" customWidth="1"/>
    <col min="4352" max="4352" width="7.28515625" style="52" customWidth="1"/>
    <col min="4353" max="4353" width="11.140625" style="52" customWidth="1"/>
    <col min="4354" max="4354" width="15" style="52" customWidth="1"/>
    <col min="4355" max="4355" width="18.85546875" style="52" customWidth="1"/>
    <col min="4356" max="4356" width="16.28515625" style="52" customWidth="1"/>
    <col min="4357" max="4357" width="25.28515625" style="52" customWidth="1"/>
    <col min="4358" max="4358" width="20.140625" style="52" customWidth="1"/>
    <col min="4359" max="4359" width="15" style="52" customWidth="1"/>
    <col min="4360" max="4360" width="17.5703125" style="52" customWidth="1"/>
    <col min="4361" max="4361" width="16.28515625" style="52" customWidth="1"/>
    <col min="4362" max="4363" width="15" style="52" customWidth="1"/>
    <col min="4364" max="4364" width="17.5703125" style="52" customWidth="1"/>
    <col min="4365" max="4365" width="20.140625" style="52" customWidth="1"/>
    <col min="4366" max="4366" width="16.28515625" style="52" customWidth="1"/>
    <col min="4367" max="4367" width="25.28515625" style="52" customWidth="1"/>
    <col min="4368" max="4368" width="18.85546875" style="52" customWidth="1"/>
    <col min="4369" max="4371" width="20.140625" style="52" customWidth="1"/>
    <col min="4372" max="4372" width="39.42578125" style="52" customWidth="1"/>
    <col min="4373" max="4373" width="25.28515625" style="52" customWidth="1"/>
    <col min="4374" max="4374" width="24" style="52" customWidth="1"/>
    <col min="4375" max="4375" width="27.85546875" style="52" customWidth="1"/>
    <col min="4376" max="4376" width="22.7109375" style="52" customWidth="1"/>
    <col min="4377" max="4549" width="20.140625" style="52" customWidth="1"/>
    <col min="4550" max="4578" width="12.42578125" style="52" customWidth="1"/>
    <col min="4579" max="4579" width="20.140625" style="52" customWidth="1"/>
    <col min="4580" max="4580" width="21.42578125" style="52" customWidth="1"/>
    <col min="4581" max="4581" width="24" style="52" customWidth="1"/>
    <col min="4582" max="4582" width="13.7109375" style="52" customWidth="1"/>
    <col min="4583" max="4583" width="15" style="52" customWidth="1"/>
    <col min="4584" max="4585" width="17.5703125" style="52" customWidth="1"/>
    <col min="4586" max="4586" width="15" style="52" customWidth="1"/>
    <col min="4587" max="4587" width="16.28515625" style="52" customWidth="1"/>
    <col min="4588" max="4588" width="15" style="52" customWidth="1"/>
    <col min="4589" max="4590" width="12.42578125" style="52" customWidth="1"/>
    <col min="4591" max="4592" width="17.5703125" style="52" customWidth="1"/>
    <col min="4593" max="4593" width="7.28515625" style="52" customWidth="1"/>
    <col min="4594" max="4594" width="17.5703125" style="52" customWidth="1"/>
    <col min="4595" max="4596" width="16.28515625" style="52" customWidth="1"/>
    <col min="4597" max="4597" width="20.140625" style="52" customWidth="1"/>
    <col min="4598" max="4598" width="24" style="52" customWidth="1"/>
    <col min="4599" max="4599" width="18.85546875" style="52" customWidth="1"/>
    <col min="4600" max="4600" width="15" style="52" customWidth="1"/>
    <col min="4601" max="4601" width="20.140625" style="52" customWidth="1"/>
    <col min="4602" max="4602" width="17.5703125" style="52" customWidth="1"/>
    <col min="4603" max="4603" width="6" style="52" customWidth="1"/>
    <col min="4604" max="4604" width="12.42578125" style="52" customWidth="1"/>
    <col min="4605" max="4607" width="15" style="52" customWidth="1"/>
    <col min="4608" max="4608" width="7.28515625" style="52" customWidth="1"/>
    <col min="4609" max="4609" width="11.140625" style="52" customWidth="1"/>
    <col min="4610" max="4610" width="15" style="52" customWidth="1"/>
    <col min="4611" max="4611" width="18.85546875" style="52" customWidth="1"/>
    <col min="4612" max="4612" width="16.28515625" style="52" customWidth="1"/>
    <col min="4613" max="4613" width="25.28515625" style="52" customWidth="1"/>
    <col min="4614" max="4614" width="20.140625" style="52" customWidth="1"/>
    <col min="4615" max="4615" width="15" style="52" customWidth="1"/>
    <col min="4616" max="4616" width="17.5703125" style="52" customWidth="1"/>
    <col min="4617" max="4617" width="16.28515625" style="52" customWidth="1"/>
    <col min="4618" max="4619" width="15" style="52" customWidth="1"/>
    <col min="4620" max="4620" width="17.5703125" style="52" customWidth="1"/>
    <col min="4621" max="4621" width="20.140625" style="52" customWidth="1"/>
    <col min="4622" max="4622" width="16.28515625" style="52" customWidth="1"/>
    <col min="4623" max="4623" width="25.28515625" style="52" customWidth="1"/>
    <col min="4624" max="4624" width="18.85546875" style="52" customWidth="1"/>
    <col min="4625" max="4627" width="20.140625" style="52" customWidth="1"/>
    <col min="4628" max="4628" width="39.42578125" style="52" customWidth="1"/>
    <col min="4629" max="4629" width="25.28515625" style="52" customWidth="1"/>
    <col min="4630" max="4630" width="24" style="52" customWidth="1"/>
    <col min="4631" max="4631" width="27.85546875" style="52" customWidth="1"/>
    <col min="4632" max="4632" width="22.7109375" style="52" customWidth="1"/>
    <col min="4633" max="4805" width="20.140625" style="52" customWidth="1"/>
    <col min="4806" max="4834" width="12.42578125" style="52" customWidth="1"/>
    <col min="4835" max="4835" width="20.140625" style="52" customWidth="1"/>
    <col min="4836" max="4836" width="21.42578125" style="52" customWidth="1"/>
    <col min="4837" max="4837" width="24" style="52" customWidth="1"/>
    <col min="4838" max="4838" width="13.7109375" style="52" customWidth="1"/>
    <col min="4839" max="4839" width="15" style="52" customWidth="1"/>
    <col min="4840" max="4841" width="17.5703125" style="52" customWidth="1"/>
    <col min="4842" max="4842" width="15" style="52" customWidth="1"/>
    <col min="4843" max="4843" width="16.28515625" style="52" customWidth="1"/>
    <col min="4844" max="4844" width="15" style="52" customWidth="1"/>
    <col min="4845" max="4846" width="12.42578125" style="52" customWidth="1"/>
    <col min="4847" max="4848" width="17.5703125" style="52" customWidth="1"/>
    <col min="4849" max="4849" width="7.28515625" style="52" customWidth="1"/>
    <col min="4850" max="4850" width="17.5703125" style="52" customWidth="1"/>
    <col min="4851" max="4852" width="16.28515625" style="52" customWidth="1"/>
    <col min="4853" max="4853" width="20.140625" style="52" customWidth="1"/>
    <col min="4854" max="4854" width="24" style="52" customWidth="1"/>
    <col min="4855" max="4855" width="18.85546875" style="52" customWidth="1"/>
    <col min="4856" max="4856" width="15" style="52" customWidth="1"/>
    <col min="4857" max="4857" width="20.140625" style="52" customWidth="1"/>
    <col min="4858" max="4858" width="17.5703125" style="52" customWidth="1"/>
    <col min="4859" max="4859" width="6" style="52" customWidth="1"/>
    <col min="4860" max="4860" width="12.42578125" style="52" customWidth="1"/>
    <col min="4861" max="4863" width="15" style="52" customWidth="1"/>
    <col min="4864" max="4864" width="7.28515625" style="52" customWidth="1"/>
    <col min="4865" max="4865" width="11.140625" style="52" customWidth="1"/>
    <col min="4866" max="4866" width="15" style="52" customWidth="1"/>
    <col min="4867" max="4867" width="18.85546875" style="52" customWidth="1"/>
    <col min="4868" max="4868" width="16.28515625" style="52" customWidth="1"/>
    <col min="4869" max="4869" width="25.28515625" style="52" customWidth="1"/>
    <col min="4870" max="4870" width="20.140625" style="52" customWidth="1"/>
    <col min="4871" max="4871" width="15" style="52" customWidth="1"/>
    <col min="4872" max="4872" width="17.5703125" style="52" customWidth="1"/>
    <col min="4873" max="4873" width="16.28515625" style="52" customWidth="1"/>
    <col min="4874" max="4875" width="15" style="52" customWidth="1"/>
    <col min="4876" max="4876" width="17.5703125" style="52" customWidth="1"/>
    <col min="4877" max="4877" width="20.140625" style="52" customWidth="1"/>
    <col min="4878" max="4878" width="16.28515625" style="52" customWidth="1"/>
    <col min="4879" max="4879" width="25.28515625" style="52" customWidth="1"/>
    <col min="4880" max="4880" width="18.85546875" style="52" customWidth="1"/>
    <col min="4881" max="4883" width="20.140625" style="52" customWidth="1"/>
    <col min="4884" max="4884" width="39.42578125" style="52" customWidth="1"/>
    <col min="4885" max="4885" width="25.28515625" style="52" customWidth="1"/>
    <col min="4886" max="4886" width="24" style="52" customWidth="1"/>
    <col min="4887" max="4887" width="27.85546875" style="52" customWidth="1"/>
    <col min="4888" max="4888" width="22.7109375" style="52" customWidth="1"/>
    <col min="4889" max="5061" width="20.140625" style="52" customWidth="1"/>
    <col min="5062" max="5090" width="12.42578125" style="52" customWidth="1"/>
    <col min="5091" max="5091" width="20.140625" style="52" customWidth="1"/>
    <col min="5092" max="5092" width="21.42578125" style="52" customWidth="1"/>
    <col min="5093" max="5093" width="24" style="52" customWidth="1"/>
    <col min="5094" max="5094" width="13.7109375" style="52" customWidth="1"/>
    <col min="5095" max="5095" width="15" style="52" customWidth="1"/>
    <col min="5096" max="5097" width="17.5703125" style="52" customWidth="1"/>
    <col min="5098" max="5098" width="15" style="52" customWidth="1"/>
    <col min="5099" max="5099" width="16.28515625" style="52" customWidth="1"/>
    <col min="5100" max="5100" width="15" style="52" customWidth="1"/>
    <col min="5101" max="5102" width="12.42578125" style="52" customWidth="1"/>
    <col min="5103" max="5104" width="17.5703125" style="52" customWidth="1"/>
    <col min="5105" max="5105" width="7.28515625" style="52" customWidth="1"/>
    <col min="5106" max="5106" width="17.5703125" style="52" customWidth="1"/>
    <col min="5107" max="5108" width="16.28515625" style="52" customWidth="1"/>
    <col min="5109" max="5109" width="20.140625" style="52" customWidth="1"/>
    <col min="5110" max="5110" width="24" style="52" customWidth="1"/>
    <col min="5111" max="5111" width="18.85546875" style="52" customWidth="1"/>
    <col min="5112" max="5112" width="15" style="52" customWidth="1"/>
    <col min="5113" max="5113" width="20.140625" style="52" customWidth="1"/>
    <col min="5114" max="5114" width="17.5703125" style="52" customWidth="1"/>
    <col min="5115" max="5115" width="6" style="52" customWidth="1"/>
    <col min="5116" max="5116" width="12.42578125" style="52" customWidth="1"/>
    <col min="5117" max="5119" width="15" style="52" customWidth="1"/>
    <col min="5120" max="5120" width="7.28515625" style="52" customWidth="1"/>
    <col min="5121" max="5121" width="11.140625" style="52" customWidth="1"/>
    <col min="5122" max="5122" width="15" style="52" customWidth="1"/>
    <col min="5123" max="5123" width="18.85546875" style="52" customWidth="1"/>
    <col min="5124" max="5124" width="16.28515625" style="52" customWidth="1"/>
    <col min="5125" max="5125" width="25.28515625" style="52" customWidth="1"/>
    <col min="5126" max="5126" width="20.140625" style="52" customWidth="1"/>
    <col min="5127" max="5127" width="15" style="52" customWidth="1"/>
    <col min="5128" max="5128" width="17.5703125" style="52" customWidth="1"/>
    <col min="5129" max="5129" width="16.28515625" style="52" customWidth="1"/>
    <col min="5130" max="5131" width="15" style="52" customWidth="1"/>
    <col min="5132" max="5132" width="17.5703125" style="52" customWidth="1"/>
    <col min="5133" max="5133" width="20.140625" style="52" customWidth="1"/>
    <col min="5134" max="5134" width="16.28515625" style="52" customWidth="1"/>
    <col min="5135" max="5135" width="25.28515625" style="52" customWidth="1"/>
    <col min="5136" max="5136" width="18.85546875" style="52" customWidth="1"/>
    <col min="5137" max="5139" width="20.140625" style="52" customWidth="1"/>
    <col min="5140" max="5140" width="39.42578125" style="52" customWidth="1"/>
    <col min="5141" max="5141" width="25.28515625" style="52" customWidth="1"/>
    <col min="5142" max="5142" width="24" style="52" customWidth="1"/>
    <col min="5143" max="5143" width="27.85546875" style="52" customWidth="1"/>
    <col min="5144" max="5144" width="22.7109375" style="52" customWidth="1"/>
    <col min="5145" max="5317" width="20.140625" style="52" customWidth="1"/>
    <col min="5318" max="5346" width="12.42578125" style="52" customWidth="1"/>
    <col min="5347" max="5347" width="20.140625" style="52" customWidth="1"/>
    <col min="5348" max="5348" width="21.42578125" style="52" customWidth="1"/>
    <col min="5349" max="5349" width="24" style="52" customWidth="1"/>
    <col min="5350" max="5350" width="13.7109375" style="52" customWidth="1"/>
    <col min="5351" max="5351" width="15" style="52" customWidth="1"/>
    <col min="5352" max="5353" width="17.5703125" style="52" customWidth="1"/>
    <col min="5354" max="5354" width="15" style="52" customWidth="1"/>
    <col min="5355" max="5355" width="16.28515625" style="52" customWidth="1"/>
    <col min="5356" max="5356" width="15" style="52" customWidth="1"/>
    <col min="5357" max="5358" width="12.42578125" style="52" customWidth="1"/>
    <col min="5359" max="5360" width="17.5703125" style="52" customWidth="1"/>
    <col min="5361" max="5361" width="7.28515625" style="52" customWidth="1"/>
    <col min="5362" max="5362" width="17.5703125" style="52" customWidth="1"/>
    <col min="5363" max="5364" width="16.28515625" style="52" customWidth="1"/>
    <col min="5365" max="5365" width="20.140625" style="52" customWidth="1"/>
    <col min="5366" max="5366" width="24" style="52" customWidth="1"/>
    <col min="5367" max="5367" width="18.85546875" style="52" customWidth="1"/>
    <col min="5368" max="5368" width="15" style="52" customWidth="1"/>
    <col min="5369" max="5369" width="20.140625" style="52" customWidth="1"/>
    <col min="5370" max="5370" width="17.5703125" style="52" customWidth="1"/>
    <col min="5371" max="5371" width="6" style="52" customWidth="1"/>
    <col min="5372" max="5372" width="12.42578125" style="52" customWidth="1"/>
    <col min="5373" max="5375" width="15" style="52" customWidth="1"/>
    <col min="5376" max="5376" width="7.28515625" style="52" customWidth="1"/>
    <col min="5377" max="5377" width="11.140625" style="52" customWidth="1"/>
    <col min="5378" max="5378" width="15" style="52" customWidth="1"/>
    <col min="5379" max="5379" width="18.85546875" style="52" customWidth="1"/>
    <col min="5380" max="5380" width="16.28515625" style="52" customWidth="1"/>
    <col min="5381" max="5381" width="25.28515625" style="52" customWidth="1"/>
    <col min="5382" max="5382" width="20.140625" style="52" customWidth="1"/>
    <col min="5383" max="5383" width="15" style="52" customWidth="1"/>
    <col min="5384" max="5384" width="17.5703125" style="52" customWidth="1"/>
    <col min="5385" max="5385" width="16.28515625" style="52" customWidth="1"/>
    <col min="5386" max="5387" width="15" style="52" customWidth="1"/>
    <col min="5388" max="5388" width="17.5703125" style="52" customWidth="1"/>
    <col min="5389" max="5389" width="20.140625" style="52" customWidth="1"/>
    <col min="5390" max="5390" width="16.28515625" style="52" customWidth="1"/>
    <col min="5391" max="5391" width="25.28515625" style="52" customWidth="1"/>
    <col min="5392" max="5392" width="18.85546875" style="52" customWidth="1"/>
    <col min="5393" max="5395" width="20.140625" style="52" customWidth="1"/>
    <col min="5396" max="5396" width="39.42578125" style="52" customWidth="1"/>
    <col min="5397" max="5397" width="25.28515625" style="52" customWidth="1"/>
    <col min="5398" max="5398" width="24" style="52" customWidth="1"/>
    <col min="5399" max="5399" width="27.85546875" style="52" customWidth="1"/>
    <col min="5400" max="5400" width="22.7109375" style="52" customWidth="1"/>
    <col min="5401" max="5573" width="20.140625" style="52" customWidth="1"/>
    <col min="5574" max="5602" width="12.42578125" style="52" customWidth="1"/>
    <col min="5603" max="5603" width="20.140625" style="52" customWidth="1"/>
    <col min="5604" max="5604" width="21.42578125" style="52" customWidth="1"/>
    <col min="5605" max="5605" width="24" style="52" customWidth="1"/>
    <col min="5606" max="5606" width="13.7109375" style="52" customWidth="1"/>
    <col min="5607" max="5607" width="15" style="52" customWidth="1"/>
    <col min="5608" max="5609" width="17.5703125" style="52" customWidth="1"/>
    <col min="5610" max="5610" width="15" style="52" customWidth="1"/>
    <col min="5611" max="5611" width="16.28515625" style="52" customWidth="1"/>
    <col min="5612" max="5612" width="15" style="52" customWidth="1"/>
    <col min="5613" max="5614" width="12.42578125" style="52" customWidth="1"/>
    <col min="5615" max="5616" width="17.5703125" style="52" customWidth="1"/>
    <col min="5617" max="5617" width="7.28515625" style="52" customWidth="1"/>
    <col min="5618" max="5618" width="17.5703125" style="52" customWidth="1"/>
    <col min="5619" max="5620" width="16.28515625" style="52" customWidth="1"/>
    <col min="5621" max="5621" width="20.140625" style="52" customWidth="1"/>
    <col min="5622" max="5622" width="24" style="52" customWidth="1"/>
    <col min="5623" max="5623" width="18.85546875" style="52" customWidth="1"/>
    <col min="5624" max="5624" width="15" style="52" customWidth="1"/>
    <col min="5625" max="5625" width="20.140625" style="52" customWidth="1"/>
    <col min="5626" max="5626" width="17.5703125" style="52" customWidth="1"/>
    <col min="5627" max="5627" width="6" style="52" customWidth="1"/>
    <col min="5628" max="5628" width="12.42578125" style="52" customWidth="1"/>
    <col min="5629" max="5631" width="15" style="52" customWidth="1"/>
    <col min="5632" max="5632" width="7.28515625" style="52" customWidth="1"/>
    <col min="5633" max="5633" width="11.140625" style="52" customWidth="1"/>
    <col min="5634" max="5634" width="15" style="52" customWidth="1"/>
    <col min="5635" max="5635" width="18.85546875" style="52" customWidth="1"/>
    <col min="5636" max="5636" width="16.28515625" style="52" customWidth="1"/>
    <col min="5637" max="5637" width="25.28515625" style="52" customWidth="1"/>
    <col min="5638" max="5638" width="20.140625" style="52" customWidth="1"/>
    <col min="5639" max="5639" width="15" style="52" customWidth="1"/>
    <col min="5640" max="5640" width="17.5703125" style="52" customWidth="1"/>
    <col min="5641" max="5641" width="16.28515625" style="52" customWidth="1"/>
    <col min="5642" max="5643" width="15" style="52" customWidth="1"/>
    <col min="5644" max="5644" width="17.5703125" style="52" customWidth="1"/>
    <col min="5645" max="5645" width="20.140625" style="52" customWidth="1"/>
    <col min="5646" max="5646" width="16.28515625" style="52" customWidth="1"/>
    <col min="5647" max="5647" width="25.28515625" style="52" customWidth="1"/>
    <col min="5648" max="5648" width="18.85546875" style="52" customWidth="1"/>
    <col min="5649" max="5651" width="20.140625" style="52" customWidth="1"/>
    <col min="5652" max="5652" width="39.42578125" style="52" customWidth="1"/>
    <col min="5653" max="5653" width="25.28515625" style="52" customWidth="1"/>
    <col min="5654" max="5654" width="24" style="52" customWidth="1"/>
    <col min="5655" max="5655" width="27.85546875" style="52" customWidth="1"/>
    <col min="5656" max="5656" width="22.7109375" style="52" customWidth="1"/>
    <col min="5657" max="5829" width="20.140625" style="52" customWidth="1"/>
    <col min="5830" max="5858" width="12.42578125" style="52" customWidth="1"/>
    <col min="5859" max="5859" width="20.140625" style="52" customWidth="1"/>
    <col min="5860" max="5860" width="21.42578125" style="52" customWidth="1"/>
    <col min="5861" max="5861" width="24" style="52" customWidth="1"/>
    <col min="5862" max="5862" width="13.7109375" style="52" customWidth="1"/>
    <col min="5863" max="5863" width="15" style="52" customWidth="1"/>
    <col min="5864" max="5865" width="17.5703125" style="52" customWidth="1"/>
    <col min="5866" max="5866" width="15" style="52" customWidth="1"/>
    <col min="5867" max="5867" width="16.28515625" style="52" customWidth="1"/>
    <col min="5868" max="5868" width="15" style="52" customWidth="1"/>
    <col min="5869" max="5870" width="12.42578125" style="52" customWidth="1"/>
    <col min="5871" max="5872" width="17.5703125" style="52" customWidth="1"/>
    <col min="5873" max="5873" width="7.28515625" style="52" customWidth="1"/>
    <col min="5874" max="5874" width="17.5703125" style="52" customWidth="1"/>
    <col min="5875" max="5876" width="16.28515625" style="52" customWidth="1"/>
    <col min="5877" max="5877" width="20.140625" style="52" customWidth="1"/>
    <col min="5878" max="5878" width="24" style="52" customWidth="1"/>
    <col min="5879" max="5879" width="18.85546875" style="52" customWidth="1"/>
    <col min="5880" max="5880" width="15" style="52" customWidth="1"/>
    <col min="5881" max="5881" width="20.140625" style="52" customWidth="1"/>
    <col min="5882" max="5882" width="17.5703125" style="52" customWidth="1"/>
    <col min="5883" max="5883" width="6" style="52" customWidth="1"/>
    <col min="5884" max="5884" width="12.42578125" style="52" customWidth="1"/>
    <col min="5885" max="5887" width="15" style="52" customWidth="1"/>
    <col min="5888" max="5888" width="7.28515625" style="52" customWidth="1"/>
    <col min="5889" max="5889" width="11.140625" style="52" customWidth="1"/>
    <col min="5890" max="5890" width="15" style="52" customWidth="1"/>
    <col min="5891" max="5891" width="18.85546875" style="52" customWidth="1"/>
    <col min="5892" max="5892" width="16.28515625" style="52" customWidth="1"/>
    <col min="5893" max="5893" width="25.28515625" style="52" customWidth="1"/>
    <col min="5894" max="5894" width="20.140625" style="52" customWidth="1"/>
    <col min="5895" max="5895" width="15" style="52" customWidth="1"/>
    <col min="5896" max="5896" width="17.5703125" style="52" customWidth="1"/>
    <col min="5897" max="5897" width="16.28515625" style="52" customWidth="1"/>
    <col min="5898" max="5899" width="15" style="52" customWidth="1"/>
    <col min="5900" max="5900" width="17.5703125" style="52" customWidth="1"/>
    <col min="5901" max="5901" width="20.140625" style="52" customWidth="1"/>
    <col min="5902" max="5902" width="16.28515625" style="52" customWidth="1"/>
    <col min="5903" max="5903" width="25.28515625" style="52" customWidth="1"/>
    <col min="5904" max="5904" width="18.85546875" style="52" customWidth="1"/>
    <col min="5905" max="5907" width="20.140625" style="52" customWidth="1"/>
    <col min="5908" max="5908" width="39.42578125" style="52" customWidth="1"/>
    <col min="5909" max="5909" width="25.28515625" style="52" customWidth="1"/>
    <col min="5910" max="5910" width="24" style="52" customWidth="1"/>
    <col min="5911" max="5911" width="27.85546875" style="52" customWidth="1"/>
    <col min="5912" max="5912" width="22.7109375" style="52" customWidth="1"/>
    <col min="5913" max="6085" width="20.140625" style="52" customWidth="1"/>
    <col min="6086" max="6114" width="12.42578125" style="52" customWidth="1"/>
    <col min="6115" max="6115" width="20.140625" style="52" customWidth="1"/>
    <col min="6116" max="6116" width="21.42578125" style="52" customWidth="1"/>
    <col min="6117" max="6117" width="24" style="52" customWidth="1"/>
    <col min="6118" max="6118" width="13.7109375" style="52" customWidth="1"/>
    <col min="6119" max="6119" width="15" style="52" customWidth="1"/>
    <col min="6120" max="6121" width="17.5703125" style="52" customWidth="1"/>
    <col min="6122" max="6122" width="15" style="52" customWidth="1"/>
    <col min="6123" max="6123" width="16.28515625" style="52" customWidth="1"/>
    <col min="6124" max="6124" width="15" style="52" customWidth="1"/>
    <col min="6125" max="6126" width="12.42578125" style="52" customWidth="1"/>
    <col min="6127" max="6128" width="17.5703125" style="52" customWidth="1"/>
    <col min="6129" max="6129" width="7.28515625" style="52" customWidth="1"/>
    <col min="6130" max="6130" width="17.5703125" style="52" customWidth="1"/>
    <col min="6131" max="6132" width="16.28515625" style="52" customWidth="1"/>
    <col min="6133" max="6133" width="20.140625" style="52" customWidth="1"/>
    <col min="6134" max="6134" width="24" style="52" customWidth="1"/>
    <col min="6135" max="6135" width="18.85546875" style="52" customWidth="1"/>
    <col min="6136" max="6136" width="15" style="52" customWidth="1"/>
    <col min="6137" max="6137" width="20.140625" style="52" customWidth="1"/>
    <col min="6138" max="6138" width="17.5703125" style="52" customWidth="1"/>
    <col min="6139" max="6139" width="6" style="52" customWidth="1"/>
    <col min="6140" max="6140" width="12.42578125" style="52" customWidth="1"/>
    <col min="6141" max="6143" width="15" style="52" customWidth="1"/>
    <col min="6144" max="6144" width="7.28515625" style="52" customWidth="1"/>
    <col min="6145" max="6145" width="11.140625" style="52" customWidth="1"/>
    <col min="6146" max="6146" width="15" style="52" customWidth="1"/>
    <col min="6147" max="6147" width="18.85546875" style="52" customWidth="1"/>
    <col min="6148" max="6148" width="16.28515625" style="52" customWidth="1"/>
    <col min="6149" max="6149" width="25.28515625" style="52" customWidth="1"/>
    <col min="6150" max="6150" width="20.140625" style="52" customWidth="1"/>
    <col min="6151" max="6151" width="15" style="52" customWidth="1"/>
    <col min="6152" max="6152" width="17.5703125" style="52" customWidth="1"/>
    <col min="6153" max="6153" width="16.28515625" style="52" customWidth="1"/>
    <col min="6154" max="6155" width="15" style="52" customWidth="1"/>
    <col min="6156" max="6156" width="17.5703125" style="52" customWidth="1"/>
    <col min="6157" max="6157" width="20.140625" style="52" customWidth="1"/>
    <col min="6158" max="6158" width="16.28515625" style="52" customWidth="1"/>
    <col min="6159" max="6159" width="25.28515625" style="52" customWidth="1"/>
    <col min="6160" max="6160" width="18.85546875" style="52" customWidth="1"/>
    <col min="6161" max="6163" width="20.140625" style="52" customWidth="1"/>
    <col min="6164" max="6164" width="39.42578125" style="52" customWidth="1"/>
    <col min="6165" max="6165" width="25.28515625" style="52" customWidth="1"/>
    <col min="6166" max="6166" width="24" style="52" customWidth="1"/>
    <col min="6167" max="6167" width="27.85546875" style="52" customWidth="1"/>
    <col min="6168" max="6168" width="22.7109375" style="52" customWidth="1"/>
    <col min="6169" max="6341" width="20.140625" style="52" customWidth="1"/>
    <col min="6342" max="6370" width="12.42578125" style="52" customWidth="1"/>
    <col min="6371" max="6371" width="20.140625" style="52" customWidth="1"/>
    <col min="6372" max="6372" width="21.42578125" style="52" customWidth="1"/>
    <col min="6373" max="6373" width="24" style="52" customWidth="1"/>
    <col min="6374" max="6374" width="13.7109375" style="52" customWidth="1"/>
    <col min="6375" max="6375" width="15" style="52" customWidth="1"/>
    <col min="6376" max="6377" width="17.5703125" style="52" customWidth="1"/>
    <col min="6378" max="6378" width="15" style="52" customWidth="1"/>
    <col min="6379" max="6379" width="16.28515625" style="52" customWidth="1"/>
    <col min="6380" max="6380" width="15" style="52" customWidth="1"/>
    <col min="6381" max="6382" width="12.42578125" style="52" customWidth="1"/>
    <col min="6383" max="6384" width="17.5703125" style="52" customWidth="1"/>
    <col min="6385" max="6385" width="7.28515625" style="52" customWidth="1"/>
    <col min="6386" max="6386" width="17.5703125" style="52" customWidth="1"/>
    <col min="6387" max="6388" width="16.28515625" style="52" customWidth="1"/>
    <col min="6389" max="6389" width="20.140625" style="52" customWidth="1"/>
    <col min="6390" max="6390" width="24" style="52" customWidth="1"/>
    <col min="6391" max="6391" width="18.85546875" style="52" customWidth="1"/>
    <col min="6392" max="6392" width="15" style="52" customWidth="1"/>
    <col min="6393" max="6393" width="20.140625" style="52" customWidth="1"/>
    <col min="6394" max="6394" width="17.5703125" style="52" customWidth="1"/>
    <col min="6395" max="6395" width="6" style="52" customWidth="1"/>
    <col min="6396" max="6396" width="12.42578125" style="52" customWidth="1"/>
    <col min="6397" max="6399" width="15" style="52" customWidth="1"/>
    <col min="6400" max="6400" width="7.28515625" style="52" customWidth="1"/>
    <col min="6401" max="6401" width="11.140625" style="52" customWidth="1"/>
    <col min="6402" max="6402" width="15" style="52" customWidth="1"/>
    <col min="6403" max="6403" width="18.85546875" style="52" customWidth="1"/>
    <col min="6404" max="6404" width="16.28515625" style="52" customWidth="1"/>
    <col min="6405" max="6405" width="25.28515625" style="52" customWidth="1"/>
    <col min="6406" max="6406" width="20.140625" style="52" customWidth="1"/>
    <col min="6407" max="6407" width="15" style="52" customWidth="1"/>
    <col min="6408" max="6408" width="17.5703125" style="52" customWidth="1"/>
    <col min="6409" max="6409" width="16.28515625" style="52" customWidth="1"/>
    <col min="6410" max="6411" width="15" style="52" customWidth="1"/>
    <col min="6412" max="6412" width="17.5703125" style="52" customWidth="1"/>
    <col min="6413" max="6413" width="20.140625" style="52" customWidth="1"/>
    <col min="6414" max="6414" width="16.28515625" style="52" customWidth="1"/>
    <col min="6415" max="6415" width="25.28515625" style="52" customWidth="1"/>
    <col min="6416" max="6416" width="18.85546875" style="52" customWidth="1"/>
    <col min="6417" max="6419" width="20.140625" style="52" customWidth="1"/>
    <col min="6420" max="6420" width="39.42578125" style="52" customWidth="1"/>
    <col min="6421" max="6421" width="25.28515625" style="52" customWidth="1"/>
    <col min="6422" max="6422" width="24" style="52" customWidth="1"/>
    <col min="6423" max="6423" width="27.85546875" style="52" customWidth="1"/>
    <col min="6424" max="6424" width="22.7109375" style="52" customWidth="1"/>
    <col min="6425" max="6597" width="20.140625" style="52" customWidth="1"/>
    <col min="6598" max="6626" width="12.42578125" style="52" customWidth="1"/>
    <col min="6627" max="6627" width="20.140625" style="52" customWidth="1"/>
    <col min="6628" max="6628" width="21.42578125" style="52" customWidth="1"/>
    <col min="6629" max="6629" width="24" style="52" customWidth="1"/>
    <col min="6630" max="6630" width="13.7109375" style="52" customWidth="1"/>
    <col min="6631" max="6631" width="15" style="52" customWidth="1"/>
    <col min="6632" max="6633" width="17.5703125" style="52" customWidth="1"/>
    <col min="6634" max="6634" width="15" style="52" customWidth="1"/>
    <col min="6635" max="6635" width="16.28515625" style="52" customWidth="1"/>
    <col min="6636" max="6636" width="15" style="52" customWidth="1"/>
    <col min="6637" max="6638" width="12.42578125" style="52" customWidth="1"/>
    <col min="6639" max="6640" width="17.5703125" style="52" customWidth="1"/>
    <col min="6641" max="6641" width="7.28515625" style="52" customWidth="1"/>
    <col min="6642" max="6642" width="17.5703125" style="52" customWidth="1"/>
    <col min="6643" max="6644" width="16.28515625" style="52" customWidth="1"/>
    <col min="6645" max="6645" width="20.140625" style="52" customWidth="1"/>
    <col min="6646" max="6646" width="24" style="52" customWidth="1"/>
    <col min="6647" max="6647" width="18.85546875" style="52" customWidth="1"/>
    <col min="6648" max="6648" width="15" style="52" customWidth="1"/>
    <col min="6649" max="6649" width="20.140625" style="52" customWidth="1"/>
    <col min="6650" max="6650" width="17.5703125" style="52" customWidth="1"/>
    <col min="6651" max="6651" width="6" style="52" customWidth="1"/>
    <col min="6652" max="6652" width="12.42578125" style="52" customWidth="1"/>
    <col min="6653" max="6655" width="15" style="52" customWidth="1"/>
    <col min="6656" max="6656" width="7.28515625" style="52" customWidth="1"/>
    <col min="6657" max="6657" width="11.140625" style="52" customWidth="1"/>
    <col min="6658" max="6658" width="15" style="52" customWidth="1"/>
    <col min="6659" max="6659" width="18.85546875" style="52" customWidth="1"/>
    <col min="6660" max="6660" width="16.28515625" style="52" customWidth="1"/>
    <col min="6661" max="6661" width="25.28515625" style="52" customWidth="1"/>
    <col min="6662" max="6662" width="20.140625" style="52" customWidth="1"/>
    <col min="6663" max="6663" width="15" style="52" customWidth="1"/>
    <col min="6664" max="6664" width="17.5703125" style="52" customWidth="1"/>
    <col min="6665" max="6665" width="16.28515625" style="52" customWidth="1"/>
    <col min="6666" max="6667" width="15" style="52" customWidth="1"/>
    <col min="6668" max="6668" width="17.5703125" style="52" customWidth="1"/>
    <col min="6669" max="6669" width="20.140625" style="52" customWidth="1"/>
    <col min="6670" max="6670" width="16.28515625" style="52" customWidth="1"/>
    <col min="6671" max="6671" width="25.28515625" style="52" customWidth="1"/>
    <col min="6672" max="6672" width="18.85546875" style="52" customWidth="1"/>
    <col min="6673" max="6675" width="20.140625" style="52" customWidth="1"/>
    <col min="6676" max="6676" width="39.42578125" style="52" customWidth="1"/>
    <col min="6677" max="6677" width="25.28515625" style="52" customWidth="1"/>
    <col min="6678" max="6678" width="24" style="52" customWidth="1"/>
    <col min="6679" max="6679" width="27.85546875" style="52" customWidth="1"/>
    <col min="6680" max="6680" width="22.7109375" style="52" customWidth="1"/>
    <col min="6681" max="6853" width="20.140625" style="52" customWidth="1"/>
    <col min="6854" max="6882" width="12.42578125" style="52" customWidth="1"/>
    <col min="6883" max="6883" width="20.140625" style="52" customWidth="1"/>
    <col min="6884" max="6884" width="21.42578125" style="52" customWidth="1"/>
    <col min="6885" max="6885" width="24" style="52" customWidth="1"/>
    <col min="6886" max="6886" width="13.7109375" style="52" customWidth="1"/>
    <col min="6887" max="6887" width="15" style="52" customWidth="1"/>
    <col min="6888" max="6889" width="17.5703125" style="52" customWidth="1"/>
    <col min="6890" max="6890" width="15" style="52" customWidth="1"/>
    <col min="6891" max="6891" width="16.28515625" style="52" customWidth="1"/>
    <col min="6892" max="6892" width="15" style="52" customWidth="1"/>
    <col min="6893" max="6894" width="12.42578125" style="52" customWidth="1"/>
    <col min="6895" max="6896" width="17.5703125" style="52" customWidth="1"/>
    <col min="6897" max="6897" width="7.28515625" style="52" customWidth="1"/>
    <col min="6898" max="6898" width="17.5703125" style="52" customWidth="1"/>
    <col min="6899" max="6900" width="16.28515625" style="52" customWidth="1"/>
    <col min="6901" max="6901" width="20.140625" style="52" customWidth="1"/>
    <col min="6902" max="6902" width="24" style="52" customWidth="1"/>
    <col min="6903" max="6903" width="18.85546875" style="52" customWidth="1"/>
    <col min="6904" max="6904" width="15" style="52" customWidth="1"/>
    <col min="6905" max="6905" width="20.140625" style="52" customWidth="1"/>
    <col min="6906" max="6906" width="17.5703125" style="52" customWidth="1"/>
    <col min="6907" max="6907" width="6" style="52" customWidth="1"/>
    <col min="6908" max="6908" width="12.42578125" style="52" customWidth="1"/>
    <col min="6909" max="6911" width="15" style="52" customWidth="1"/>
    <col min="6912" max="6912" width="7.28515625" style="52" customWidth="1"/>
    <col min="6913" max="6913" width="11.140625" style="52" customWidth="1"/>
    <col min="6914" max="6914" width="15" style="52" customWidth="1"/>
    <col min="6915" max="6915" width="18.85546875" style="52" customWidth="1"/>
    <col min="6916" max="6916" width="16.28515625" style="52" customWidth="1"/>
    <col min="6917" max="6917" width="25.28515625" style="52" customWidth="1"/>
    <col min="6918" max="6918" width="20.140625" style="52" customWidth="1"/>
    <col min="6919" max="6919" width="15" style="52" customWidth="1"/>
    <col min="6920" max="6920" width="17.5703125" style="52" customWidth="1"/>
    <col min="6921" max="6921" width="16.28515625" style="52" customWidth="1"/>
    <col min="6922" max="6923" width="15" style="52" customWidth="1"/>
    <col min="6924" max="6924" width="17.5703125" style="52" customWidth="1"/>
    <col min="6925" max="6925" width="20.140625" style="52" customWidth="1"/>
    <col min="6926" max="6926" width="16.28515625" style="52" customWidth="1"/>
    <col min="6927" max="6927" width="25.28515625" style="52" customWidth="1"/>
    <col min="6928" max="6928" width="18.85546875" style="52" customWidth="1"/>
    <col min="6929" max="6931" width="20.140625" style="52" customWidth="1"/>
    <col min="6932" max="6932" width="39.42578125" style="52" customWidth="1"/>
    <col min="6933" max="6933" width="25.28515625" style="52" customWidth="1"/>
    <col min="6934" max="6934" width="24" style="52" customWidth="1"/>
    <col min="6935" max="6935" width="27.85546875" style="52" customWidth="1"/>
    <col min="6936" max="6936" width="22.7109375" style="52" customWidth="1"/>
    <col min="6937" max="7109" width="20.140625" style="52" customWidth="1"/>
    <col min="7110" max="7138" width="12.42578125" style="52" customWidth="1"/>
    <col min="7139" max="7139" width="20.140625" style="52" customWidth="1"/>
    <col min="7140" max="7140" width="21.42578125" style="52" customWidth="1"/>
    <col min="7141" max="7141" width="24" style="52" customWidth="1"/>
    <col min="7142" max="7142" width="13.7109375" style="52" customWidth="1"/>
    <col min="7143" max="7143" width="15" style="52" customWidth="1"/>
    <col min="7144" max="7145" width="17.5703125" style="52" customWidth="1"/>
    <col min="7146" max="7146" width="15" style="52" customWidth="1"/>
    <col min="7147" max="7147" width="16.28515625" style="52" customWidth="1"/>
    <col min="7148" max="7148" width="15" style="52" customWidth="1"/>
    <col min="7149" max="7150" width="12.42578125" style="52" customWidth="1"/>
    <col min="7151" max="7152" width="17.5703125" style="52" customWidth="1"/>
    <col min="7153" max="7153" width="7.28515625" style="52" customWidth="1"/>
    <col min="7154" max="7154" width="17.5703125" style="52" customWidth="1"/>
    <col min="7155" max="7156" width="16.28515625" style="52" customWidth="1"/>
    <col min="7157" max="7157" width="20.140625" style="52" customWidth="1"/>
    <col min="7158" max="7158" width="24" style="52" customWidth="1"/>
    <col min="7159" max="7159" width="18.85546875" style="52" customWidth="1"/>
    <col min="7160" max="7160" width="15" style="52" customWidth="1"/>
    <col min="7161" max="7161" width="20.140625" style="52" customWidth="1"/>
    <col min="7162" max="7162" width="17.5703125" style="52" customWidth="1"/>
    <col min="7163" max="7163" width="6" style="52" customWidth="1"/>
    <col min="7164" max="7164" width="12.42578125" style="52" customWidth="1"/>
    <col min="7165" max="7167" width="15" style="52" customWidth="1"/>
    <col min="7168" max="7168" width="7.28515625" style="52" customWidth="1"/>
    <col min="7169" max="7169" width="11.140625" style="52" customWidth="1"/>
    <col min="7170" max="7170" width="15" style="52" customWidth="1"/>
    <col min="7171" max="7171" width="18.85546875" style="52" customWidth="1"/>
    <col min="7172" max="7172" width="16.28515625" style="52" customWidth="1"/>
    <col min="7173" max="7173" width="25.28515625" style="52" customWidth="1"/>
    <col min="7174" max="7174" width="20.140625" style="52" customWidth="1"/>
    <col min="7175" max="7175" width="15" style="52" customWidth="1"/>
    <col min="7176" max="7176" width="17.5703125" style="52" customWidth="1"/>
    <col min="7177" max="7177" width="16.28515625" style="52" customWidth="1"/>
    <col min="7178" max="7179" width="15" style="52" customWidth="1"/>
    <col min="7180" max="7180" width="17.5703125" style="52" customWidth="1"/>
    <col min="7181" max="7181" width="20.140625" style="52" customWidth="1"/>
    <col min="7182" max="7182" width="16.28515625" style="52" customWidth="1"/>
    <col min="7183" max="7183" width="25.28515625" style="52" customWidth="1"/>
    <col min="7184" max="7184" width="18.85546875" style="52" customWidth="1"/>
    <col min="7185" max="7187" width="20.140625" style="52" customWidth="1"/>
    <col min="7188" max="7188" width="39.42578125" style="52" customWidth="1"/>
    <col min="7189" max="7189" width="25.28515625" style="52" customWidth="1"/>
    <col min="7190" max="7190" width="24" style="52" customWidth="1"/>
    <col min="7191" max="7191" width="27.85546875" style="52" customWidth="1"/>
    <col min="7192" max="7192" width="22.7109375" style="52" customWidth="1"/>
    <col min="7193" max="7365" width="20.140625" style="52" customWidth="1"/>
    <col min="7366" max="7394" width="12.42578125" style="52" customWidth="1"/>
    <col min="7395" max="7395" width="20.140625" style="52" customWidth="1"/>
    <col min="7396" max="7396" width="21.42578125" style="52" customWidth="1"/>
    <col min="7397" max="7397" width="24" style="52" customWidth="1"/>
    <col min="7398" max="7398" width="13.7109375" style="52" customWidth="1"/>
    <col min="7399" max="7399" width="15" style="52" customWidth="1"/>
    <col min="7400" max="7401" width="17.5703125" style="52" customWidth="1"/>
    <col min="7402" max="7402" width="15" style="52" customWidth="1"/>
    <col min="7403" max="7403" width="16.28515625" style="52" customWidth="1"/>
    <col min="7404" max="7404" width="15" style="52" customWidth="1"/>
    <col min="7405" max="7406" width="12.42578125" style="52" customWidth="1"/>
    <col min="7407" max="7408" width="17.5703125" style="52" customWidth="1"/>
    <col min="7409" max="7409" width="7.28515625" style="52" customWidth="1"/>
    <col min="7410" max="7410" width="17.5703125" style="52" customWidth="1"/>
    <col min="7411" max="7412" width="16.28515625" style="52" customWidth="1"/>
    <col min="7413" max="7413" width="20.140625" style="52" customWidth="1"/>
    <col min="7414" max="7414" width="24" style="52" customWidth="1"/>
    <col min="7415" max="7415" width="18.85546875" style="52" customWidth="1"/>
    <col min="7416" max="7416" width="15" style="52" customWidth="1"/>
    <col min="7417" max="7417" width="20.140625" style="52" customWidth="1"/>
    <col min="7418" max="7418" width="17.5703125" style="52" customWidth="1"/>
    <col min="7419" max="7419" width="6" style="52" customWidth="1"/>
    <col min="7420" max="7420" width="12.42578125" style="52" customWidth="1"/>
    <col min="7421" max="7423" width="15" style="52" customWidth="1"/>
    <col min="7424" max="7424" width="7.28515625" style="52" customWidth="1"/>
    <col min="7425" max="7425" width="11.140625" style="52" customWidth="1"/>
    <col min="7426" max="7426" width="15" style="52" customWidth="1"/>
    <col min="7427" max="7427" width="18.85546875" style="52" customWidth="1"/>
    <col min="7428" max="7428" width="16.28515625" style="52" customWidth="1"/>
    <col min="7429" max="7429" width="25.28515625" style="52" customWidth="1"/>
    <col min="7430" max="7430" width="20.140625" style="52" customWidth="1"/>
    <col min="7431" max="7431" width="15" style="52" customWidth="1"/>
    <col min="7432" max="7432" width="17.5703125" style="52" customWidth="1"/>
    <col min="7433" max="7433" width="16.28515625" style="52" customWidth="1"/>
    <col min="7434" max="7435" width="15" style="52" customWidth="1"/>
    <col min="7436" max="7436" width="17.5703125" style="52" customWidth="1"/>
    <col min="7437" max="7437" width="20.140625" style="52" customWidth="1"/>
    <col min="7438" max="7438" width="16.28515625" style="52" customWidth="1"/>
    <col min="7439" max="7439" width="25.28515625" style="52" customWidth="1"/>
    <col min="7440" max="7440" width="18.85546875" style="52" customWidth="1"/>
    <col min="7441" max="7443" width="20.140625" style="52" customWidth="1"/>
    <col min="7444" max="7444" width="39.42578125" style="52" customWidth="1"/>
    <col min="7445" max="7445" width="25.28515625" style="52" customWidth="1"/>
    <col min="7446" max="7446" width="24" style="52" customWidth="1"/>
    <col min="7447" max="7447" width="27.85546875" style="52" customWidth="1"/>
    <col min="7448" max="7448" width="22.7109375" style="52" customWidth="1"/>
    <col min="7449" max="7621" width="20.140625" style="52" customWidth="1"/>
    <col min="7622" max="7650" width="12.42578125" style="52" customWidth="1"/>
    <col min="7651" max="7651" width="20.140625" style="52" customWidth="1"/>
    <col min="7652" max="7652" width="21.42578125" style="52" customWidth="1"/>
    <col min="7653" max="7653" width="24" style="52" customWidth="1"/>
    <col min="7654" max="7654" width="13.7109375" style="52" customWidth="1"/>
    <col min="7655" max="7655" width="15" style="52" customWidth="1"/>
    <col min="7656" max="7657" width="17.5703125" style="52" customWidth="1"/>
    <col min="7658" max="7658" width="15" style="52" customWidth="1"/>
    <col min="7659" max="7659" width="16.28515625" style="52" customWidth="1"/>
    <col min="7660" max="7660" width="15" style="52" customWidth="1"/>
    <col min="7661" max="7662" width="12.42578125" style="52" customWidth="1"/>
    <col min="7663" max="7664" width="17.5703125" style="52" customWidth="1"/>
    <col min="7665" max="7665" width="7.28515625" style="52" customWidth="1"/>
    <col min="7666" max="7666" width="17.5703125" style="52" customWidth="1"/>
    <col min="7667" max="7668" width="16.28515625" style="52" customWidth="1"/>
    <col min="7669" max="7669" width="20.140625" style="52" customWidth="1"/>
    <col min="7670" max="7670" width="24" style="52" customWidth="1"/>
    <col min="7671" max="7671" width="18.85546875" style="52" customWidth="1"/>
    <col min="7672" max="7672" width="15" style="52" customWidth="1"/>
    <col min="7673" max="7673" width="20.140625" style="52" customWidth="1"/>
    <col min="7674" max="7674" width="17.5703125" style="52" customWidth="1"/>
    <col min="7675" max="7675" width="6" style="52" customWidth="1"/>
    <col min="7676" max="7676" width="12.42578125" style="52" customWidth="1"/>
    <col min="7677" max="7679" width="15" style="52" customWidth="1"/>
    <col min="7680" max="7680" width="7.28515625" style="52" customWidth="1"/>
    <col min="7681" max="7681" width="11.140625" style="52" customWidth="1"/>
    <col min="7682" max="7682" width="15" style="52" customWidth="1"/>
    <col min="7683" max="7683" width="18.85546875" style="52" customWidth="1"/>
    <col min="7684" max="7684" width="16.28515625" style="52" customWidth="1"/>
    <col min="7685" max="7685" width="25.28515625" style="52" customWidth="1"/>
    <col min="7686" max="7686" width="20.140625" style="52" customWidth="1"/>
    <col min="7687" max="7687" width="15" style="52" customWidth="1"/>
    <col min="7688" max="7688" width="17.5703125" style="52" customWidth="1"/>
    <col min="7689" max="7689" width="16.28515625" style="52" customWidth="1"/>
    <col min="7690" max="7691" width="15" style="52" customWidth="1"/>
    <col min="7692" max="7692" width="17.5703125" style="52" customWidth="1"/>
    <col min="7693" max="7693" width="20.140625" style="52" customWidth="1"/>
    <col min="7694" max="7694" width="16.28515625" style="52" customWidth="1"/>
    <col min="7695" max="7695" width="25.28515625" style="52" customWidth="1"/>
    <col min="7696" max="7696" width="18.85546875" style="52" customWidth="1"/>
    <col min="7697" max="7699" width="20.140625" style="52" customWidth="1"/>
    <col min="7700" max="7700" width="39.42578125" style="52" customWidth="1"/>
    <col min="7701" max="7701" width="25.28515625" style="52" customWidth="1"/>
    <col min="7702" max="7702" width="24" style="52" customWidth="1"/>
    <col min="7703" max="7703" width="27.85546875" style="52" customWidth="1"/>
    <col min="7704" max="7704" width="22.7109375" style="52" customWidth="1"/>
    <col min="7705" max="7877" width="20.140625" style="52" customWidth="1"/>
    <col min="7878" max="7906" width="12.42578125" style="52" customWidth="1"/>
    <col min="7907" max="7907" width="20.140625" style="52" customWidth="1"/>
    <col min="7908" max="7908" width="21.42578125" style="52" customWidth="1"/>
    <col min="7909" max="7909" width="24" style="52" customWidth="1"/>
    <col min="7910" max="7910" width="13.7109375" style="52" customWidth="1"/>
    <col min="7911" max="7911" width="15" style="52" customWidth="1"/>
    <col min="7912" max="7913" width="17.5703125" style="52" customWidth="1"/>
    <col min="7914" max="7914" width="15" style="52" customWidth="1"/>
    <col min="7915" max="7915" width="16.28515625" style="52" customWidth="1"/>
    <col min="7916" max="7916" width="15" style="52" customWidth="1"/>
    <col min="7917" max="7918" width="12.42578125" style="52" customWidth="1"/>
    <col min="7919" max="7920" width="17.5703125" style="52" customWidth="1"/>
    <col min="7921" max="7921" width="7.28515625" style="52" customWidth="1"/>
    <col min="7922" max="7922" width="17.5703125" style="52" customWidth="1"/>
    <col min="7923" max="7924" width="16.28515625" style="52" customWidth="1"/>
    <col min="7925" max="7925" width="20.140625" style="52" customWidth="1"/>
    <col min="7926" max="7926" width="24" style="52" customWidth="1"/>
    <col min="7927" max="7927" width="18.85546875" style="52" customWidth="1"/>
    <col min="7928" max="7928" width="15" style="52" customWidth="1"/>
    <col min="7929" max="7929" width="20.140625" style="52" customWidth="1"/>
    <col min="7930" max="7930" width="17.5703125" style="52" customWidth="1"/>
    <col min="7931" max="7931" width="6" style="52" customWidth="1"/>
    <col min="7932" max="7932" width="12.42578125" style="52" customWidth="1"/>
    <col min="7933" max="7935" width="15" style="52" customWidth="1"/>
    <col min="7936" max="7936" width="7.28515625" style="52" customWidth="1"/>
    <col min="7937" max="7937" width="11.140625" style="52" customWidth="1"/>
    <col min="7938" max="7938" width="15" style="52" customWidth="1"/>
    <col min="7939" max="7939" width="18.85546875" style="52" customWidth="1"/>
    <col min="7940" max="7940" width="16.28515625" style="52" customWidth="1"/>
    <col min="7941" max="7941" width="25.28515625" style="52" customWidth="1"/>
    <col min="7942" max="7942" width="20.140625" style="52" customWidth="1"/>
    <col min="7943" max="7943" width="15" style="52" customWidth="1"/>
    <col min="7944" max="7944" width="17.5703125" style="52" customWidth="1"/>
    <col min="7945" max="7945" width="16.28515625" style="52" customWidth="1"/>
    <col min="7946" max="7947" width="15" style="52" customWidth="1"/>
    <col min="7948" max="7948" width="17.5703125" style="52" customWidth="1"/>
    <col min="7949" max="7949" width="20.140625" style="52" customWidth="1"/>
    <col min="7950" max="7950" width="16.28515625" style="52" customWidth="1"/>
    <col min="7951" max="7951" width="25.28515625" style="52" customWidth="1"/>
    <col min="7952" max="7952" width="18.85546875" style="52" customWidth="1"/>
    <col min="7953" max="7955" width="20.140625" style="52" customWidth="1"/>
    <col min="7956" max="7956" width="39.42578125" style="52" customWidth="1"/>
    <col min="7957" max="7957" width="25.28515625" style="52" customWidth="1"/>
    <col min="7958" max="7958" width="24" style="52" customWidth="1"/>
    <col min="7959" max="7959" width="27.85546875" style="52" customWidth="1"/>
    <col min="7960" max="7960" width="22.7109375" style="52" customWidth="1"/>
    <col min="7961" max="8133" width="20.140625" style="52" customWidth="1"/>
    <col min="8134" max="8162" width="12.42578125" style="52" customWidth="1"/>
    <col min="8163" max="8163" width="20.140625" style="52" customWidth="1"/>
    <col min="8164" max="8164" width="21.42578125" style="52" customWidth="1"/>
    <col min="8165" max="8165" width="24" style="52" customWidth="1"/>
    <col min="8166" max="8166" width="13.7109375" style="52" customWidth="1"/>
    <col min="8167" max="8167" width="15" style="52" customWidth="1"/>
    <col min="8168" max="8169" width="17.5703125" style="52" customWidth="1"/>
    <col min="8170" max="8170" width="15" style="52" customWidth="1"/>
    <col min="8171" max="8171" width="16.28515625" style="52" customWidth="1"/>
    <col min="8172" max="8172" width="15" style="52" customWidth="1"/>
    <col min="8173" max="8174" width="12.42578125" style="52" customWidth="1"/>
    <col min="8175" max="8176" width="17.5703125" style="52" customWidth="1"/>
    <col min="8177" max="8177" width="7.28515625" style="52" customWidth="1"/>
    <col min="8178" max="8178" width="17.5703125" style="52" customWidth="1"/>
    <col min="8179" max="8180" width="16.28515625" style="52" customWidth="1"/>
    <col min="8181" max="8181" width="20.140625" style="52" customWidth="1"/>
    <col min="8182" max="8182" width="24" style="52" customWidth="1"/>
    <col min="8183" max="8183" width="18.85546875" style="52" customWidth="1"/>
    <col min="8184" max="8184" width="15" style="52" customWidth="1"/>
    <col min="8185" max="8185" width="20.140625" style="52" customWidth="1"/>
    <col min="8186" max="8186" width="17.5703125" style="52" customWidth="1"/>
    <col min="8187" max="8187" width="6" style="52" customWidth="1"/>
    <col min="8188" max="8188" width="12.42578125" style="52" customWidth="1"/>
    <col min="8189" max="8191" width="15" style="52" customWidth="1"/>
    <col min="8192" max="8192" width="7.28515625" style="52" customWidth="1"/>
    <col min="8193" max="8193" width="11.140625" style="52" customWidth="1"/>
    <col min="8194" max="8194" width="15" style="52" customWidth="1"/>
    <col min="8195" max="8195" width="18.85546875" style="52" customWidth="1"/>
    <col min="8196" max="8196" width="16.28515625" style="52" customWidth="1"/>
    <col min="8197" max="8197" width="25.28515625" style="52" customWidth="1"/>
    <col min="8198" max="8198" width="20.140625" style="52" customWidth="1"/>
    <col min="8199" max="8199" width="15" style="52" customWidth="1"/>
    <col min="8200" max="8200" width="17.5703125" style="52" customWidth="1"/>
    <col min="8201" max="8201" width="16.28515625" style="52" customWidth="1"/>
    <col min="8202" max="8203" width="15" style="52" customWidth="1"/>
    <col min="8204" max="8204" width="17.5703125" style="52" customWidth="1"/>
    <col min="8205" max="8205" width="20.140625" style="52" customWidth="1"/>
    <col min="8206" max="8206" width="16.28515625" style="52" customWidth="1"/>
    <col min="8207" max="8207" width="25.28515625" style="52" customWidth="1"/>
    <col min="8208" max="8208" width="18.85546875" style="52" customWidth="1"/>
    <col min="8209" max="8211" width="20.140625" style="52" customWidth="1"/>
    <col min="8212" max="8212" width="39.42578125" style="52" customWidth="1"/>
    <col min="8213" max="8213" width="25.28515625" style="52" customWidth="1"/>
    <col min="8214" max="8214" width="24" style="52" customWidth="1"/>
    <col min="8215" max="8215" width="27.85546875" style="52" customWidth="1"/>
    <col min="8216" max="8216" width="22.7109375" style="52" customWidth="1"/>
    <col min="8217" max="8389" width="20.140625" style="52" customWidth="1"/>
    <col min="8390" max="8418" width="12.42578125" style="52" customWidth="1"/>
    <col min="8419" max="8419" width="20.140625" style="52" customWidth="1"/>
    <col min="8420" max="8420" width="21.42578125" style="52" customWidth="1"/>
    <col min="8421" max="8421" width="24" style="52" customWidth="1"/>
    <col min="8422" max="8422" width="13.7109375" style="52" customWidth="1"/>
    <col min="8423" max="8423" width="15" style="52" customWidth="1"/>
    <col min="8424" max="8425" width="17.5703125" style="52" customWidth="1"/>
    <col min="8426" max="8426" width="15" style="52" customWidth="1"/>
    <col min="8427" max="8427" width="16.28515625" style="52" customWidth="1"/>
    <col min="8428" max="8428" width="15" style="52" customWidth="1"/>
    <col min="8429" max="8430" width="12.42578125" style="52" customWidth="1"/>
    <col min="8431" max="8432" width="17.5703125" style="52" customWidth="1"/>
    <col min="8433" max="8433" width="7.28515625" style="52" customWidth="1"/>
    <col min="8434" max="8434" width="17.5703125" style="52" customWidth="1"/>
    <col min="8435" max="8436" width="16.28515625" style="52" customWidth="1"/>
    <col min="8437" max="8437" width="20.140625" style="52" customWidth="1"/>
    <col min="8438" max="8438" width="24" style="52" customWidth="1"/>
    <col min="8439" max="8439" width="18.85546875" style="52" customWidth="1"/>
    <col min="8440" max="8440" width="15" style="52" customWidth="1"/>
    <col min="8441" max="8441" width="20.140625" style="52" customWidth="1"/>
    <col min="8442" max="8442" width="17.5703125" style="52" customWidth="1"/>
    <col min="8443" max="8443" width="6" style="52" customWidth="1"/>
    <col min="8444" max="8444" width="12.42578125" style="52" customWidth="1"/>
    <col min="8445" max="8447" width="15" style="52" customWidth="1"/>
    <col min="8448" max="8448" width="7.28515625" style="52" customWidth="1"/>
    <col min="8449" max="8449" width="11.140625" style="52" customWidth="1"/>
    <col min="8450" max="8450" width="15" style="52" customWidth="1"/>
    <col min="8451" max="8451" width="18.85546875" style="52" customWidth="1"/>
    <col min="8452" max="8452" width="16.28515625" style="52" customWidth="1"/>
    <col min="8453" max="8453" width="25.28515625" style="52" customWidth="1"/>
    <col min="8454" max="8454" width="20.140625" style="52" customWidth="1"/>
    <col min="8455" max="8455" width="15" style="52" customWidth="1"/>
    <col min="8456" max="8456" width="17.5703125" style="52" customWidth="1"/>
    <col min="8457" max="8457" width="16.28515625" style="52" customWidth="1"/>
    <col min="8458" max="8459" width="15" style="52" customWidth="1"/>
    <col min="8460" max="8460" width="17.5703125" style="52" customWidth="1"/>
    <col min="8461" max="8461" width="20.140625" style="52" customWidth="1"/>
    <col min="8462" max="8462" width="16.28515625" style="52" customWidth="1"/>
    <col min="8463" max="8463" width="25.28515625" style="52" customWidth="1"/>
    <col min="8464" max="8464" width="18.85546875" style="52" customWidth="1"/>
    <col min="8465" max="8467" width="20.140625" style="52" customWidth="1"/>
    <col min="8468" max="8468" width="39.42578125" style="52" customWidth="1"/>
    <col min="8469" max="8469" width="25.28515625" style="52" customWidth="1"/>
    <col min="8470" max="8470" width="24" style="52" customWidth="1"/>
    <col min="8471" max="8471" width="27.85546875" style="52" customWidth="1"/>
    <col min="8472" max="8472" width="22.7109375" style="52" customWidth="1"/>
    <col min="8473" max="8645" width="20.140625" style="52" customWidth="1"/>
    <col min="8646" max="8674" width="12.42578125" style="52" customWidth="1"/>
    <col min="8675" max="8675" width="20.140625" style="52" customWidth="1"/>
    <col min="8676" max="8676" width="21.42578125" style="52" customWidth="1"/>
    <col min="8677" max="8677" width="24" style="52" customWidth="1"/>
    <col min="8678" max="8678" width="13.7109375" style="52" customWidth="1"/>
    <col min="8679" max="8679" width="15" style="52" customWidth="1"/>
    <col min="8680" max="8681" width="17.5703125" style="52" customWidth="1"/>
    <col min="8682" max="8682" width="15" style="52" customWidth="1"/>
    <col min="8683" max="8683" width="16.28515625" style="52" customWidth="1"/>
    <col min="8684" max="8684" width="15" style="52" customWidth="1"/>
    <col min="8685" max="8686" width="12.42578125" style="52" customWidth="1"/>
    <col min="8687" max="8688" width="17.5703125" style="52" customWidth="1"/>
    <col min="8689" max="8689" width="7.28515625" style="52" customWidth="1"/>
    <col min="8690" max="8690" width="17.5703125" style="52" customWidth="1"/>
    <col min="8691" max="8692" width="16.28515625" style="52" customWidth="1"/>
    <col min="8693" max="8693" width="20.140625" style="52" customWidth="1"/>
    <col min="8694" max="8694" width="24" style="52" customWidth="1"/>
    <col min="8695" max="8695" width="18.85546875" style="52" customWidth="1"/>
    <col min="8696" max="8696" width="15" style="52" customWidth="1"/>
    <col min="8697" max="8697" width="20.140625" style="52" customWidth="1"/>
    <col min="8698" max="8698" width="17.5703125" style="52" customWidth="1"/>
    <col min="8699" max="8699" width="6" style="52" customWidth="1"/>
    <col min="8700" max="8700" width="12.42578125" style="52" customWidth="1"/>
    <col min="8701" max="8703" width="15" style="52" customWidth="1"/>
    <col min="8704" max="8704" width="7.28515625" style="52" customWidth="1"/>
    <col min="8705" max="8705" width="11.140625" style="52" customWidth="1"/>
    <col min="8706" max="8706" width="15" style="52" customWidth="1"/>
    <col min="8707" max="8707" width="18.85546875" style="52" customWidth="1"/>
    <col min="8708" max="8708" width="16.28515625" style="52" customWidth="1"/>
    <col min="8709" max="8709" width="25.28515625" style="52" customWidth="1"/>
    <col min="8710" max="8710" width="20.140625" style="52" customWidth="1"/>
    <col min="8711" max="8711" width="15" style="52" customWidth="1"/>
    <col min="8712" max="8712" width="17.5703125" style="52" customWidth="1"/>
    <col min="8713" max="8713" width="16.28515625" style="52" customWidth="1"/>
    <col min="8714" max="8715" width="15" style="52" customWidth="1"/>
    <col min="8716" max="8716" width="17.5703125" style="52" customWidth="1"/>
    <col min="8717" max="8717" width="20.140625" style="52" customWidth="1"/>
    <col min="8718" max="8718" width="16.28515625" style="52" customWidth="1"/>
    <col min="8719" max="8719" width="25.28515625" style="52" customWidth="1"/>
    <col min="8720" max="8720" width="18.85546875" style="52" customWidth="1"/>
    <col min="8721" max="8723" width="20.140625" style="52" customWidth="1"/>
    <col min="8724" max="8724" width="39.42578125" style="52" customWidth="1"/>
    <col min="8725" max="8725" width="25.28515625" style="52" customWidth="1"/>
    <col min="8726" max="8726" width="24" style="52" customWidth="1"/>
    <col min="8727" max="8727" width="27.85546875" style="52" customWidth="1"/>
    <col min="8728" max="8728" width="22.7109375" style="52" customWidth="1"/>
    <col min="8729" max="8901" width="20.140625" style="52" customWidth="1"/>
    <col min="8902" max="8930" width="12.42578125" style="52" customWidth="1"/>
    <col min="8931" max="8931" width="20.140625" style="52" customWidth="1"/>
    <col min="8932" max="8932" width="21.42578125" style="52" customWidth="1"/>
    <col min="8933" max="8933" width="24" style="52" customWidth="1"/>
    <col min="8934" max="8934" width="13.7109375" style="52" customWidth="1"/>
    <col min="8935" max="8935" width="15" style="52" customWidth="1"/>
    <col min="8936" max="8937" width="17.5703125" style="52" customWidth="1"/>
    <col min="8938" max="8938" width="15" style="52" customWidth="1"/>
    <col min="8939" max="8939" width="16.28515625" style="52" customWidth="1"/>
    <col min="8940" max="8940" width="15" style="52" customWidth="1"/>
    <col min="8941" max="8942" width="12.42578125" style="52" customWidth="1"/>
    <col min="8943" max="8944" width="17.5703125" style="52" customWidth="1"/>
    <col min="8945" max="8945" width="7.28515625" style="52" customWidth="1"/>
    <col min="8946" max="8946" width="17.5703125" style="52" customWidth="1"/>
    <col min="8947" max="8948" width="16.28515625" style="52" customWidth="1"/>
    <col min="8949" max="8949" width="20.140625" style="52" customWidth="1"/>
    <col min="8950" max="8950" width="24" style="52" customWidth="1"/>
    <col min="8951" max="8951" width="18.85546875" style="52" customWidth="1"/>
    <col min="8952" max="8952" width="15" style="52" customWidth="1"/>
    <col min="8953" max="8953" width="20.140625" style="52" customWidth="1"/>
    <col min="8954" max="8954" width="17.5703125" style="52" customWidth="1"/>
    <col min="8955" max="8955" width="6" style="52" customWidth="1"/>
    <col min="8956" max="8956" width="12.42578125" style="52" customWidth="1"/>
    <col min="8957" max="8959" width="15" style="52" customWidth="1"/>
    <col min="8960" max="8960" width="7.28515625" style="52" customWidth="1"/>
    <col min="8961" max="8961" width="11.140625" style="52" customWidth="1"/>
    <col min="8962" max="8962" width="15" style="52" customWidth="1"/>
    <col min="8963" max="8963" width="18.85546875" style="52" customWidth="1"/>
    <col min="8964" max="8964" width="16.28515625" style="52" customWidth="1"/>
    <col min="8965" max="8965" width="25.28515625" style="52" customWidth="1"/>
    <col min="8966" max="8966" width="20.140625" style="52" customWidth="1"/>
    <col min="8967" max="8967" width="15" style="52" customWidth="1"/>
    <col min="8968" max="8968" width="17.5703125" style="52" customWidth="1"/>
    <col min="8969" max="8969" width="16.28515625" style="52" customWidth="1"/>
    <col min="8970" max="8971" width="15" style="52" customWidth="1"/>
    <col min="8972" max="8972" width="17.5703125" style="52" customWidth="1"/>
    <col min="8973" max="8973" width="20.140625" style="52" customWidth="1"/>
    <col min="8974" max="8974" width="16.28515625" style="52" customWidth="1"/>
    <col min="8975" max="8975" width="25.28515625" style="52" customWidth="1"/>
    <col min="8976" max="8976" width="18.85546875" style="52" customWidth="1"/>
    <col min="8977" max="8979" width="20.140625" style="52" customWidth="1"/>
    <col min="8980" max="8980" width="39.42578125" style="52" customWidth="1"/>
    <col min="8981" max="8981" width="25.28515625" style="52" customWidth="1"/>
    <col min="8982" max="8982" width="24" style="52" customWidth="1"/>
    <col min="8983" max="8983" width="27.85546875" style="52" customWidth="1"/>
    <col min="8984" max="8984" width="22.7109375" style="52" customWidth="1"/>
    <col min="8985" max="9157" width="20.140625" style="52" customWidth="1"/>
    <col min="9158" max="9186" width="12.42578125" style="52" customWidth="1"/>
    <col min="9187" max="9187" width="20.140625" style="52" customWidth="1"/>
    <col min="9188" max="9188" width="21.42578125" style="52" customWidth="1"/>
    <col min="9189" max="9189" width="24" style="52" customWidth="1"/>
    <col min="9190" max="9190" width="13.7109375" style="52" customWidth="1"/>
    <col min="9191" max="9191" width="15" style="52" customWidth="1"/>
    <col min="9192" max="9193" width="17.5703125" style="52" customWidth="1"/>
    <col min="9194" max="9194" width="15" style="52" customWidth="1"/>
    <col min="9195" max="9195" width="16.28515625" style="52" customWidth="1"/>
    <col min="9196" max="9196" width="15" style="52" customWidth="1"/>
    <col min="9197" max="9198" width="12.42578125" style="52" customWidth="1"/>
    <col min="9199" max="9200" width="17.5703125" style="52" customWidth="1"/>
    <col min="9201" max="9201" width="7.28515625" style="52" customWidth="1"/>
    <col min="9202" max="9202" width="17.5703125" style="52" customWidth="1"/>
    <col min="9203" max="9204" width="16.28515625" style="52" customWidth="1"/>
    <col min="9205" max="9205" width="20.140625" style="52" customWidth="1"/>
    <col min="9206" max="9206" width="24" style="52" customWidth="1"/>
    <col min="9207" max="9207" width="18.85546875" style="52" customWidth="1"/>
    <col min="9208" max="9208" width="15" style="52" customWidth="1"/>
    <col min="9209" max="9209" width="20.140625" style="52" customWidth="1"/>
    <col min="9210" max="9210" width="17.5703125" style="52" customWidth="1"/>
    <col min="9211" max="9211" width="6" style="52" customWidth="1"/>
    <col min="9212" max="9212" width="12.42578125" style="52" customWidth="1"/>
    <col min="9213" max="9215" width="15" style="52" customWidth="1"/>
    <col min="9216" max="9216" width="7.28515625" style="52" customWidth="1"/>
    <col min="9217" max="9217" width="11.140625" style="52" customWidth="1"/>
    <col min="9218" max="9218" width="15" style="52" customWidth="1"/>
    <col min="9219" max="9219" width="18.85546875" style="52" customWidth="1"/>
    <col min="9220" max="9220" width="16.28515625" style="52" customWidth="1"/>
    <col min="9221" max="9221" width="25.28515625" style="52" customWidth="1"/>
    <col min="9222" max="9222" width="20.140625" style="52" customWidth="1"/>
    <col min="9223" max="9223" width="15" style="52" customWidth="1"/>
    <col min="9224" max="9224" width="17.5703125" style="52" customWidth="1"/>
    <col min="9225" max="9225" width="16.28515625" style="52" customWidth="1"/>
    <col min="9226" max="9227" width="15" style="52" customWidth="1"/>
    <col min="9228" max="9228" width="17.5703125" style="52" customWidth="1"/>
    <col min="9229" max="9229" width="20.140625" style="52" customWidth="1"/>
    <col min="9230" max="9230" width="16.28515625" style="52" customWidth="1"/>
    <col min="9231" max="9231" width="25.28515625" style="52" customWidth="1"/>
    <col min="9232" max="9232" width="18.85546875" style="52" customWidth="1"/>
    <col min="9233" max="9235" width="20.140625" style="52" customWidth="1"/>
    <col min="9236" max="9236" width="39.42578125" style="52" customWidth="1"/>
    <col min="9237" max="9237" width="25.28515625" style="52" customWidth="1"/>
    <col min="9238" max="9238" width="24" style="52" customWidth="1"/>
    <col min="9239" max="9239" width="27.85546875" style="52" customWidth="1"/>
    <col min="9240" max="9240" width="22.7109375" style="52" customWidth="1"/>
    <col min="9241" max="9413" width="20.140625" style="52" customWidth="1"/>
    <col min="9414" max="9442" width="12.42578125" style="52" customWidth="1"/>
    <col min="9443" max="9443" width="20.140625" style="52" customWidth="1"/>
    <col min="9444" max="9444" width="21.42578125" style="52" customWidth="1"/>
    <col min="9445" max="9445" width="24" style="52" customWidth="1"/>
    <col min="9446" max="9446" width="13.7109375" style="52" customWidth="1"/>
    <col min="9447" max="9447" width="15" style="52" customWidth="1"/>
    <col min="9448" max="9449" width="17.5703125" style="52" customWidth="1"/>
    <col min="9450" max="9450" width="15" style="52" customWidth="1"/>
    <col min="9451" max="9451" width="16.28515625" style="52" customWidth="1"/>
    <col min="9452" max="9452" width="15" style="52" customWidth="1"/>
    <col min="9453" max="9454" width="12.42578125" style="52" customWidth="1"/>
    <col min="9455" max="9456" width="17.5703125" style="52" customWidth="1"/>
    <col min="9457" max="9457" width="7.28515625" style="52" customWidth="1"/>
    <col min="9458" max="9458" width="17.5703125" style="52" customWidth="1"/>
    <col min="9459" max="9460" width="16.28515625" style="52" customWidth="1"/>
    <col min="9461" max="9461" width="20.140625" style="52" customWidth="1"/>
    <col min="9462" max="9462" width="24" style="52" customWidth="1"/>
    <col min="9463" max="9463" width="18.85546875" style="52" customWidth="1"/>
    <col min="9464" max="9464" width="15" style="52" customWidth="1"/>
    <col min="9465" max="9465" width="20.140625" style="52" customWidth="1"/>
    <col min="9466" max="9466" width="17.5703125" style="52" customWidth="1"/>
    <col min="9467" max="9467" width="6" style="52" customWidth="1"/>
    <col min="9468" max="9468" width="12.42578125" style="52" customWidth="1"/>
    <col min="9469" max="9471" width="15" style="52" customWidth="1"/>
    <col min="9472" max="9472" width="7.28515625" style="52" customWidth="1"/>
    <col min="9473" max="9473" width="11.140625" style="52" customWidth="1"/>
    <col min="9474" max="9474" width="15" style="52" customWidth="1"/>
    <col min="9475" max="9475" width="18.85546875" style="52" customWidth="1"/>
    <col min="9476" max="9476" width="16.28515625" style="52" customWidth="1"/>
    <col min="9477" max="9477" width="25.28515625" style="52" customWidth="1"/>
    <col min="9478" max="9478" width="20.140625" style="52" customWidth="1"/>
    <col min="9479" max="9479" width="15" style="52" customWidth="1"/>
    <col min="9480" max="9480" width="17.5703125" style="52" customWidth="1"/>
    <col min="9481" max="9481" width="16.28515625" style="52" customWidth="1"/>
    <col min="9482" max="9483" width="15" style="52" customWidth="1"/>
    <col min="9484" max="9484" width="17.5703125" style="52" customWidth="1"/>
    <col min="9485" max="9485" width="20.140625" style="52" customWidth="1"/>
    <col min="9486" max="9486" width="16.28515625" style="52" customWidth="1"/>
    <col min="9487" max="9487" width="25.28515625" style="52" customWidth="1"/>
    <col min="9488" max="9488" width="18.85546875" style="52" customWidth="1"/>
    <col min="9489" max="9491" width="20.140625" style="52" customWidth="1"/>
    <col min="9492" max="9492" width="39.42578125" style="52" customWidth="1"/>
    <col min="9493" max="9493" width="25.28515625" style="52" customWidth="1"/>
    <col min="9494" max="9494" width="24" style="52" customWidth="1"/>
    <col min="9495" max="9495" width="27.85546875" style="52" customWidth="1"/>
    <col min="9496" max="9496" width="22.7109375" style="52" customWidth="1"/>
    <col min="9497" max="9669" width="20.140625" style="52" customWidth="1"/>
    <col min="9670" max="9698" width="12.42578125" style="52" customWidth="1"/>
    <col min="9699" max="9699" width="20.140625" style="52" customWidth="1"/>
    <col min="9700" max="9700" width="21.42578125" style="52" customWidth="1"/>
    <col min="9701" max="9701" width="24" style="52" customWidth="1"/>
    <col min="9702" max="9702" width="13.7109375" style="52" customWidth="1"/>
    <col min="9703" max="9703" width="15" style="52" customWidth="1"/>
    <col min="9704" max="9705" width="17.5703125" style="52" customWidth="1"/>
    <col min="9706" max="9706" width="15" style="52" customWidth="1"/>
    <col min="9707" max="9707" width="16.28515625" style="52" customWidth="1"/>
    <col min="9708" max="9708" width="15" style="52" customWidth="1"/>
    <col min="9709" max="9710" width="12.42578125" style="52" customWidth="1"/>
    <col min="9711" max="9712" width="17.5703125" style="52" customWidth="1"/>
    <col min="9713" max="9713" width="7.28515625" style="52" customWidth="1"/>
    <col min="9714" max="9714" width="17.5703125" style="52" customWidth="1"/>
    <col min="9715" max="9716" width="16.28515625" style="52" customWidth="1"/>
    <col min="9717" max="9717" width="20.140625" style="52" customWidth="1"/>
    <col min="9718" max="9718" width="24" style="52" customWidth="1"/>
    <col min="9719" max="9719" width="18.85546875" style="52" customWidth="1"/>
    <col min="9720" max="9720" width="15" style="52" customWidth="1"/>
    <col min="9721" max="9721" width="20.140625" style="52" customWidth="1"/>
    <col min="9722" max="9722" width="17.5703125" style="52" customWidth="1"/>
    <col min="9723" max="9723" width="6" style="52" customWidth="1"/>
    <col min="9724" max="9724" width="12.42578125" style="52" customWidth="1"/>
    <col min="9725" max="9727" width="15" style="52" customWidth="1"/>
    <col min="9728" max="9728" width="7.28515625" style="52" customWidth="1"/>
    <col min="9729" max="9729" width="11.140625" style="52" customWidth="1"/>
    <col min="9730" max="9730" width="15" style="52" customWidth="1"/>
    <col min="9731" max="9731" width="18.85546875" style="52" customWidth="1"/>
    <col min="9732" max="9732" width="16.28515625" style="52" customWidth="1"/>
    <col min="9733" max="9733" width="25.28515625" style="52" customWidth="1"/>
    <col min="9734" max="9734" width="20.140625" style="52" customWidth="1"/>
    <col min="9735" max="9735" width="15" style="52" customWidth="1"/>
    <col min="9736" max="9736" width="17.5703125" style="52" customWidth="1"/>
    <col min="9737" max="9737" width="16.28515625" style="52" customWidth="1"/>
    <col min="9738" max="9739" width="15" style="52" customWidth="1"/>
    <col min="9740" max="9740" width="17.5703125" style="52" customWidth="1"/>
    <col min="9741" max="9741" width="20.140625" style="52" customWidth="1"/>
    <col min="9742" max="9742" width="16.28515625" style="52" customWidth="1"/>
    <col min="9743" max="9743" width="25.28515625" style="52" customWidth="1"/>
    <col min="9744" max="9744" width="18.85546875" style="52" customWidth="1"/>
    <col min="9745" max="9747" width="20.140625" style="52" customWidth="1"/>
    <col min="9748" max="9748" width="39.42578125" style="52" customWidth="1"/>
    <col min="9749" max="9749" width="25.28515625" style="52" customWidth="1"/>
    <col min="9750" max="9750" width="24" style="52" customWidth="1"/>
    <col min="9751" max="9751" width="27.85546875" style="52" customWidth="1"/>
    <col min="9752" max="9752" width="22.7109375" style="52" customWidth="1"/>
    <col min="9753" max="9925" width="20.140625" style="52" customWidth="1"/>
    <col min="9926" max="9954" width="12.42578125" style="52" customWidth="1"/>
    <col min="9955" max="9955" width="20.140625" style="52" customWidth="1"/>
    <col min="9956" max="9956" width="21.42578125" style="52" customWidth="1"/>
    <col min="9957" max="9957" width="24" style="52" customWidth="1"/>
    <col min="9958" max="9958" width="13.7109375" style="52" customWidth="1"/>
    <col min="9959" max="9959" width="15" style="52" customWidth="1"/>
    <col min="9960" max="9961" width="17.5703125" style="52" customWidth="1"/>
    <col min="9962" max="9962" width="15" style="52" customWidth="1"/>
    <col min="9963" max="9963" width="16.28515625" style="52" customWidth="1"/>
    <col min="9964" max="9964" width="15" style="52" customWidth="1"/>
    <col min="9965" max="9966" width="12.42578125" style="52" customWidth="1"/>
    <col min="9967" max="9968" width="17.5703125" style="52" customWidth="1"/>
    <col min="9969" max="9969" width="7.28515625" style="52" customWidth="1"/>
    <col min="9970" max="9970" width="17.5703125" style="52" customWidth="1"/>
    <col min="9971" max="9972" width="16.28515625" style="52" customWidth="1"/>
    <col min="9973" max="9973" width="20.140625" style="52" customWidth="1"/>
    <col min="9974" max="9974" width="24" style="52" customWidth="1"/>
    <col min="9975" max="9975" width="18.85546875" style="52" customWidth="1"/>
    <col min="9976" max="9976" width="15" style="52" customWidth="1"/>
    <col min="9977" max="9977" width="20.140625" style="52" customWidth="1"/>
    <col min="9978" max="9978" width="17.5703125" style="52" customWidth="1"/>
    <col min="9979" max="9979" width="6" style="52" customWidth="1"/>
    <col min="9980" max="9980" width="12.42578125" style="52" customWidth="1"/>
    <col min="9981" max="9983" width="15" style="52" customWidth="1"/>
    <col min="9984" max="9984" width="7.28515625" style="52" customWidth="1"/>
    <col min="9985" max="9985" width="11.140625" style="52" customWidth="1"/>
    <col min="9986" max="9986" width="15" style="52" customWidth="1"/>
    <col min="9987" max="9987" width="18.85546875" style="52" customWidth="1"/>
    <col min="9988" max="9988" width="16.28515625" style="52" customWidth="1"/>
    <col min="9989" max="9989" width="25.28515625" style="52" customWidth="1"/>
    <col min="9990" max="9990" width="20.140625" style="52" customWidth="1"/>
    <col min="9991" max="9991" width="15" style="52" customWidth="1"/>
    <col min="9992" max="9992" width="17.5703125" style="52" customWidth="1"/>
    <col min="9993" max="9993" width="16.28515625" style="52" customWidth="1"/>
    <col min="9994" max="9995" width="15" style="52" customWidth="1"/>
    <col min="9996" max="9996" width="17.5703125" style="52" customWidth="1"/>
    <col min="9997" max="9997" width="20.140625" style="52" customWidth="1"/>
    <col min="9998" max="9998" width="16.28515625" style="52" customWidth="1"/>
    <col min="9999" max="9999" width="25.28515625" style="52" customWidth="1"/>
    <col min="10000" max="10000" width="18.85546875" style="52" customWidth="1"/>
    <col min="10001" max="10003" width="20.140625" style="52" customWidth="1"/>
    <col min="10004" max="10004" width="39.42578125" style="52" customWidth="1"/>
    <col min="10005" max="10005" width="25.28515625" style="52" customWidth="1"/>
    <col min="10006" max="10006" width="24" style="52" customWidth="1"/>
    <col min="10007" max="10007" width="27.85546875" style="52" customWidth="1"/>
    <col min="10008" max="10008" width="22.7109375" style="52" customWidth="1"/>
    <col min="10009" max="10181" width="20.140625" style="52" customWidth="1"/>
    <col min="10182" max="10210" width="12.42578125" style="52" customWidth="1"/>
    <col min="10211" max="10211" width="20.140625" style="52" customWidth="1"/>
    <col min="10212" max="10212" width="21.42578125" style="52" customWidth="1"/>
    <col min="10213" max="10213" width="24" style="52" customWidth="1"/>
    <col min="10214" max="10214" width="13.7109375" style="52" customWidth="1"/>
    <col min="10215" max="10215" width="15" style="52" customWidth="1"/>
    <col min="10216" max="10217" width="17.5703125" style="52" customWidth="1"/>
    <col min="10218" max="10218" width="15" style="52" customWidth="1"/>
    <col min="10219" max="10219" width="16.28515625" style="52" customWidth="1"/>
    <col min="10220" max="10220" width="15" style="52" customWidth="1"/>
    <col min="10221" max="10222" width="12.42578125" style="52" customWidth="1"/>
    <col min="10223" max="10224" width="17.5703125" style="52" customWidth="1"/>
    <col min="10225" max="10225" width="7.28515625" style="52" customWidth="1"/>
    <col min="10226" max="10226" width="17.5703125" style="52" customWidth="1"/>
    <col min="10227" max="10228" width="16.28515625" style="52" customWidth="1"/>
    <col min="10229" max="10229" width="20.140625" style="52" customWidth="1"/>
    <col min="10230" max="10230" width="24" style="52" customWidth="1"/>
    <col min="10231" max="10231" width="18.85546875" style="52" customWidth="1"/>
    <col min="10232" max="10232" width="15" style="52" customWidth="1"/>
    <col min="10233" max="10233" width="20.140625" style="52" customWidth="1"/>
    <col min="10234" max="10234" width="17.5703125" style="52" customWidth="1"/>
    <col min="10235" max="10235" width="6" style="52" customWidth="1"/>
    <col min="10236" max="10236" width="12.42578125" style="52" customWidth="1"/>
    <col min="10237" max="10239" width="15" style="52" customWidth="1"/>
    <col min="10240" max="10240" width="7.28515625" style="52" customWidth="1"/>
    <col min="10241" max="10241" width="11.140625" style="52" customWidth="1"/>
    <col min="10242" max="10242" width="15" style="52" customWidth="1"/>
    <col min="10243" max="10243" width="18.85546875" style="52" customWidth="1"/>
    <col min="10244" max="10244" width="16.28515625" style="52" customWidth="1"/>
    <col min="10245" max="10245" width="25.28515625" style="52" customWidth="1"/>
    <col min="10246" max="10246" width="20.140625" style="52" customWidth="1"/>
    <col min="10247" max="10247" width="15" style="52" customWidth="1"/>
    <col min="10248" max="10248" width="17.5703125" style="52" customWidth="1"/>
    <col min="10249" max="10249" width="16.28515625" style="52" customWidth="1"/>
    <col min="10250" max="10251" width="15" style="52" customWidth="1"/>
    <col min="10252" max="10252" width="17.5703125" style="52" customWidth="1"/>
    <col min="10253" max="10253" width="20.140625" style="52" customWidth="1"/>
    <col min="10254" max="10254" width="16.28515625" style="52" customWidth="1"/>
    <col min="10255" max="10255" width="25.28515625" style="52" customWidth="1"/>
    <col min="10256" max="10256" width="18.85546875" style="52" customWidth="1"/>
    <col min="10257" max="10259" width="20.140625" style="52" customWidth="1"/>
    <col min="10260" max="10260" width="39.42578125" style="52" customWidth="1"/>
    <col min="10261" max="10261" width="25.28515625" style="52" customWidth="1"/>
    <col min="10262" max="10262" width="24" style="52" customWidth="1"/>
    <col min="10263" max="10263" width="27.85546875" style="52" customWidth="1"/>
    <col min="10264" max="10264" width="22.7109375" style="52" customWidth="1"/>
    <col min="10265" max="10437" width="20.140625" style="52" customWidth="1"/>
    <col min="10438" max="10466" width="12.42578125" style="52" customWidth="1"/>
    <col min="10467" max="10467" width="20.140625" style="52" customWidth="1"/>
    <col min="10468" max="10468" width="21.42578125" style="52" customWidth="1"/>
    <col min="10469" max="10469" width="24" style="52" customWidth="1"/>
    <col min="10470" max="10470" width="13.7109375" style="52" customWidth="1"/>
    <col min="10471" max="10471" width="15" style="52" customWidth="1"/>
    <col min="10472" max="10473" width="17.5703125" style="52" customWidth="1"/>
    <col min="10474" max="10474" width="15" style="52" customWidth="1"/>
    <col min="10475" max="10475" width="16.28515625" style="52" customWidth="1"/>
    <col min="10476" max="10476" width="15" style="52" customWidth="1"/>
    <col min="10477" max="10478" width="12.42578125" style="52" customWidth="1"/>
    <col min="10479" max="10480" width="17.5703125" style="52" customWidth="1"/>
    <col min="10481" max="10481" width="7.28515625" style="52" customWidth="1"/>
    <col min="10482" max="10482" width="17.5703125" style="52" customWidth="1"/>
    <col min="10483" max="10484" width="16.28515625" style="52" customWidth="1"/>
    <col min="10485" max="10485" width="20.140625" style="52" customWidth="1"/>
    <col min="10486" max="10486" width="24" style="52" customWidth="1"/>
    <col min="10487" max="10487" width="18.85546875" style="52" customWidth="1"/>
    <col min="10488" max="10488" width="15" style="52" customWidth="1"/>
    <col min="10489" max="10489" width="20.140625" style="52" customWidth="1"/>
    <col min="10490" max="10490" width="17.5703125" style="52" customWidth="1"/>
    <col min="10491" max="10491" width="6" style="52" customWidth="1"/>
    <col min="10492" max="10492" width="12.42578125" style="52" customWidth="1"/>
    <col min="10493" max="10495" width="15" style="52" customWidth="1"/>
    <col min="10496" max="10496" width="7.28515625" style="52" customWidth="1"/>
    <col min="10497" max="10497" width="11.140625" style="52" customWidth="1"/>
    <col min="10498" max="10498" width="15" style="52" customWidth="1"/>
    <col min="10499" max="10499" width="18.85546875" style="52" customWidth="1"/>
    <col min="10500" max="10500" width="16.28515625" style="52" customWidth="1"/>
    <col min="10501" max="10501" width="25.28515625" style="52" customWidth="1"/>
    <col min="10502" max="10502" width="20.140625" style="52" customWidth="1"/>
    <col min="10503" max="10503" width="15" style="52" customWidth="1"/>
    <col min="10504" max="10504" width="17.5703125" style="52" customWidth="1"/>
    <col min="10505" max="10505" width="16.28515625" style="52" customWidth="1"/>
    <col min="10506" max="10507" width="15" style="52" customWidth="1"/>
    <col min="10508" max="10508" width="17.5703125" style="52" customWidth="1"/>
    <col min="10509" max="10509" width="20.140625" style="52" customWidth="1"/>
    <col min="10510" max="10510" width="16.28515625" style="52" customWidth="1"/>
    <col min="10511" max="10511" width="25.28515625" style="52" customWidth="1"/>
    <col min="10512" max="10512" width="18.85546875" style="52" customWidth="1"/>
    <col min="10513" max="10515" width="20.140625" style="52" customWidth="1"/>
    <col min="10516" max="10516" width="39.42578125" style="52" customWidth="1"/>
    <col min="10517" max="10517" width="25.28515625" style="52" customWidth="1"/>
    <col min="10518" max="10518" width="24" style="52" customWidth="1"/>
    <col min="10519" max="10519" width="27.85546875" style="52" customWidth="1"/>
    <col min="10520" max="10520" width="22.7109375" style="52" customWidth="1"/>
    <col min="10521" max="10693" width="20.140625" style="52" customWidth="1"/>
    <col min="10694" max="10722" width="12.42578125" style="52" customWidth="1"/>
    <col min="10723" max="10723" width="20.140625" style="52" customWidth="1"/>
    <col min="10724" max="10724" width="21.42578125" style="52" customWidth="1"/>
    <col min="10725" max="10725" width="24" style="52" customWidth="1"/>
    <col min="10726" max="10726" width="13.7109375" style="52" customWidth="1"/>
    <col min="10727" max="10727" width="15" style="52" customWidth="1"/>
    <col min="10728" max="10729" width="17.5703125" style="52" customWidth="1"/>
    <col min="10730" max="10730" width="15" style="52" customWidth="1"/>
    <col min="10731" max="10731" width="16.28515625" style="52" customWidth="1"/>
    <col min="10732" max="10732" width="15" style="52" customWidth="1"/>
    <col min="10733" max="10734" width="12.42578125" style="52" customWidth="1"/>
    <col min="10735" max="10736" width="17.5703125" style="52" customWidth="1"/>
    <col min="10737" max="10737" width="7.28515625" style="52" customWidth="1"/>
    <col min="10738" max="10738" width="17.5703125" style="52" customWidth="1"/>
    <col min="10739" max="10740" width="16.28515625" style="52" customWidth="1"/>
    <col min="10741" max="10741" width="20.140625" style="52" customWidth="1"/>
    <col min="10742" max="10742" width="24" style="52" customWidth="1"/>
    <col min="10743" max="10743" width="18.85546875" style="52" customWidth="1"/>
    <col min="10744" max="10744" width="15" style="52" customWidth="1"/>
    <col min="10745" max="10745" width="20.140625" style="52" customWidth="1"/>
    <col min="10746" max="10746" width="17.5703125" style="52" customWidth="1"/>
    <col min="10747" max="10747" width="6" style="52" customWidth="1"/>
    <col min="10748" max="10748" width="12.42578125" style="52" customWidth="1"/>
    <col min="10749" max="10751" width="15" style="52" customWidth="1"/>
    <col min="10752" max="10752" width="7.28515625" style="52" customWidth="1"/>
    <col min="10753" max="10753" width="11.140625" style="52" customWidth="1"/>
    <col min="10754" max="10754" width="15" style="52" customWidth="1"/>
    <col min="10755" max="10755" width="18.85546875" style="52" customWidth="1"/>
    <col min="10756" max="10756" width="16.28515625" style="52" customWidth="1"/>
    <col min="10757" max="10757" width="25.28515625" style="52" customWidth="1"/>
    <col min="10758" max="10758" width="20.140625" style="52" customWidth="1"/>
    <col min="10759" max="10759" width="15" style="52" customWidth="1"/>
    <col min="10760" max="10760" width="17.5703125" style="52" customWidth="1"/>
    <col min="10761" max="10761" width="16.28515625" style="52" customWidth="1"/>
    <col min="10762" max="10763" width="15" style="52" customWidth="1"/>
    <col min="10764" max="10764" width="17.5703125" style="52" customWidth="1"/>
    <col min="10765" max="10765" width="20.140625" style="52" customWidth="1"/>
    <col min="10766" max="10766" width="16.28515625" style="52" customWidth="1"/>
    <col min="10767" max="10767" width="25.28515625" style="52" customWidth="1"/>
    <col min="10768" max="10768" width="18.85546875" style="52" customWidth="1"/>
    <col min="10769" max="10771" width="20.140625" style="52" customWidth="1"/>
    <col min="10772" max="10772" width="39.42578125" style="52" customWidth="1"/>
    <col min="10773" max="10773" width="25.28515625" style="52" customWidth="1"/>
    <col min="10774" max="10774" width="24" style="52" customWidth="1"/>
    <col min="10775" max="10775" width="27.85546875" style="52" customWidth="1"/>
    <col min="10776" max="10776" width="22.7109375" style="52" customWidth="1"/>
    <col min="10777" max="10949" width="20.140625" style="52" customWidth="1"/>
    <col min="10950" max="10978" width="12.42578125" style="52" customWidth="1"/>
    <col min="10979" max="10979" width="20.140625" style="52" customWidth="1"/>
    <col min="10980" max="10980" width="21.42578125" style="52" customWidth="1"/>
    <col min="10981" max="10981" width="24" style="52" customWidth="1"/>
    <col min="10982" max="10982" width="13.7109375" style="52" customWidth="1"/>
    <col min="10983" max="10983" width="15" style="52" customWidth="1"/>
    <col min="10984" max="10985" width="17.5703125" style="52" customWidth="1"/>
    <col min="10986" max="10986" width="15" style="52" customWidth="1"/>
    <col min="10987" max="10987" width="16.28515625" style="52" customWidth="1"/>
    <col min="10988" max="10988" width="15" style="52" customWidth="1"/>
    <col min="10989" max="10990" width="12.42578125" style="52" customWidth="1"/>
    <col min="10991" max="10992" width="17.5703125" style="52" customWidth="1"/>
    <col min="10993" max="10993" width="7.28515625" style="52" customWidth="1"/>
    <col min="10994" max="10994" width="17.5703125" style="52" customWidth="1"/>
    <col min="10995" max="10996" width="16.28515625" style="52" customWidth="1"/>
    <col min="10997" max="10997" width="20.140625" style="52" customWidth="1"/>
    <col min="10998" max="10998" width="24" style="52" customWidth="1"/>
    <col min="10999" max="10999" width="18.85546875" style="52" customWidth="1"/>
    <col min="11000" max="11000" width="15" style="52" customWidth="1"/>
    <col min="11001" max="11001" width="20.140625" style="52" customWidth="1"/>
    <col min="11002" max="11002" width="17.5703125" style="52" customWidth="1"/>
    <col min="11003" max="11003" width="6" style="52" customWidth="1"/>
    <col min="11004" max="11004" width="12.42578125" style="52" customWidth="1"/>
    <col min="11005" max="11007" width="15" style="52" customWidth="1"/>
    <col min="11008" max="11008" width="7.28515625" style="52" customWidth="1"/>
    <col min="11009" max="11009" width="11.140625" style="52" customWidth="1"/>
    <col min="11010" max="11010" width="15" style="52" customWidth="1"/>
    <col min="11011" max="11011" width="18.85546875" style="52" customWidth="1"/>
    <col min="11012" max="11012" width="16.28515625" style="52" customWidth="1"/>
    <col min="11013" max="11013" width="25.28515625" style="52" customWidth="1"/>
    <col min="11014" max="11014" width="20.140625" style="52" customWidth="1"/>
    <col min="11015" max="11015" width="15" style="52" customWidth="1"/>
    <col min="11016" max="11016" width="17.5703125" style="52" customWidth="1"/>
    <col min="11017" max="11017" width="16.28515625" style="52" customWidth="1"/>
    <col min="11018" max="11019" width="15" style="52" customWidth="1"/>
    <col min="11020" max="11020" width="17.5703125" style="52" customWidth="1"/>
    <col min="11021" max="11021" width="20.140625" style="52" customWidth="1"/>
    <col min="11022" max="11022" width="16.28515625" style="52" customWidth="1"/>
    <col min="11023" max="11023" width="25.28515625" style="52" customWidth="1"/>
    <col min="11024" max="11024" width="18.85546875" style="52" customWidth="1"/>
    <col min="11025" max="11027" width="20.140625" style="52" customWidth="1"/>
    <col min="11028" max="11028" width="39.42578125" style="52" customWidth="1"/>
    <col min="11029" max="11029" width="25.28515625" style="52" customWidth="1"/>
    <col min="11030" max="11030" width="24" style="52" customWidth="1"/>
    <col min="11031" max="11031" width="27.85546875" style="52" customWidth="1"/>
    <col min="11032" max="11032" width="22.7109375" style="52" customWidth="1"/>
    <col min="11033" max="11205" width="20.140625" style="52" customWidth="1"/>
    <col min="11206" max="11234" width="12.42578125" style="52" customWidth="1"/>
    <col min="11235" max="11235" width="20.140625" style="52" customWidth="1"/>
    <col min="11236" max="11236" width="21.42578125" style="52" customWidth="1"/>
    <col min="11237" max="11237" width="24" style="52" customWidth="1"/>
    <col min="11238" max="11238" width="13.7109375" style="52" customWidth="1"/>
    <col min="11239" max="11239" width="15" style="52" customWidth="1"/>
    <col min="11240" max="11241" width="17.5703125" style="52" customWidth="1"/>
    <col min="11242" max="11242" width="15" style="52" customWidth="1"/>
    <col min="11243" max="11243" width="16.28515625" style="52" customWidth="1"/>
    <col min="11244" max="11244" width="15" style="52" customWidth="1"/>
    <col min="11245" max="11246" width="12.42578125" style="52" customWidth="1"/>
    <col min="11247" max="11248" width="17.5703125" style="52" customWidth="1"/>
    <col min="11249" max="11249" width="7.28515625" style="52" customWidth="1"/>
    <col min="11250" max="11250" width="17.5703125" style="52" customWidth="1"/>
    <col min="11251" max="11252" width="16.28515625" style="52" customWidth="1"/>
    <col min="11253" max="11253" width="20.140625" style="52" customWidth="1"/>
    <col min="11254" max="11254" width="24" style="52" customWidth="1"/>
    <col min="11255" max="11255" width="18.85546875" style="52" customWidth="1"/>
    <col min="11256" max="11256" width="15" style="52" customWidth="1"/>
    <col min="11257" max="11257" width="20.140625" style="52" customWidth="1"/>
    <col min="11258" max="11258" width="17.5703125" style="52" customWidth="1"/>
    <col min="11259" max="11259" width="6" style="52" customWidth="1"/>
    <col min="11260" max="11260" width="12.42578125" style="52" customWidth="1"/>
    <col min="11261" max="11263" width="15" style="52" customWidth="1"/>
    <col min="11264" max="11264" width="7.28515625" style="52" customWidth="1"/>
    <col min="11265" max="11265" width="11.140625" style="52" customWidth="1"/>
    <col min="11266" max="11266" width="15" style="52" customWidth="1"/>
    <col min="11267" max="11267" width="18.85546875" style="52" customWidth="1"/>
    <col min="11268" max="11268" width="16.28515625" style="52" customWidth="1"/>
    <col min="11269" max="11269" width="25.28515625" style="52" customWidth="1"/>
    <col min="11270" max="11270" width="20.140625" style="52" customWidth="1"/>
    <col min="11271" max="11271" width="15" style="52" customWidth="1"/>
    <col min="11272" max="11272" width="17.5703125" style="52" customWidth="1"/>
    <col min="11273" max="11273" width="16.28515625" style="52" customWidth="1"/>
    <col min="11274" max="11275" width="15" style="52" customWidth="1"/>
    <col min="11276" max="11276" width="17.5703125" style="52" customWidth="1"/>
    <col min="11277" max="11277" width="20.140625" style="52" customWidth="1"/>
    <col min="11278" max="11278" width="16.28515625" style="52" customWidth="1"/>
    <col min="11279" max="11279" width="25.28515625" style="52" customWidth="1"/>
    <col min="11280" max="11280" width="18.85546875" style="52" customWidth="1"/>
    <col min="11281" max="11283" width="20.140625" style="52" customWidth="1"/>
    <col min="11284" max="11284" width="39.42578125" style="52" customWidth="1"/>
    <col min="11285" max="11285" width="25.28515625" style="52" customWidth="1"/>
    <col min="11286" max="11286" width="24" style="52" customWidth="1"/>
    <col min="11287" max="11287" width="27.85546875" style="52" customWidth="1"/>
    <col min="11288" max="11288" width="22.7109375" style="52" customWidth="1"/>
    <col min="11289" max="11461" width="20.140625" style="52" customWidth="1"/>
    <col min="11462" max="11490" width="12.42578125" style="52" customWidth="1"/>
    <col min="11491" max="11491" width="20.140625" style="52" customWidth="1"/>
    <col min="11492" max="11492" width="21.42578125" style="52" customWidth="1"/>
    <col min="11493" max="11493" width="24" style="52" customWidth="1"/>
    <col min="11494" max="11494" width="13.7109375" style="52" customWidth="1"/>
    <col min="11495" max="11495" width="15" style="52" customWidth="1"/>
    <col min="11496" max="11497" width="17.5703125" style="52" customWidth="1"/>
    <col min="11498" max="11498" width="15" style="52" customWidth="1"/>
    <col min="11499" max="11499" width="16.28515625" style="52" customWidth="1"/>
    <col min="11500" max="11500" width="15" style="52" customWidth="1"/>
    <col min="11501" max="11502" width="12.42578125" style="52" customWidth="1"/>
    <col min="11503" max="11504" width="17.5703125" style="52" customWidth="1"/>
    <col min="11505" max="11505" width="7.28515625" style="52" customWidth="1"/>
    <col min="11506" max="11506" width="17.5703125" style="52" customWidth="1"/>
    <col min="11507" max="11508" width="16.28515625" style="52" customWidth="1"/>
    <col min="11509" max="11509" width="20.140625" style="52" customWidth="1"/>
    <col min="11510" max="11510" width="24" style="52" customWidth="1"/>
    <col min="11511" max="11511" width="18.85546875" style="52" customWidth="1"/>
    <col min="11512" max="11512" width="15" style="52" customWidth="1"/>
    <col min="11513" max="11513" width="20.140625" style="52" customWidth="1"/>
    <col min="11514" max="11514" width="17.5703125" style="52" customWidth="1"/>
    <col min="11515" max="11515" width="6" style="52" customWidth="1"/>
    <col min="11516" max="11516" width="12.42578125" style="52" customWidth="1"/>
    <col min="11517" max="11519" width="15" style="52" customWidth="1"/>
    <col min="11520" max="11520" width="7.28515625" style="52" customWidth="1"/>
    <col min="11521" max="11521" width="11.140625" style="52" customWidth="1"/>
    <col min="11522" max="11522" width="15" style="52" customWidth="1"/>
    <col min="11523" max="11523" width="18.85546875" style="52" customWidth="1"/>
    <col min="11524" max="11524" width="16.28515625" style="52" customWidth="1"/>
    <col min="11525" max="11525" width="25.28515625" style="52" customWidth="1"/>
    <col min="11526" max="11526" width="20.140625" style="52" customWidth="1"/>
    <col min="11527" max="11527" width="15" style="52" customWidth="1"/>
    <col min="11528" max="11528" width="17.5703125" style="52" customWidth="1"/>
    <col min="11529" max="11529" width="16.28515625" style="52" customWidth="1"/>
    <col min="11530" max="11531" width="15" style="52" customWidth="1"/>
    <col min="11532" max="11532" width="17.5703125" style="52" customWidth="1"/>
    <col min="11533" max="11533" width="20.140625" style="52" customWidth="1"/>
    <col min="11534" max="11534" width="16.28515625" style="52" customWidth="1"/>
    <col min="11535" max="11535" width="25.28515625" style="52" customWidth="1"/>
    <col min="11536" max="11536" width="18.85546875" style="52" customWidth="1"/>
    <col min="11537" max="11539" width="20.140625" style="52" customWidth="1"/>
    <col min="11540" max="11540" width="39.42578125" style="52" customWidth="1"/>
    <col min="11541" max="11541" width="25.28515625" style="52" customWidth="1"/>
    <col min="11542" max="11542" width="24" style="52" customWidth="1"/>
    <col min="11543" max="11543" width="27.85546875" style="52" customWidth="1"/>
    <col min="11544" max="11544" width="22.7109375" style="52" customWidth="1"/>
    <col min="11545" max="11717" width="20.140625" style="52" customWidth="1"/>
    <col min="11718" max="11746" width="12.42578125" style="52" customWidth="1"/>
    <col min="11747" max="11747" width="20.140625" style="52" customWidth="1"/>
    <col min="11748" max="11748" width="21.42578125" style="52" customWidth="1"/>
    <col min="11749" max="11749" width="24" style="52" customWidth="1"/>
    <col min="11750" max="11750" width="13.7109375" style="52" customWidth="1"/>
    <col min="11751" max="11751" width="15" style="52" customWidth="1"/>
    <col min="11752" max="11753" width="17.5703125" style="52" customWidth="1"/>
    <col min="11754" max="11754" width="15" style="52" customWidth="1"/>
    <col min="11755" max="11755" width="16.28515625" style="52" customWidth="1"/>
    <col min="11756" max="11756" width="15" style="52" customWidth="1"/>
    <col min="11757" max="11758" width="12.42578125" style="52" customWidth="1"/>
    <col min="11759" max="11760" width="17.5703125" style="52" customWidth="1"/>
    <col min="11761" max="11761" width="7.28515625" style="52" customWidth="1"/>
    <col min="11762" max="11762" width="17.5703125" style="52" customWidth="1"/>
    <col min="11763" max="11764" width="16.28515625" style="52" customWidth="1"/>
    <col min="11765" max="11765" width="20.140625" style="52" customWidth="1"/>
    <col min="11766" max="11766" width="24" style="52" customWidth="1"/>
    <col min="11767" max="11767" width="18.85546875" style="52" customWidth="1"/>
    <col min="11768" max="11768" width="15" style="52" customWidth="1"/>
    <col min="11769" max="11769" width="20.140625" style="52" customWidth="1"/>
    <col min="11770" max="11770" width="17.5703125" style="52" customWidth="1"/>
    <col min="11771" max="11771" width="6" style="52" customWidth="1"/>
    <col min="11772" max="11772" width="12.42578125" style="52" customWidth="1"/>
    <col min="11773" max="11775" width="15" style="52" customWidth="1"/>
    <col min="11776" max="11776" width="7.28515625" style="52" customWidth="1"/>
    <col min="11777" max="11777" width="11.140625" style="52" customWidth="1"/>
    <col min="11778" max="11778" width="15" style="52" customWidth="1"/>
    <col min="11779" max="11779" width="18.85546875" style="52" customWidth="1"/>
    <col min="11780" max="11780" width="16.28515625" style="52" customWidth="1"/>
    <col min="11781" max="11781" width="25.28515625" style="52" customWidth="1"/>
    <col min="11782" max="11782" width="20.140625" style="52" customWidth="1"/>
    <col min="11783" max="11783" width="15" style="52" customWidth="1"/>
    <col min="11784" max="11784" width="17.5703125" style="52" customWidth="1"/>
    <col min="11785" max="11785" width="16.28515625" style="52" customWidth="1"/>
    <col min="11786" max="11787" width="15" style="52" customWidth="1"/>
    <col min="11788" max="11788" width="17.5703125" style="52" customWidth="1"/>
    <col min="11789" max="11789" width="20.140625" style="52" customWidth="1"/>
    <col min="11790" max="11790" width="16.28515625" style="52" customWidth="1"/>
    <col min="11791" max="11791" width="25.28515625" style="52" customWidth="1"/>
    <col min="11792" max="11792" width="18.85546875" style="52" customWidth="1"/>
    <col min="11793" max="11795" width="20.140625" style="52" customWidth="1"/>
    <col min="11796" max="11796" width="39.42578125" style="52" customWidth="1"/>
    <col min="11797" max="11797" width="25.28515625" style="52" customWidth="1"/>
    <col min="11798" max="11798" width="24" style="52" customWidth="1"/>
    <col min="11799" max="11799" width="27.85546875" style="52" customWidth="1"/>
    <col min="11800" max="11800" width="22.7109375" style="52" customWidth="1"/>
    <col min="11801" max="11973" width="20.140625" style="52" customWidth="1"/>
    <col min="11974" max="12002" width="12.42578125" style="52" customWidth="1"/>
    <col min="12003" max="12003" width="20.140625" style="52" customWidth="1"/>
    <col min="12004" max="12004" width="21.42578125" style="52" customWidth="1"/>
    <col min="12005" max="12005" width="24" style="52" customWidth="1"/>
    <col min="12006" max="12006" width="13.7109375" style="52" customWidth="1"/>
    <col min="12007" max="12007" width="15" style="52" customWidth="1"/>
    <col min="12008" max="12009" width="17.5703125" style="52" customWidth="1"/>
    <col min="12010" max="12010" width="15" style="52" customWidth="1"/>
    <col min="12011" max="12011" width="16.28515625" style="52" customWidth="1"/>
    <col min="12012" max="12012" width="15" style="52" customWidth="1"/>
    <col min="12013" max="12014" width="12.42578125" style="52" customWidth="1"/>
    <col min="12015" max="12016" width="17.5703125" style="52" customWidth="1"/>
    <col min="12017" max="12017" width="7.28515625" style="52" customWidth="1"/>
    <col min="12018" max="12018" width="17.5703125" style="52" customWidth="1"/>
    <col min="12019" max="12020" width="16.28515625" style="52" customWidth="1"/>
    <col min="12021" max="12021" width="20.140625" style="52" customWidth="1"/>
    <col min="12022" max="12022" width="24" style="52" customWidth="1"/>
    <col min="12023" max="12023" width="18.85546875" style="52" customWidth="1"/>
    <col min="12024" max="12024" width="15" style="52" customWidth="1"/>
    <col min="12025" max="12025" width="20.140625" style="52" customWidth="1"/>
    <col min="12026" max="12026" width="17.5703125" style="52" customWidth="1"/>
    <col min="12027" max="12027" width="6" style="52" customWidth="1"/>
    <col min="12028" max="12028" width="12.42578125" style="52" customWidth="1"/>
    <col min="12029" max="12031" width="15" style="52" customWidth="1"/>
    <col min="12032" max="12032" width="7.28515625" style="52" customWidth="1"/>
    <col min="12033" max="12033" width="11.140625" style="52" customWidth="1"/>
    <col min="12034" max="12034" width="15" style="52" customWidth="1"/>
    <col min="12035" max="12035" width="18.85546875" style="52" customWidth="1"/>
    <col min="12036" max="12036" width="16.28515625" style="52" customWidth="1"/>
    <col min="12037" max="12037" width="25.28515625" style="52" customWidth="1"/>
    <col min="12038" max="12038" width="20.140625" style="52" customWidth="1"/>
    <col min="12039" max="12039" width="15" style="52" customWidth="1"/>
    <col min="12040" max="12040" width="17.5703125" style="52" customWidth="1"/>
    <col min="12041" max="12041" width="16.28515625" style="52" customWidth="1"/>
    <col min="12042" max="12043" width="15" style="52" customWidth="1"/>
    <col min="12044" max="12044" width="17.5703125" style="52" customWidth="1"/>
    <col min="12045" max="12045" width="20.140625" style="52" customWidth="1"/>
    <col min="12046" max="12046" width="16.28515625" style="52" customWidth="1"/>
    <col min="12047" max="12047" width="25.28515625" style="52" customWidth="1"/>
    <col min="12048" max="12048" width="18.85546875" style="52" customWidth="1"/>
    <col min="12049" max="12051" width="20.140625" style="52" customWidth="1"/>
    <col min="12052" max="12052" width="39.42578125" style="52" customWidth="1"/>
    <col min="12053" max="12053" width="25.28515625" style="52" customWidth="1"/>
    <col min="12054" max="12054" width="24" style="52" customWidth="1"/>
    <col min="12055" max="12055" width="27.85546875" style="52" customWidth="1"/>
    <col min="12056" max="12056" width="22.7109375" style="52" customWidth="1"/>
    <col min="12057" max="12229" width="20.140625" style="52" customWidth="1"/>
    <col min="12230" max="12258" width="12.42578125" style="52" customWidth="1"/>
    <col min="12259" max="12259" width="20.140625" style="52" customWidth="1"/>
    <col min="12260" max="12260" width="21.42578125" style="52" customWidth="1"/>
    <col min="12261" max="12261" width="24" style="52" customWidth="1"/>
    <col min="12262" max="12262" width="13.7109375" style="52" customWidth="1"/>
    <col min="12263" max="12263" width="15" style="52" customWidth="1"/>
    <col min="12264" max="12265" width="17.5703125" style="52" customWidth="1"/>
    <col min="12266" max="12266" width="15" style="52" customWidth="1"/>
    <col min="12267" max="12267" width="16.28515625" style="52" customWidth="1"/>
    <col min="12268" max="12268" width="15" style="52" customWidth="1"/>
    <col min="12269" max="12270" width="12.42578125" style="52" customWidth="1"/>
    <col min="12271" max="12272" width="17.5703125" style="52" customWidth="1"/>
    <col min="12273" max="12273" width="7.28515625" style="52" customWidth="1"/>
    <col min="12274" max="12274" width="17.5703125" style="52" customWidth="1"/>
    <col min="12275" max="12276" width="16.28515625" style="52" customWidth="1"/>
    <col min="12277" max="12277" width="20.140625" style="52" customWidth="1"/>
    <col min="12278" max="12278" width="24" style="52" customWidth="1"/>
    <col min="12279" max="12279" width="18.85546875" style="52" customWidth="1"/>
    <col min="12280" max="12280" width="15" style="52" customWidth="1"/>
    <col min="12281" max="12281" width="20.140625" style="52" customWidth="1"/>
    <col min="12282" max="12282" width="17.5703125" style="52" customWidth="1"/>
    <col min="12283" max="12283" width="6" style="52" customWidth="1"/>
    <col min="12284" max="12284" width="12.42578125" style="52" customWidth="1"/>
    <col min="12285" max="12287" width="15" style="52" customWidth="1"/>
    <col min="12288" max="12288" width="7.28515625" style="52" customWidth="1"/>
    <col min="12289" max="12289" width="11.140625" style="52" customWidth="1"/>
    <col min="12290" max="12290" width="15" style="52" customWidth="1"/>
    <col min="12291" max="12291" width="18.85546875" style="52" customWidth="1"/>
    <col min="12292" max="12292" width="16.28515625" style="52" customWidth="1"/>
    <col min="12293" max="12293" width="25.28515625" style="52" customWidth="1"/>
    <col min="12294" max="12294" width="20.140625" style="52" customWidth="1"/>
    <col min="12295" max="12295" width="15" style="52" customWidth="1"/>
    <col min="12296" max="12296" width="17.5703125" style="52" customWidth="1"/>
    <col min="12297" max="12297" width="16.28515625" style="52" customWidth="1"/>
    <col min="12298" max="12299" width="15" style="52" customWidth="1"/>
    <col min="12300" max="12300" width="17.5703125" style="52" customWidth="1"/>
    <col min="12301" max="12301" width="20.140625" style="52" customWidth="1"/>
    <col min="12302" max="12302" width="16.28515625" style="52" customWidth="1"/>
    <col min="12303" max="12303" width="25.28515625" style="52" customWidth="1"/>
    <col min="12304" max="12304" width="18.85546875" style="52" customWidth="1"/>
    <col min="12305" max="12307" width="20.140625" style="52" customWidth="1"/>
    <col min="12308" max="12308" width="39.42578125" style="52" customWidth="1"/>
    <col min="12309" max="12309" width="25.28515625" style="52" customWidth="1"/>
    <col min="12310" max="12310" width="24" style="52" customWidth="1"/>
    <col min="12311" max="12311" width="27.85546875" style="52" customWidth="1"/>
    <col min="12312" max="12312" width="22.7109375" style="52" customWidth="1"/>
    <col min="12313" max="12485" width="20.140625" style="52" customWidth="1"/>
    <col min="12486" max="12514" width="12.42578125" style="52" customWidth="1"/>
    <col min="12515" max="12515" width="20.140625" style="52" customWidth="1"/>
    <col min="12516" max="12516" width="21.42578125" style="52" customWidth="1"/>
    <col min="12517" max="12517" width="24" style="52" customWidth="1"/>
    <col min="12518" max="12518" width="13.7109375" style="52" customWidth="1"/>
    <col min="12519" max="12519" width="15" style="52" customWidth="1"/>
    <col min="12520" max="12521" width="17.5703125" style="52" customWidth="1"/>
    <col min="12522" max="12522" width="15" style="52" customWidth="1"/>
    <col min="12523" max="12523" width="16.28515625" style="52" customWidth="1"/>
    <col min="12524" max="12524" width="15" style="52" customWidth="1"/>
    <col min="12525" max="12526" width="12.42578125" style="52" customWidth="1"/>
    <col min="12527" max="12528" width="17.5703125" style="52" customWidth="1"/>
    <col min="12529" max="12529" width="7.28515625" style="52" customWidth="1"/>
    <col min="12530" max="12530" width="17.5703125" style="52" customWidth="1"/>
    <col min="12531" max="12532" width="16.28515625" style="52" customWidth="1"/>
    <col min="12533" max="12533" width="20.140625" style="52" customWidth="1"/>
    <col min="12534" max="12534" width="24" style="52" customWidth="1"/>
    <col min="12535" max="12535" width="18.85546875" style="52" customWidth="1"/>
    <col min="12536" max="12536" width="15" style="52" customWidth="1"/>
    <col min="12537" max="12537" width="20.140625" style="52" customWidth="1"/>
    <col min="12538" max="12538" width="17.5703125" style="52" customWidth="1"/>
    <col min="12539" max="12539" width="6" style="52" customWidth="1"/>
    <col min="12540" max="12540" width="12.42578125" style="52" customWidth="1"/>
    <col min="12541" max="12543" width="15" style="52" customWidth="1"/>
    <col min="12544" max="12544" width="7.28515625" style="52" customWidth="1"/>
    <col min="12545" max="12545" width="11.140625" style="52" customWidth="1"/>
    <col min="12546" max="12546" width="15" style="52" customWidth="1"/>
    <col min="12547" max="12547" width="18.85546875" style="52" customWidth="1"/>
    <col min="12548" max="12548" width="16.28515625" style="52" customWidth="1"/>
    <col min="12549" max="12549" width="25.28515625" style="52" customWidth="1"/>
    <col min="12550" max="12550" width="20.140625" style="52" customWidth="1"/>
    <col min="12551" max="12551" width="15" style="52" customWidth="1"/>
    <col min="12552" max="12552" width="17.5703125" style="52" customWidth="1"/>
    <col min="12553" max="12553" width="16.28515625" style="52" customWidth="1"/>
    <col min="12554" max="12555" width="15" style="52" customWidth="1"/>
    <col min="12556" max="12556" width="17.5703125" style="52" customWidth="1"/>
    <col min="12557" max="12557" width="20.140625" style="52" customWidth="1"/>
    <col min="12558" max="12558" width="16.28515625" style="52" customWidth="1"/>
    <col min="12559" max="12559" width="25.28515625" style="52" customWidth="1"/>
    <col min="12560" max="12560" width="18.85546875" style="52" customWidth="1"/>
    <col min="12561" max="12563" width="20.140625" style="52" customWidth="1"/>
    <col min="12564" max="12564" width="39.42578125" style="52" customWidth="1"/>
    <col min="12565" max="12565" width="25.28515625" style="52" customWidth="1"/>
    <col min="12566" max="12566" width="24" style="52" customWidth="1"/>
    <col min="12567" max="12567" width="27.85546875" style="52" customWidth="1"/>
    <col min="12568" max="12568" width="22.7109375" style="52" customWidth="1"/>
    <col min="12569" max="12741" width="20.140625" style="52" customWidth="1"/>
    <col min="12742" max="12770" width="12.42578125" style="52" customWidth="1"/>
    <col min="12771" max="12771" width="20.140625" style="52" customWidth="1"/>
    <col min="12772" max="12772" width="21.42578125" style="52" customWidth="1"/>
    <col min="12773" max="12773" width="24" style="52" customWidth="1"/>
    <col min="12774" max="12774" width="13.7109375" style="52" customWidth="1"/>
    <col min="12775" max="12775" width="15" style="52" customWidth="1"/>
    <col min="12776" max="12777" width="17.5703125" style="52" customWidth="1"/>
    <col min="12778" max="12778" width="15" style="52" customWidth="1"/>
    <col min="12779" max="12779" width="16.28515625" style="52" customWidth="1"/>
    <col min="12780" max="12780" width="15" style="52" customWidth="1"/>
    <col min="12781" max="12782" width="12.42578125" style="52" customWidth="1"/>
    <col min="12783" max="12784" width="17.5703125" style="52" customWidth="1"/>
    <col min="12785" max="12785" width="7.28515625" style="52" customWidth="1"/>
    <col min="12786" max="12786" width="17.5703125" style="52" customWidth="1"/>
    <col min="12787" max="12788" width="16.28515625" style="52" customWidth="1"/>
    <col min="12789" max="12789" width="20.140625" style="52" customWidth="1"/>
    <col min="12790" max="12790" width="24" style="52" customWidth="1"/>
    <col min="12791" max="12791" width="18.85546875" style="52" customWidth="1"/>
    <col min="12792" max="12792" width="15" style="52" customWidth="1"/>
    <col min="12793" max="12793" width="20.140625" style="52" customWidth="1"/>
    <col min="12794" max="12794" width="17.5703125" style="52" customWidth="1"/>
    <col min="12795" max="12795" width="6" style="52" customWidth="1"/>
    <col min="12796" max="12796" width="12.42578125" style="52" customWidth="1"/>
    <col min="12797" max="12799" width="15" style="52" customWidth="1"/>
    <col min="12800" max="12800" width="7.28515625" style="52" customWidth="1"/>
    <col min="12801" max="12801" width="11.140625" style="52" customWidth="1"/>
    <col min="12802" max="12802" width="15" style="52" customWidth="1"/>
    <col min="12803" max="12803" width="18.85546875" style="52" customWidth="1"/>
    <col min="12804" max="12804" width="16.28515625" style="52" customWidth="1"/>
    <col min="12805" max="12805" width="25.28515625" style="52" customWidth="1"/>
    <col min="12806" max="12806" width="20.140625" style="52" customWidth="1"/>
    <col min="12807" max="12807" width="15" style="52" customWidth="1"/>
    <col min="12808" max="12808" width="17.5703125" style="52" customWidth="1"/>
    <col min="12809" max="12809" width="16.28515625" style="52" customWidth="1"/>
    <col min="12810" max="12811" width="15" style="52" customWidth="1"/>
    <col min="12812" max="12812" width="17.5703125" style="52" customWidth="1"/>
    <col min="12813" max="12813" width="20.140625" style="52" customWidth="1"/>
    <col min="12814" max="12814" width="16.28515625" style="52" customWidth="1"/>
    <col min="12815" max="12815" width="25.28515625" style="52" customWidth="1"/>
    <col min="12816" max="12816" width="18.85546875" style="52" customWidth="1"/>
    <col min="12817" max="12819" width="20.140625" style="52" customWidth="1"/>
    <col min="12820" max="12820" width="39.42578125" style="52" customWidth="1"/>
    <col min="12821" max="12821" width="25.28515625" style="52" customWidth="1"/>
    <col min="12822" max="12822" width="24" style="52" customWidth="1"/>
    <col min="12823" max="12823" width="27.85546875" style="52" customWidth="1"/>
    <col min="12824" max="12824" width="22.7109375" style="52" customWidth="1"/>
    <col min="12825" max="12997" width="20.140625" style="52" customWidth="1"/>
    <col min="12998" max="13026" width="12.42578125" style="52" customWidth="1"/>
    <col min="13027" max="13027" width="20.140625" style="52" customWidth="1"/>
    <col min="13028" max="13028" width="21.42578125" style="52" customWidth="1"/>
    <col min="13029" max="13029" width="24" style="52" customWidth="1"/>
    <col min="13030" max="13030" width="13.7109375" style="52" customWidth="1"/>
    <col min="13031" max="13031" width="15" style="52" customWidth="1"/>
    <col min="13032" max="13033" width="17.5703125" style="52" customWidth="1"/>
    <col min="13034" max="13034" width="15" style="52" customWidth="1"/>
    <col min="13035" max="13035" width="16.28515625" style="52" customWidth="1"/>
    <col min="13036" max="13036" width="15" style="52" customWidth="1"/>
    <col min="13037" max="13038" width="12.42578125" style="52" customWidth="1"/>
    <col min="13039" max="13040" width="17.5703125" style="52" customWidth="1"/>
    <col min="13041" max="13041" width="7.28515625" style="52" customWidth="1"/>
    <col min="13042" max="13042" width="17.5703125" style="52" customWidth="1"/>
    <col min="13043" max="13044" width="16.28515625" style="52" customWidth="1"/>
    <col min="13045" max="13045" width="20.140625" style="52" customWidth="1"/>
    <col min="13046" max="13046" width="24" style="52" customWidth="1"/>
    <col min="13047" max="13047" width="18.85546875" style="52" customWidth="1"/>
    <col min="13048" max="13048" width="15" style="52" customWidth="1"/>
    <col min="13049" max="13049" width="20.140625" style="52" customWidth="1"/>
    <col min="13050" max="13050" width="17.5703125" style="52" customWidth="1"/>
    <col min="13051" max="13051" width="6" style="52" customWidth="1"/>
    <col min="13052" max="13052" width="12.42578125" style="52" customWidth="1"/>
    <col min="13053" max="13055" width="15" style="52" customWidth="1"/>
    <col min="13056" max="13056" width="7.28515625" style="52" customWidth="1"/>
    <col min="13057" max="13057" width="11.140625" style="52" customWidth="1"/>
    <col min="13058" max="13058" width="15" style="52" customWidth="1"/>
    <col min="13059" max="13059" width="18.85546875" style="52" customWidth="1"/>
    <col min="13060" max="13060" width="16.28515625" style="52" customWidth="1"/>
    <col min="13061" max="13061" width="25.28515625" style="52" customWidth="1"/>
    <col min="13062" max="13062" width="20.140625" style="52" customWidth="1"/>
    <col min="13063" max="13063" width="15" style="52" customWidth="1"/>
    <col min="13064" max="13064" width="17.5703125" style="52" customWidth="1"/>
    <col min="13065" max="13065" width="16.28515625" style="52" customWidth="1"/>
    <col min="13066" max="13067" width="15" style="52" customWidth="1"/>
    <col min="13068" max="13068" width="17.5703125" style="52" customWidth="1"/>
    <col min="13069" max="13069" width="20.140625" style="52" customWidth="1"/>
    <col min="13070" max="13070" width="16.28515625" style="52" customWidth="1"/>
    <col min="13071" max="13071" width="25.28515625" style="52" customWidth="1"/>
    <col min="13072" max="13072" width="18.85546875" style="52" customWidth="1"/>
    <col min="13073" max="13075" width="20.140625" style="52" customWidth="1"/>
    <col min="13076" max="13076" width="39.42578125" style="52" customWidth="1"/>
    <col min="13077" max="13077" width="25.28515625" style="52" customWidth="1"/>
    <col min="13078" max="13078" width="24" style="52" customWidth="1"/>
    <col min="13079" max="13079" width="27.85546875" style="52" customWidth="1"/>
    <col min="13080" max="13080" width="22.7109375" style="52" customWidth="1"/>
    <col min="13081" max="13253" width="20.140625" style="52" customWidth="1"/>
    <col min="13254" max="13282" width="12.42578125" style="52" customWidth="1"/>
    <col min="13283" max="13283" width="20.140625" style="52" customWidth="1"/>
    <col min="13284" max="13284" width="21.42578125" style="52" customWidth="1"/>
    <col min="13285" max="13285" width="24" style="52" customWidth="1"/>
    <col min="13286" max="13286" width="13.7109375" style="52" customWidth="1"/>
    <col min="13287" max="13287" width="15" style="52" customWidth="1"/>
    <col min="13288" max="13289" width="17.5703125" style="52" customWidth="1"/>
    <col min="13290" max="13290" width="15" style="52" customWidth="1"/>
    <col min="13291" max="13291" width="16.28515625" style="52" customWidth="1"/>
    <col min="13292" max="13292" width="15" style="52" customWidth="1"/>
    <col min="13293" max="13294" width="12.42578125" style="52" customWidth="1"/>
    <col min="13295" max="13296" width="17.5703125" style="52" customWidth="1"/>
    <col min="13297" max="13297" width="7.28515625" style="52" customWidth="1"/>
    <col min="13298" max="13298" width="17.5703125" style="52" customWidth="1"/>
    <col min="13299" max="13300" width="16.28515625" style="52" customWidth="1"/>
    <col min="13301" max="13301" width="20.140625" style="52" customWidth="1"/>
    <col min="13302" max="13302" width="24" style="52" customWidth="1"/>
    <col min="13303" max="13303" width="18.85546875" style="52" customWidth="1"/>
    <col min="13304" max="13304" width="15" style="52" customWidth="1"/>
    <col min="13305" max="13305" width="20.140625" style="52" customWidth="1"/>
    <col min="13306" max="13306" width="17.5703125" style="52" customWidth="1"/>
    <col min="13307" max="13307" width="6" style="52" customWidth="1"/>
    <col min="13308" max="13308" width="12.42578125" style="52" customWidth="1"/>
    <col min="13309" max="13311" width="15" style="52" customWidth="1"/>
    <col min="13312" max="13312" width="7.28515625" style="52" customWidth="1"/>
    <col min="13313" max="13313" width="11.140625" style="52" customWidth="1"/>
    <col min="13314" max="13314" width="15" style="52" customWidth="1"/>
    <col min="13315" max="13315" width="18.85546875" style="52" customWidth="1"/>
    <col min="13316" max="13316" width="16.28515625" style="52" customWidth="1"/>
    <col min="13317" max="13317" width="25.28515625" style="52" customWidth="1"/>
    <col min="13318" max="13318" width="20.140625" style="52" customWidth="1"/>
    <col min="13319" max="13319" width="15" style="52" customWidth="1"/>
    <col min="13320" max="13320" width="17.5703125" style="52" customWidth="1"/>
    <col min="13321" max="13321" width="16.28515625" style="52" customWidth="1"/>
    <col min="13322" max="13323" width="15" style="52" customWidth="1"/>
    <col min="13324" max="13324" width="17.5703125" style="52" customWidth="1"/>
    <col min="13325" max="13325" width="20.140625" style="52" customWidth="1"/>
    <col min="13326" max="13326" width="16.28515625" style="52" customWidth="1"/>
    <col min="13327" max="13327" width="25.28515625" style="52" customWidth="1"/>
    <col min="13328" max="13328" width="18.85546875" style="52" customWidth="1"/>
    <col min="13329" max="13331" width="20.140625" style="52" customWidth="1"/>
    <col min="13332" max="13332" width="39.42578125" style="52" customWidth="1"/>
    <col min="13333" max="13333" width="25.28515625" style="52" customWidth="1"/>
    <col min="13334" max="13334" width="24" style="52" customWidth="1"/>
    <col min="13335" max="13335" width="27.85546875" style="52" customWidth="1"/>
    <col min="13336" max="13336" width="22.7109375" style="52" customWidth="1"/>
    <col min="13337" max="13509" width="20.140625" style="52" customWidth="1"/>
    <col min="13510" max="13538" width="12.42578125" style="52" customWidth="1"/>
    <col min="13539" max="13539" width="20.140625" style="52" customWidth="1"/>
    <col min="13540" max="13540" width="21.42578125" style="52" customWidth="1"/>
    <col min="13541" max="13541" width="24" style="52" customWidth="1"/>
    <col min="13542" max="13542" width="13.7109375" style="52" customWidth="1"/>
    <col min="13543" max="13543" width="15" style="52" customWidth="1"/>
    <col min="13544" max="13545" width="17.5703125" style="52" customWidth="1"/>
    <col min="13546" max="13546" width="15" style="52" customWidth="1"/>
    <col min="13547" max="13547" width="16.28515625" style="52" customWidth="1"/>
    <col min="13548" max="13548" width="15" style="52" customWidth="1"/>
    <col min="13549" max="13550" width="12.42578125" style="52" customWidth="1"/>
    <col min="13551" max="13552" width="17.5703125" style="52" customWidth="1"/>
    <col min="13553" max="13553" width="7.28515625" style="52" customWidth="1"/>
    <col min="13554" max="13554" width="17.5703125" style="52" customWidth="1"/>
    <col min="13555" max="13556" width="16.28515625" style="52" customWidth="1"/>
    <col min="13557" max="13557" width="20.140625" style="52" customWidth="1"/>
    <col min="13558" max="13558" width="24" style="52" customWidth="1"/>
    <col min="13559" max="13559" width="18.85546875" style="52" customWidth="1"/>
    <col min="13560" max="13560" width="15" style="52" customWidth="1"/>
    <col min="13561" max="13561" width="20.140625" style="52" customWidth="1"/>
    <col min="13562" max="13562" width="17.5703125" style="52" customWidth="1"/>
    <col min="13563" max="13563" width="6" style="52" customWidth="1"/>
    <col min="13564" max="13564" width="12.42578125" style="52" customWidth="1"/>
    <col min="13565" max="13567" width="15" style="52" customWidth="1"/>
    <col min="13568" max="13568" width="7.28515625" style="52" customWidth="1"/>
    <col min="13569" max="13569" width="11.140625" style="52" customWidth="1"/>
    <col min="13570" max="13570" width="15" style="52" customWidth="1"/>
    <col min="13571" max="13571" width="18.85546875" style="52" customWidth="1"/>
    <col min="13572" max="13572" width="16.28515625" style="52" customWidth="1"/>
    <col min="13573" max="13573" width="25.28515625" style="52" customWidth="1"/>
    <col min="13574" max="13574" width="20.140625" style="52" customWidth="1"/>
    <col min="13575" max="13575" width="15" style="52" customWidth="1"/>
    <col min="13576" max="13576" width="17.5703125" style="52" customWidth="1"/>
    <col min="13577" max="13577" width="16.28515625" style="52" customWidth="1"/>
    <col min="13578" max="13579" width="15" style="52" customWidth="1"/>
    <col min="13580" max="13580" width="17.5703125" style="52" customWidth="1"/>
    <col min="13581" max="13581" width="20.140625" style="52" customWidth="1"/>
    <col min="13582" max="13582" width="16.28515625" style="52" customWidth="1"/>
    <col min="13583" max="13583" width="25.28515625" style="52" customWidth="1"/>
    <col min="13584" max="13584" width="18.85546875" style="52" customWidth="1"/>
    <col min="13585" max="13587" width="20.140625" style="52" customWidth="1"/>
    <col min="13588" max="13588" width="39.42578125" style="52" customWidth="1"/>
    <col min="13589" max="13589" width="25.28515625" style="52" customWidth="1"/>
    <col min="13590" max="13590" width="24" style="52" customWidth="1"/>
    <col min="13591" max="13591" width="27.85546875" style="52" customWidth="1"/>
    <col min="13592" max="13592" width="22.7109375" style="52" customWidth="1"/>
    <col min="13593" max="13765" width="20.140625" style="52" customWidth="1"/>
    <col min="13766" max="13794" width="12.42578125" style="52" customWidth="1"/>
    <col min="13795" max="13795" width="20.140625" style="52" customWidth="1"/>
    <col min="13796" max="13796" width="21.42578125" style="52" customWidth="1"/>
    <col min="13797" max="13797" width="24" style="52" customWidth="1"/>
    <col min="13798" max="13798" width="13.7109375" style="52" customWidth="1"/>
    <col min="13799" max="13799" width="15" style="52" customWidth="1"/>
    <col min="13800" max="13801" width="17.5703125" style="52" customWidth="1"/>
    <col min="13802" max="13802" width="15" style="52" customWidth="1"/>
    <col min="13803" max="13803" width="16.28515625" style="52" customWidth="1"/>
    <col min="13804" max="13804" width="15" style="52" customWidth="1"/>
    <col min="13805" max="13806" width="12.42578125" style="52" customWidth="1"/>
    <col min="13807" max="13808" width="17.5703125" style="52" customWidth="1"/>
    <col min="13809" max="13809" width="7.28515625" style="52" customWidth="1"/>
    <col min="13810" max="13810" width="17.5703125" style="52" customWidth="1"/>
    <col min="13811" max="13812" width="16.28515625" style="52" customWidth="1"/>
    <col min="13813" max="13813" width="20.140625" style="52" customWidth="1"/>
    <col min="13814" max="13814" width="24" style="52" customWidth="1"/>
    <col min="13815" max="13815" width="18.85546875" style="52" customWidth="1"/>
    <col min="13816" max="13816" width="15" style="52" customWidth="1"/>
    <col min="13817" max="13817" width="20.140625" style="52" customWidth="1"/>
    <col min="13818" max="13818" width="17.5703125" style="52" customWidth="1"/>
    <col min="13819" max="13819" width="6" style="52" customWidth="1"/>
    <col min="13820" max="13820" width="12.42578125" style="52" customWidth="1"/>
    <col min="13821" max="13823" width="15" style="52" customWidth="1"/>
    <col min="13824" max="13824" width="7.28515625" style="52" customWidth="1"/>
    <col min="13825" max="13825" width="11.140625" style="52" customWidth="1"/>
    <col min="13826" max="13826" width="15" style="52" customWidth="1"/>
    <col min="13827" max="13827" width="18.85546875" style="52" customWidth="1"/>
    <col min="13828" max="13828" width="16.28515625" style="52" customWidth="1"/>
    <col min="13829" max="13829" width="25.28515625" style="52" customWidth="1"/>
    <col min="13830" max="13830" width="20.140625" style="52" customWidth="1"/>
    <col min="13831" max="13831" width="15" style="52" customWidth="1"/>
    <col min="13832" max="13832" width="17.5703125" style="52" customWidth="1"/>
    <col min="13833" max="13833" width="16.28515625" style="52" customWidth="1"/>
    <col min="13834" max="13835" width="15" style="52" customWidth="1"/>
    <col min="13836" max="13836" width="17.5703125" style="52" customWidth="1"/>
    <col min="13837" max="13837" width="20.140625" style="52" customWidth="1"/>
    <col min="13838" max="13838" width="16.28515625" style="52" customWidth="1"/>
    <col min="13839" max="13839" width="25.28515625" style="52" customWidth="1"/>
    <col min="13840" max="13840" width="18.85546875" style="52" customWidth="1"/>
    <col min="13841" max="13843" width="20.140625" style="52" customWidth="1"/>
    <col min="13844" max="13844" width="39.42578125" style="52" customWidth="1"/>
    <col min="13845" max="13845" width="25.28515625" style="52" customWidth="1"/>
    <col min="13846" max="13846" width="24" style="52" customWidth="1"/>
    <col min="13847" max="13847" width="27.85546875" style="52" customWidth="1"/>
    <col min="13848" max="13848" width="22.7109375" style="52" customWidth="1"/>
    <col min="13849" max="14021" width="20.140625" style="52" customWidth="1"/>
    <col min="14022" max="14050" width="12.42578125" style="52" customWidth="1"/>
    <col min="14051" max="14051" width="20.140625" style="52" customWidth="1"/>
    <col min="14052" max="14052" width="21.42578125" style="52" customWidth="1"/>
    <col min="14053" max="14053" width="24" style="52" customWidth="1"/>
    <col min="14054" max="14054" width="13.7109375" style="52" customWidth="1"/>
    <col min="14055" max="14055" width="15" style="52" customWidth="1"/>
    <col min="14056" max="14057" width="17.5703125" style="52" customWidth="1"/>
    <col min="14058" max="14058" width="15" style="52" customWidth="1"/>
    <col min="14059" max="14059" width="16.28515625" style="52" customWidth="1"/>
    <col min="14060" max="14060" width="15" style="52" customWidth="1"/>
    <col min="14061" max="14062" width="12.42578125" style="52" customWidth="1"/>
    <col min="14063" max="14064" width="17.5703125" style="52" customWidth="1"/>
    <col min="14065" max="14065" width="7.28515625" style="52" customWidth="1"/>
    <col min="14066" max="14066" width="17.5703125" style="52" customWidth="1"/>
    <col min="14067" max="14068" width="16.28515625" style="52" customWidth="1"/>
    <col min="14069" max="14069" width="20.140625" style="52" customWidth="1"/>
    <col min="14070" max="14070" width="24" style="52" customWidth="1"/>
    <col min="14071" max="14071" width="18.85546875" style="52" customWidth="1"/>
    <col min="14072" max="14072" width="15" style="52" customWidth="1"/>
    <col min="14073" max="14073" width="20.140625" style="52" customWidth="1"/>
    <col min="14074" max="14074" width="17.5703125" style="52" customWidth="1"/>
    <col min="14075" max="14075" width="6" style="52" customWidth="1"/>
    <col min="14076" max="14076" width="12.42578125" style="52" customWidth="1"/>
    <col min="14077" max="14079" width="15" style="52" customWidth="1"/>
    <col min="14080" max="14080" width="7.28515625" style="52" customWidth="1"/>
    <col min="14081" max="14081" width="11.140625" style="52" customWidth="1"/>
    <col min="14082" max="14082" width="15" style="52" customWidth="1"/>
    <col min="14083" max="14083" width="18.85546875" style="52" customWidth="1"/>
    <col min="14084" max="14084" width="16.28515625" style="52" customWidth="1"/>
    <col min="14085" max="14085" width="25.28515625" style="52" customWidth="1"/>
    <col min="14086" max="14086" width="20.140625" style="52" customWidth="1"/>
    <col min="14087" max="14087" width="15" style="52" customWidth="1"/>
    <col min="14088" max="14088" width="17.5703125" style="52" customWidth="1"/>
    <col min="14089" max="14089" width="16.28515625" style="52" customWidth="1"/>
    <col min="14090" max="14091" width="15" style="52" customWidth="1"/>
    <col min="14092" max="14092" width="17.5703125" style="52" customWidth="1"/>
    <col min="14093" max="14093" width="20.140625" style="52" customWidth="1"/>
    <col min="14094" max="14094" width="16.28515625" style="52" customWidth="1"/>
    <col min="14095" max="14095" width="25.28515625" style="52" customWidth="1"/>
    <col min="14096" max="14096" width="18.85546875" style="52" customWidth="1"/>
    <col min="14097" max="14099" width="20.140625" style="52" customWidth="1"/>
    <col min="14100" max="14100" width="39.42578125" style="52" customWidth="1"/>
    <col min="14101" max="14101" width="25.28515625" style="52" customWidth="1"/>
    <col min="14102" max="14102" width="24" style="52" customWidth="1"/>
    <col min="14103" max="14103" width="27.85546875" style="52" customWidth="1"/>
    <col min="14104" max="14104" width="22.7109375" style="52" customWidth="1"/>
    <col min="14105" max="14277" width="20.140625" style="52" customWidth="1"/>
    <col min="14278" max="14306" width="12.42578125" style="52" customWidth="1"/>
    <col min="14307" max="14307" width="20.140625" style="52" customWidth="1"/>
    <col min="14308" max="14308" width="21.42578125" style="52" customWidth="1"/>
    <col min="14309" max="14309" width="24" style="52" customWidth="1"/>
    <col min="14310" max="14310" width="13.7109375" style="52" customWidth="1"/>
    <col min="14311" max="14311" width="15" style="52" customWidth="1"/>
    <col min="14312" max="14313" width="17.5703125" style="52" customWidth="1"/>
    <col min="14314" max="14314" width="15" style="52" customWidth="1"/>
    <col min="14315" max="14315" width="16.28515625" style="52" customWidth="1"/>
    <col min="14316" max="14316" width="15" style="52" customWidth="1"/>
    <col min="14317" max="14318" width="12.42578125" style="52" customWidth="1"/>
    <col min="14319" max="14320" width="17.5703125" style="52" customWidth="1"/>
    <col min="14321" max="14321" width="7.28515625" style="52" customWidth="1"/>
    <col min="14322" max="14322" width="17.5703125" style="52" customWidth="1"/>
    <col min="14323" max="14324" width="16.28515625" style="52" customWidth="1"/>
    <col min="14325" max="14325" width="20.140625" style="52" customWidth="1"/>
    <col min="14326" max="14326" width="24" style="52" customWidth="1"/>
    <col min="14327" max="14327" width="18.85546875" style="52" customWidth="1"/>
    <col min="14328" max="14328" width="15" style="52" customWidth="1"/>
    <col min="14329" max="14329" width="20.140625" style="52" customWidth="1"/>
    <col min="14330" max="14330" width="17.5703125" style="52" customWidth="1"/>
    <col min="14331" max="14331" width="6" style="52" customWidth="1"/>
    <col min="14332" max="14332" width="12.42578125" style="52" customWidth="1"/>
    <col min="14333" max="14335" width="15" style="52" customWidth="1"/>
    <col min="14336" max="14336" width="7.28515625" style="52" customWidth="1"/>
    <col min="14337" max="14337" width="11.140625" style="52" customWidth="1"/>
    <col min="14338" max="14338" width="15" style="52" customWidth="1"/>
    <col min="14339" max="14339" width="18.85546875" style="52" customWidth="1"/>
    <col min="14340" max="14340" width="16.28515625" style="52" customWidth="1"/>
    <col min="14341" max="14341" width="25.28515625" style="52" customWidth="1"/>
    <col min="14342" max="14342" width="20.140625" style="52" customWidth="1"/>
    <col min="14343" max="14343" width="15" style="52" customWidth="1"/>
    <col min="14344" max="14344" width="17.5703125" style="52" customWidth="1"/>
    <col min="14345" max="14345" width="16.28515625" style="52" customWidth="1"/>
    <col min="14346" max="14347" width="15" style="52" customWidth="1"/>
    <col min="14348" max="14348" width="17.5703125" style="52" customWidth="1"/>
    <col min="14349" max="14349" width="20.140625" style="52" customWidth="1"/>
    <col min="14350" max="14350" width="16.28515625" style="52" customWidth="1"/>
    <col min="14351" max="14351" width="25.28515625" style="52" customWidth="1"/>
    <col min="14352" max="14352" width="18.85546875" style="52" customWidth="1"/>
    <col min="14353" max="14355" width="20.140625" style="52" customWidth="1"/>
    <col min="14356" max="14356" width="39.42578125" style="52" customWidth="1"/>
    <col min="14357" max="14357" width="25.28515625" style="52" customWidth="1"/>
    <col min="14358" max="14358" width="24" style="52" customWidth="1"/>
    <col min="14359" max="14359" width="27.85546875" style="52" customWidth="1"/>
    <col min="14360" max="14360" width="22.7109375" style="52" customWidth="1"/>
    <col min="14361" max="14533" width="20.140625" style="52" customWidth="1"/>
    <col min="14534" max="14562" width="12.42578125" style="52" customWidth="1"/>
    <col min="14563" max="14563" width="20.140625" style="52" customWidth="1"/>
    <col min="14564" max="14564" width="21.42578125" style="52" customWidth="1"/>
    <col min="14565" max="14565" width="24" style="52" customWidth="1"/>
    <col min="14566" max="14566" width="13.7109375" style="52" customWidth="1"/>
    <col min="14567" max="14567" width="15" style="52" customWidth="1"/>
    <col min="14568" max="14569" width="17.5703125" style="52" customWidth="1"/>
    <col min="14570" max="14570" width="15" style="52" customWidth="1"/>
    <col min="14571" max="14571" width="16.28515625" style="52" customWidth="1"/>
    <col min="14572" max="14572" width="15" style="52" customWidth="1"/>
    <col min="14573" max="14574" width="12.42578125" style="52" customWidth="1"/>
    <col min="14575" max="14576" width="17.5703125" style="52" customWidth="1"/>
    <col min="14577" max="14577" width="7.28515625" style="52" customWidth="1"/>
    <col min="14578" max="14578" width="17.5703125" style="52" customWidth="1"/>
    <col min="14579" max="14580" width="16.28515625" style="52" customWidth="1"/>
    <col min="14581" max="14581" width="20.140625" style="52" customWidth="1"/>
    <col min="14582" max="14582" width="24" style="52" customWidth="1"/>
    <col min="14583" max="14583" width="18.85546875" style="52" customWidth="1"/>
    <col min="14584" max="14584" width="15" style="52" customWidth="1"/>
    <col min="14585" max="14585" width="20.140625" style="52" customWidth="1"/>
    <col min="14586" max="14586" width="17.5703125" style="52" customWidth="1"/>
    <col min="14587" max="14587" width="6" style="52" customWidth="1"/>
    <col min="14588" max="14588" width="12.42578125" style="52" customWidth="1"/>
    <col min="14589" max="14591" width="15" style="52" customWidth="1"/>
    <col min="14592" max="14592" width="7.28515625" style="52" customWidth="1"/>
    <col min="14593" max="14593" width="11.140625" style="52" customWidth="1"/>
    <col min="14594" max="14594" width="15" style="52" customWidth="1"/>
    <col min="14595" max="14595" width="18.85546875" style="52" customWidth="1"/>
    <col min="14596" max="14596" width="16.28515625" style="52" customWidth="1"/>
    <col min="14597" max="14597" width="25.28515625" style="52" customWidth="1"/>
    <col min="14598" max="14598" width="20.140625" style="52" customWidth="1"/>
    <col min="14599" max="14599" width="15" style="52" customWidth="1"/>
    <col min="14600" max="14600" width="17.5703125" style="52" customWidth="1"/>
    <col min="14601" max="14601" width="16.28515625" style="52" customWidth="1"/>
    <col min="14602" max="14603" width="15" style="52" customWidth="1"/>
    <col min="14604" max="14604" width="17.5703125" style="52" customWidth="1"/>
    <col min="14605" max="14605" width="20.140625" style="52" customWidth="1"/>
    <col min="14606" max="14606" width="16.28515625" style="52" customWidth="1"/>
    <col min="14607" max="14607" width="25.28515625" style="52" customWidth="1"/>
    <col min="14608" max="14608" width="18.85546875" style="52" customWidth="1"/>
    <col min="14609" max="14611" width="20.140625" style="52" customWidth="1"/>
    <col min="14612" max="14612" width="39.42578125" style="52" customWidth="1"/>
    <col min="14613" max="14613" width="25.28515625" style="52" customWidth="1"/>
    <col min="14614" max="14614" width="24" style="52" customWidth="1"/>
    <col min="14615" max="14615" width="27.85546875" style="52" customWidth="1"/>
    <col min="14616" max="14616" width="22.7109375" style="52" customWidth="1"/>
    <col min="14617" max="14789" width="20.140625" style="52" customWidth="1"/>
    <col min="14790" max="14818" width="12.42578125" style="52" customWidth="1"/>
    <col min="14819" max="14819" width="20.140625" style="52" customWidth="1"/>
    <col min="14820" max="14820" width="21.42578125" style="52" customWidth="1"/>
    <col min="14821" max="14821" width="24" style="52" customWidth="1"/>
    <col min="14822" max="14822" width="13.7109375" style="52" customWidth="1"/>
    <col min="14823" max="14823" width="15" style="52" customWidth="1"/>
    <col min="14824" max="14825" width="17.5703125" style="52" customWidth="1"/>
    <col min="14826" max="14826" width="15" style="52" customWidth="1"/>
    <col min="14827" max="14827" width="16.28515625" style="52" customWidth="1"/>
    <col min="14828" max="14828" width="15" style="52" customWidth="1"/>
    <col min="14829" max="14830" width="12.42578125" style="52" customWidth="1"/>
    <col min="14831" max="14832" width="17.5703125" style="52" customWidth="1"/>
    <col min="14833" max="14833" width="7.28515625" style="52" customWidth="1"/>
    <col min="14834" max="14834" width="17.5703125" style="52" customWidth="1"/>
    <col min="14835" max="14836" width="16.28515625" style="52" customWidth="1"/>
    <col min="14837" max="14837" width="20.140625" style="52" customWidth="1"/>
    <col min="14838" max="14838" width="24" style="52" customWidth="1"/>
    <col min="14839" max="14839" width="18.85546875" style="52" customWidth="1"/>
    <col min="14840" max="14840" width="15" style="52" customWidth="1"/>
    <col min="14841" max="14841" width="20.140625" style="52" customWidth="1"/>
    <col min="14842" max="14842" width="17.5703125" style="52" customWidth="1"/>
    <col min="14843" max="14843" width="6" style="52" customWidth="1"/>
    <col min="14844" max="14844" width="12.42578125" style="52" customWidth="1"/>
    <col min="14845" max="14847" width="15" style="52" customWidth="1"/>
    <col min="14848" max="14848" width="7.28515625" style="52" customWidth="1"/>
    <col min="14849" max="14849" width="11.140625" style="52" customWidth="1"/>
    <col min="14850" max="14850" width="15" style="52" customWidth="1"/>
    <col min="14851" max="14851" width="18.85546875" style="52" customWidth="1"/>
    <col min="14852" max="14852" width="16.28515625" style="52" customWidth="1"/>
    <col min="14853" max="14853" width="25.28515625" style="52" customWidth="1"/>
    <col min="14854" max="14854" width="20.140625" style="52" customWidth="1"/>
    <col min="14855" max="14855" width="15" style="52" customWidth="1"/>
    <col min="14856" max="14856" width="17.5703125" style="52" customWidth="1"/>
    <col min="14857" max="14857" width="16.28515625" style="52" customWidth="1"/>
    <col min="14858" max="14859" width="15" style="52" customWidth="1"/>
    <col min="14860" max="14860" width="17.5703125" style="52" customWidth="1"/>
    <col min="14861" max="14861" width="20.140625" style="52" customWidth="1"/>
    <col min="14862" max="14862" width="16.28515625" style="52" customWidth="1"/>
    <col min="14863" max="14863" width="25.28515625" style="52" customWidth="1"/>
    <col min="14864" max="14864" width="18.85546875" style="52" customWidth="1"/>
    <col min="14865" max="14867" width="20.140625" style="52" customWidth="1"/>
    <col min="14868" max="14868" width="39.42578125" style="52" customWidth="1"/>
    <col min="14869" max="14869" width="25.28515625" style="52" customWidth="1"/>
    <col min="14870" max="14870" width="24" style="52" customWidth="1"/>
    <col min="14871" max="14871" width="27.85546875" style="52" customWidth="1"/>
    <col min="14872" max="14872" width="22.7109375" style="52" customWidth="1"/>
    <col min="14873" max="15045" width="20.140625" style="52" customWidth="1"/>
    <col min="15046" max="15074" width="12.42578125" style="52" customWidth="1"/>
    <col min="15075" max="15075" width="20.140625" style="52" customWidth="1"/>
    <col min="15076" max="15076" width="21.42578125" style="52" customWidth="1"/>
    <col min="15077" max="15077" width="24" style="52" customWidth="1"/>
    <col min="15078" max="15078" width="13.7109375" style="52" customWidth="1"/>
    <col min="15079" max="15079" width="15" style="52" customWidth="1"/>
    <col min="15080" max="15081" width="17.5703125" style="52" customWidth="1"/>
    <col min="15082" max="15082" width="15" style="52" customWidth="1"/>
    <col min="15083" max="15083" width="16.28515625" style="52" customWidth="1"/>
    <col min="15084" max="15084" width="15" style="52" customWidth="1"/>
    <col min="15085" max="15086" width="12.42578125" style="52" customWidth="1"/>
    <col min="15087" max="15088" width="17.5703125" style="52" customWidth="1"/>
    <col min="15089" max="15089" width="7.28515625" style="52" customWidth="1"/>
    <col min="15090" max="15090" width="17.5703125" style="52" customWidth="1"/>
    <col min="15091" max="15092" width="16.28515625" style="52" customWidth="1"/>
    <col min="15093" max="15093" width="20.140625" style="52" customWidth="1"/>
    <col min="15094" max="15094" width="24" style="52" customWidth="1"/>
    <col min="15095" max="15095" width="18.85546875" style="52" customWidth="1"/>
    <col min="15096" max="15096" width="15" style="52" customWidth="1"/>
    <col min="15097" max="15097" width="20.140625" style="52" customWidth="1"/>
    <col min="15098" max="15098" width="17.5703125" style="52" customWidth="1"/>
    <col min="15099" max="15099" width="6" style="52" customWidth="1"/>
    <col min="15100" max="15100" width="12.42578125" style="52" customWidth="1"/>
    <col min="15101" max="15103" width="15" style="52" customWidth="1"/>
    <col min="15104" max="15104" width="7.28515625" style="52" customWidth="1"/>
    <col min="15105" max="15105" width="11.140625" style="52" customWidth="1"/>
    <col min="15106" max="15106" width="15" style="52" customWidth="1"/>
    <col min="15107" max="15107" width="18.85546875" style="52" customWidth="1"/>
    <col min="15108" max="15108" width="16.28515625" style="52" customWidth="1"/>
    <col min="15109" max="15109" width="25.28515625" style="52" customWidth="1"/>
    <col min="15110" max="15110" width="20.140625" style="52" customWidth="1"/>
    <col min="15111" max="15111" width="15" style="52" customWidth="1"/>
    <col min="15112" max="15112" width="17.5703125" style="52" customWidth="1"/>
    <col min="15113" max="15113" width="16.28515625" style="52" customWidth="1"/>
    <col min="15114" max="15115" width="15" style="52" customWidth="1"/>
    <col min="15116" max="15116" width="17.5703125" style="52" customWidth="1"/>
    <col min="15117" max="15117" width="20.140625" style="52" customWidth="1"/>
    <col min="15118" max="15118" width="16.28515625" style="52" customWidth="1"/>
    <col min="15119" max="15119" width="25.28515625" style="52" customWidth="1"/>
    <col min="15120" max="15120" width="18.85546875" style="52" customWidth="1"/>
    <col min="15121" max="15123" width="20.140625" style="52" customWidth="1"/>
    <col min="15124" max="15124" width="39.42578125" style="52" customWidth="1"/>
    <col min="15125" max="15125" width="25.28515625" style="52" customWidth="1"/>
    <col min="15126" max="15126" width="24" style="52" customWidth="1"/>
    <col min="15127" max="15127" width="27.85546875" style="52" customWidth="1"/>
    <col min="15128" max="15128" width="22.7109375" style="52" customWidth="1"/>
    <col min="15129" max="15301" width="20.140625" style="52" customWidth="1"/>
    <col min="15302" max="15330" width="12.42578125" style="52" customWidth="1"/>
    <col min="15331" max="15331" width="20.140625" style="52" customWidth="1"/>
    <col min="15332" max="15332" width="21.42578125" style="52" customWidth="1"/>
    <col min="15333" max="15333" width="24" style="52" customWidth="1"/>
    <col min="15334" max="15334" width="13.7109375" style="52" customWidth="1"/>
    <col min="15335" max="15335" width="15" style="52" customWidth="1"/>
    <col min="15336" max="15337" width="17.5703125" style="52" customWidth="1"/>
    <col min="15338" max="15338" width="15" style="52" customWidth="1"/>
    <col min="15339" max="15339" width="16.28515625" style="52" customWidth="1"/>
    <col min="15340" max="15340" width="15" style="52" customWidth="1"/>
    <col min="15341" max="15342" width="12.42578125" style="52" customWidth="1"/>
    <col min="15343" max="15344" width="17.5703125" style="52" customWidth="1"/>
    <col min="15345" max="15345" width="7.28515625" style="52" customWidth="1"/>
    <col min="15346" max="15346" width="17.5703125" style="52" customWidth="1"/>
    <col min="15347" max="15348" width="16.28515625" style="52" customWidth="1"/>
    <col min="15349" max="15349" width="20.140625" style="52" customWidth="1"/>
    <col min="15350" max="15350" width="24" style="52" customWidth="1"/>
    <col min="15351" max="15351" width="18.85546875" style="52" customWidth="1"/>
    <col min="15352" max="15352" width="15" style="52" customWidth="1"/>
    <col min="15353" max="15353" width="20.140625" style="52" customWidth="1"/>
    <col min="15354" max="15354" width="17.5703125" style="52" customWidth="1"/>
    <col min="15355" max="15355" width="6" style="52" customWidth="1"/>
    <col min="15356" max="15356" width="12.42578125" style="52" customWidth="1"/>
    <col min="15357" max="15359" width="15" style="52" customWidth="1"/>
    <col min="15360" max="15360" width="7.28515625" style="52" customWidth="1"/>
    <col min="15361" max="15361" width="11.140625" style="52" customWidth="1"/>
    <col min="15362" max="15362" width="15" style="52" customWidth="1"/>
    <col min="15363" max="15363" width="18.85546875" style="52" customWidth="1"/>
    <col min="15364" max="15364" width="16.28515625" style="52" customWidth="1"/>
    <col min="15365" max="15365" width="25.28515625" style="52" customWidth="1"/>
    <col min="15366" max="15366" width="20.140625" style="52" customWidth="1"/>
    <col min="15367" max="15367" width="15" style="52" customWidth="1"/>
    <col min="15368" max="15368" width="17.5703125" style="52" customWidth="1"/>
    <col min="15369" max="15369" width="16.28515625" style="52" customWidth="1"/>
    <col min="15370" max="15371" width="15" style="52" customWidth="1"/>
    <col min="15372" max="15372" width="17.5703125" style="52" customWidth="1"/>
    <col min="15373" max="15373" width="20.140625" style="52" customWidth="1"/>
    <col min="15374" max="15374" width="16.28515625" style="52" customWidth="1"/>
    <col min="15375" max="15375" width="25.28515625" style="52" customWidth="1"/>
    <col min="15376" max="15376" width="18.85546875" style="52" customWidth="1"/>
    <col min="15377" max="15379" width="20.140625" style="52" customWidth="1"/>
    <col min="15380" max="15380" width="39.42578125" style="52" customWidth="1"/>
    <col min="15381" max="15381" width="25.28515625" style="52" customWidth="1"/>
    <col min="15382" max="15382" width="24" style="52" customWidth="1"/>
    <col min="15383" max="15383" width="27.85546875" style="52" customWidth="1"/>
    <col min="15384" max="15384" width="22.7109375" style="52" customWidth="1"/>
    <col min="15385" max="15557" width="20.140625" style="52" customWidth="1"/>
    <col min="15558" max="15586" width="12.42578125" style="52" customWidth="1"/>
    <col min="15587" max="15587" width="20.140625" style="52" customWidth="1"/>
    <col min="15588" max="15588" width="21.42578125" style="52" customWidth="1"/>
    <col min="15589" max="15589" width="24" style="52" customWidth="1"/>
    <col min="15590" max="15590" width="13.7109375" style="52" customWidth="1"/>
    <col min="15591" max="15591" width="15" style="52" customWidth="1"/>
    <col min="15592" max="15593" width="17.5703125" style="52" customWidth="1"/>
    <col min="15594" max="15594" width="15" style="52" customWidth="1"/>
    <col min="15595" max="15595" width="16.28515625" style="52" customWidth="1"/>
    <col min="15596" max="15596" width="15" style="52" customWidth="1"/>
    <col min="15597" max="15598" width="12.42578125" style="52" customWidth="1"/>
    <col min="15599" max="15600" width="17.5703125" style="52" customWidth="1"/>
    <col min="15601" max="15601" width="7.28515625" style="52" customWidth="1"/>
    <col min="15602" max="15602" width="17.5703125" style="52" customWidth="1"/>
    <col min="15603" max="15604" width="16.28515625" style="52" customWidth="1"/>
    <col min="15605" max="15605" width="20.140625" style="52" customWidth="1"/>
    <col min="15606" max="15606" width="24" style="52" customWidth="1"/>
    <col min="15607" max="15607" width="18.85546875" style="52" customWidth="1"/>
    <col min="15608" max="15608" width="15" style="52" customWidth="1"/>
    <col min="15609" max="15609" width="20.140625" style="52" customWidth="1"/>
    <col min="15610" max="15610" width="17.5703125" style="52" customWidth="1"/>
    <col min="15611" max="15611" width="6" style="52" customWidth="1"/>
    <col min="15612" max="15612" width="12.42578125" style="52" customWidth="1"/>
    <col min="15613" max="15615" width="15" style="52" customWidth="1"/>
    <col min="15616" max="15616" width="7.28515625" style="52" customWidth="1"/>
    <col min="15617" max="15617" width="11.140625" style="52" customWidth="1"/>
    <col min="15618" max="15618" width="15" style="52" customWidth="1"/>
    <col min="15619" max="15619" width="18.85546875" style="52" customWidth="1"/>
    <col min="15620" max="15620" width="16.28515625" style="52" customWidth="1"/>
    <col min="15621" max="15621" width="25.28515625" style="52" customWidth="1"/>
    <col min="15622" max="15622" width="20.140625" style="52" customWidth="1"/>
    <col min="15623" max="15623" width="15" style="52" customWidth="1"/>
    <col min="15624" max="15624" width="17.5703125" style="52" customWidth="1"/>
    <col min="15625" max="15625" width="16.28515625" style="52" customWidth="1"/>
    <col min="15626" max="15627" width="15" style="52" customWidth="1"/>
    <col min="15628" max="15628" width="17.5703125" style="52" customWidth="1"/>
    <col min="15629" max="15629" width="20.140625" style="52" customWidth="1"/>
    <col min="15630" max="15630" width="16.28515625" style="52" customWidth="1"/>
    <col min="15631" max="15631" width="25.28515625" style="52" customWidth="1"/>
    <col min="15632" max="15632" width="18.85546875" style="52" customWidth="1"/>
    <col min="15633" max="15635" width="20.140625" style="52" customWidth="1"/>
    <col min="15636" max="15636" width="39.42578125" style="52" customWidth="1"/>
    <col min="15637" max="15637" width="25.28515625" style="52" customWidth="1"/>
    <col min="15638" max="15638" width="24" style="52" customWidth="1"/>
    <col min="15639" max="15639" width="27.85546875" style="52" customWidth="1"/>
    <col min="15640" max="15640" width="22.7109375" style="52" customWidth="1"/>
    <col min="15641" max="15813" width="20.140625" style="52" customWidth="1"/>
    <col min="15814" max="15842" width="12.42578125" style="52" customWidth="1"/>
    <col min="15843" max="15843" width="20.140625" style="52" customWidth="1"/>
    <col min="15844" max="15844" width="21.42578125" style="52" customWidth="1"/>
    <col min="15845" max="15845" width="24" style="52" customWidth="1"/>
    <col min="15846" max="15846" width="13.7109375" style="52" customWidth="1"/>
    <col min="15847" max="15847" width="15" style="52" customWidth="1"/>
    <col min="15848" max="15849" width="17.5703125" style="52" customWidth="1"/>
    <col min="15850" max="15850" width="15" style="52" customWidth="1"/>
    <col min="15851" max="15851" width="16.28515625" style="52" customWidth="1"/>
    <col min="15852" max="15852" width="15" style="52" customWidth="1"/>
    <col min="15853" max="15854" width="12.42578125" style="52" customWidth="1"/>
    <col min="15855" max="15856" width="17.5703125" style="52" customWidth="1"/>
    <col min="15857" max="15857" width="7.28515625" style="52" customWidth="1"/>
    <col min="15858" max="15858" width="17.5703125" style="52" customWidth="1"/>
    <col min="15859" max="15860" width="16.28515625" style="52" customWidth="1"/>
    <col min="15861" max="15861" width="20.140625" style="52" customWidth="1"/>
    <col min="15862" max="15862" width="24" style="52" customWidth="1"/>
    <col min="15863" max="15863" width="18.85546875" style="52" customWidth="1"/>
    <col min="15864" max="15864" width="15" style="52" customWidth="1"/>
    <col min="15865" max="15865" width="20.140625" style="52" customWidth="1"/>
    <col min="15866" max="15866" width="17.5703125" style="52" customWidth="1"/>
    <col min="15867" max="15867" width="6" style="52" customWidth="1"/>
    <col min="15868" max="15868" width="12.42578125" style="52" customWidth="1"/>
    <col min="15869" max="15871" width="15" style="52" customWidth="1"/>
    <col min="15872" max="15872" width="7.28515625" style="52" customWidth="1"/>
    <col min="15873" max="15873" width="11.140625" style="52" customWidth="1"/>
    <col min="15874" max="15874" width="15" style="52" customWidth="1"/>
    <col min="15875" max="15875" width="18.85546875" style="52" customWidth="1"/>
    <col min="15876" max="15876" width="16.28515625" style="52" customWidth="1"/>
    <col min="15877" max="15877" width="25.28515625" style="52" customWidth="1"/>
    <col min="15878" max="15878" width="20.140625" style="52" customWidth="1"/>
    <col min="15879" max="15879" width="15" style="52" customWidth="1"/>
    <col min="15880" max="15880" width="17.5703125" style="52" customWidth="1"/>
    <col min="15881" max="15881" width="16.28515625" style="52" customWidth="1"/>
    <col min="15882" max="15883" width="15" style="52" customWidth="1"/>
    <col min="15884" max="15884" width="17.5703125" style="52" customWidth="1"/>
    <col min="15885" max="15885" width="20.140625" style="52" customWidth="1"/>
    <col min="15886" max="15886" width="16.28515625" style="52" customWidth="1"/>
    <col min="15887" max="15887" width="25.28515625" style="52" customWidth="1"/>
    <col min="15888" max="15888" width="18.85546875" style="52" customWidth="1"/>
    <col min="15889" max="15891" width="20.140625" style="52" customWidth="1"/>
    <col min="15892" max="15892" width="39.42578125" style="52" customWidth="1"/>
    <col min="15893" max="15893" width="25.28515625" style="52" customWidth="1"/>
    <col min="15894" max="15894" width="24" style="52" customWidth="1"/>
    <col min="15895" max="15895" width="27.85546875" style="52" customWidth="1"/>
    <col min="15896" max="15896" width="22.7109375" style="52" customWidth="1"/>
    <col min="15897" max="16069" width="20.140625" style="52" customWidth="1"/>
    <col min="16070" max="16098" width="12.42578125" style="52" customWidth="1"/>
    <col min="16099" max="16099" width="20.140625" style="52" customWidth="1"/>
    <col min="16100" max="16100" width="21.42578125" style="52" customWidth="1"/>
    <col min="16101" max="16101" width="24" style="52" customWidth="1"/>
    <col min="16102" max="16102" width="13.7109375" style="52" customWidth="1"/>
    <col min="16103" max="16103" width="15" style="52" customWidth="1"/>
    <col min="16104" max="16105" width="17.5703125" style="52" customWidth="1"/>
    <col min="16106" max="16106" width="15" style="52" customWidth="1"/>
    <col min="16107" max="16107" width="16.28515625" style="52" customWidth="1"/>
    <col min="16108" max="16108" width="15" style="52" customWidth="1"/>
    <col min="16109" max="16110" width="12.42578125" style="52" customWidth="1"/>
    <col min="16111" max="16112" width="17.5703125" style="52" customWidth="1"/>
    <col min="16113" max="16113" width="7.28515625" style="52" customWidth="1"/>
    <col min="16114" max="16114" width="17.5703125" style="52" customWidth="1"/>
    <col min="16115" max="16116" width="16.28515625" style="52" customWidth="1"/>
    <col min="16117" max="16117" width="20.140625" style="52" customWidth="1"/>
    <col min="16118" max="16118" width="24" style="52" customWidth="1"/>
    <col min="16119" max="16119" width="18.85546875" style="52" customWidth="1"/>
    <col min="16120" max="16120" width="15" style="52" customWidth="1"/>
    <col min="16121" max="16121" width="20.140625" style="52" customWidth="1"/>
    <col min="16122" max="16122" width="17.5703125" style="52" customWidth="1"/>
    <col min="16123" max="16123" width="6" style="52" customWidth="1"/>
    <col min="16124" max="16124" width="12.42578125" style="52" customWidth="1"/>
    <col min="16125" max="16127" width="15" style="52" customWidth="1"/>
    <col min="16128" max="16128" width="7.28515625" style="52" customWidth="1"/>
    <col min="16129" max="16129" width="11.140625" style="52" customWidth="1"/>
    <col min="16130" max="16130" width="15" style="52" customWidth="1"/>
    <col min="16131" max="16131" width="18.85546875" style="52" customWidth="1"/>
    <col min="16132" max="16132" width="16.28515625" style="52" customWidth="1"/>
    <col min="16133" max="16133" width="25.28515625" style="52" customWidth="1"/>
    <col min="16134" max="16134" width="20.140625" style="52" customWidth="1"/>
    <col min="16135" max="16135" width="15" style="52" customWidth="1"/>
    <col min="16136" max="16136" width="17.5703125" style="52" customWidth="1"/>
    <col min="16137" max="16137" width="16.28515625" style="52" customWidth="1"/>
    <col min="16138" max="16139" width="15" style="52" customWidth="1"/>
    <col min="16140" max="16140" width="17.5703125" style="52" customWidth="1"/>
    <col min="16141" max="16141" width="20.140625" style="52" customWidth="1"/>
    <col min="16142" max="16142" width="16.28515625" style="52" customWidth="1"/>
    <col min="16143" max="16143" width="25.28515625" style="52" customWidth="1"/>
    <col min="16144" max="16144" width="18.85546875" style="52" customWidth="1"/>
    <col min="16145" max="16147" width="20.140625" style="52" customWidth="1"/>
    <col min="16148" max="16148" width="39.42578125" style="52" customWidth="1"/>
    <col min="16149" max="16149" width="25.28515625" style="52" customWidth="1"/>
    <col min="16150" max="16150" width="24" style="52" customWidth="1"/>
    <col min="16151" max="16151" width="27.85546875" style="52" customWidth="1"/>
    <col min="16152" max="16152" width="22.7109375" style="52" customWidth="1"/>
    <col min="16153" max="16325" width="20.140625" style="52" customWidth="1"/>
    <col min="16326" max="16384" width="12.42578125" style="52" customWidth="1"/>
  </cols>
  <sheetData>
    <row r="1" spans="1:226" s="62" customFormat="1" x14ac:dyDescent="0.2">
      <c r="A1" s="55" t="s">
        <v>79</v>
      </c>
      <c r="B1" s="130">
        <f ca="1">WORKDAY(TODAY(),1,$V$81:$V$465)</f>
        <v>45796</v>
      </c>
      <c r="C1" s="53"/>
      <c r="D1" s="54"/>
      <c r="E1" s="54"/>
      <c r="F1" s="54"/>
      <c r="G1" s="54"/>
      <c r="H1" s="55"/>
      <c r="I1" s="54"/>
      <c r="J1" s="54"/>
      <c r="K1" s="54"/>
      <c r="L1" s="54"/>
      <c r="M1" s="54"/>
      <c r="N1" s="54"/>
      <c r="O1" s="56"/>
      <c r="P1" s="54"/>
      <c r="Q1" s="53"/>
      <c r="R1" s="57"/>
      <c r="S1" s="58"/>
      <c r="T1" s="54"/>
      <c r="U1" s="54"/>
      <c r="V1" s="59" t="s">
        <v>0</v>
      </c>
      <c r="W1" s="54"/>
      <c r="X1" s="54"/>
      <c r="Y1" s="59" t="s">
        <v>1</v>
      </c>
      <c r="Z1" s="54"/>
      <c r="AA1" s="54"/>
      <c r="AB1" s="59" t="s">
        <v>2</v>
      </c>
      <c r="AC1" s="54"/>
      <c r="AD1" s="54"/>
      <c r="AE1" s="57"/>
      <c r="AF1" s="54"/>
      <c r="AG1" s="55" t="s">
        <v>3</v>
      </c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60"/>
      <c r="GT1" s="60"/>
      <c r="GU1" s="60"/>
      <c r="GV1" s="60"/>
      <c r="GW1" s="60"/>
      <c r="GX1" s="60"/>
      <c r="GY1" s="60"/>
      <c r="GZ1" s="60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</row>
    <row r="2" spans="1:226" s="80" customFormat="1" ht="18" customHeight="1" x14ac:dyDescent="0.2">
      <c r="A2" s="122"/>
      <c r="B2" s="63" t="s">
        <v>82</v>
      </c>
      <c r="C2" s="64"/>
      <c r="D2" s="65"/>
      <c r="E2" s="66"/>
      <c r="F2" s="67"/>
      <c r="G2" s="67"/>
      <c r="H2" s="68"/>
      <c r="I2" s="69"/>
      <c r="J2" s="69"/>
      <c r="K2" s="65"/>
      <c r="L2" s="65"/>
      <c r="M2" s="65"/>
      <c r="N2" s="65"/>
      <c r="O2" s="70"/>
      <c r="P2" s="65"/>
      <c r="Q2" s="64"/>
      <c r="R2" s="71"/>
      <c r="S2" s="72"/>
      <c r="T2" s="73"/>
      <c r="U2" s="73"/>
      <c r="V2" s="74">
        <f>A2</f>
        <v>0</v>
      </c>
      <c r="W2" s="73"/>
      <c r="X2" s="75"/>
      <c r="Y2" s="73"/>
      <c r="Z2" s="73"/>
      <c r="AA2" s="75"/>
      <c r="AB2" s="75"/>
      <c r="AC2" s="75"/>
      <c r="AD2" s="73"/>
      <c r="AE2" s="76"/>
      <c r="AF2" s="73"/>
      <c r="AG2" s="73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</row>
    <row r="3" spans="1:226" s="80" customFormat="1" x14ac:dyDescent="0.2">
      <c r="A3" s="55" t="s">
        <v>80</v>
      </c>
      <c r="B3" s="81" t="s">
        <v>83</v>
      </c>
      <c r="C3" s="64"/>
      <c r="D3" s="65"/>
      <c r="E3" s="66"/>
      <c r="F3" s="67"/>
      <c r="G3" s="67"/>
      <c r="H3" s="67"/>
      <c r="I3" s="69"/>
      <c r="J3" s="69"/>
      <c r="K3" s="65"/>
      <c r="L3" s="65"/>
      <c r="M3" s="65"/>
      <c r="N3" s="65"/>
      <c r="O3" s="70"/>
      <c r="P3" s="65"/>
      <c r="Q3" s="64"/>
      <c r="R3" s="71"/>
      <c r="S3" s="72"/>
      <c r="T3" s="73"/>
      <c r="U3" s="73"/>
      <c r="V3" s="74" t="str">
        <f>A3</f>
        <v>AX11:AY26</v>
      </c>
      <c r="W3" s="73"/>
      <c r="X3" s="75"/>
      <c r="Y3" s="73"/>
      <c r="Z3" s="73"/>
      <c r="AA3" s="75"/>
      <c r="AB3" s="75"/>
      <c r="AC3" s="75"/>
      <c r="AD3" s="73"/>
      <c r="AE3" s="76"/>
      <c r="AF3" s="73"/>
      <c r="AG3" s="73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</row>
    <row r="4" spans="1:226" s="80" customFormat="1" x14ac:dyDescent="0.2">
      <c r="A4" s="123"/>
      <c r="B4" s="65"/>
      <c r="C4" s="64"/>
      <c r="D4" s="65"/>
      <c r="E4" s="66"/>
      <c r="F4" s="67"/>
      <c r="G4" s="67"/>
      <c r="H4" s="67"/>
      <c r="I4" s="69"/>
      <c r="J4" s="69"/>
      <c r="K4" s="65"/>
      <c r="L4" s="65"/>
      <c r="M4" s="65"/>
      <c r="N4" s="65"/>
      <c r="O4" s="70"/>
      <c r="P4" s="65"/>
      <c r="Q4" s="64"/>
      <c r="R4" s="71"/>
      <c r="S4" s="72"/>
      <c r="T4" s="73"/>
      <c r="U4" s="73"/>
      <c r="V4" s="73"/>
      <c r="W4" s="73"/>
      <c r="X4" s="75"/>
      <c r="Y4" s="73"/>
      <c r="Z4" s="73"/>
      <c r="AA4" s="75"/>
      <c r="AB4" s="75"/>
      <c r="AC4" s="75"/>
      <c r="AD4" s="73"/>
      <c r="AE4" s="76"/>
      <c r="AF4" s="73"/>
      <c r="AG4" s="73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</row>
    <row r="5" spans="1:226" s="80" customFormat="1" x14ac:dyDescent="0.2">
      <c r="A5" s="124"/>
      <c r="B5" s="82"/>
      <c r="C5" s="83"/>
      <c r="D5" s="82"/>
      <c r="E5" s="84"/>
      <c r="F5" s="85"/>
      <c r="G5" s="85"/>
      <c r="H5" s="85"/>
      <c r="I5" s="86"/>
      <c r="J5" s="87"/>
      <c r="K5" s="88"/>
      <c r="L5" s="88"/>
      <c r="M5" s="89"/>
      <c r="N5" s="89"/>
      <c r="O5" s="90"/>
      <c r="P5" s="91"/>
      <c r="Q5" s="91"/>
      <c r="R5" s="92"/>
      <c r="S5" s="93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</row>
    <row r="6" spans="1:226" s="80" customFormat="1" x14ac:dyDescent="0.2">
      <c r="A6" s="125"/>
      <c r="B6" s="211" t="s">
        <v>85</v>
      </c>
      <c r="C6" s="211" t="s">
        <v>87</v>
      </c>
      <c r="D6" s="211" t="s">
        <v>88</v>
      </c>
      <c r="E6" s="211" t="s">
        <v>89</v>
      </c>
      <c r="F6" s="211" t="s">
        <v>90</v>
      </c>
      <c r="G6" s="211" t="s">
        <v>91</v>
      </c>
      <c r="H6" s="211" t="s">
        <v>92</v>
      </c>
      <c r="I6" s="211" t="s">
        <v>93</v>
      </c>
      <c r="J6" s="211" t="s">
        <v>94</v>
      </c>
      <c r="K6" s="211" t="s">
        <v>95</v>
      </c>
      <c r="L6" s="211" t="s">
        <v>96</v>
      </c>
      <c r="M6" s="211" t="s">
        <v>97</v>
      </c>
      <c r="N6" s="211" t="s">
        <v>98</v>
      </c>
      <c r="O6" s="211" t="s">
        <v>99</v>
      </c>
      <c r="P6" s="211" t="s">
        <v>86</v>
      </c>
      <c r="Q6" s="211" t="s">
        <v>100</v>
      </c>
      <c r="R6" s="211" t="s">
        <v>101</v>
      </c>
      <c r="S6" s="211" t="s">
        <v>102</v>
      </c>
      <c r="T6" s="211" t="s">
        <v>103</v>
      </c>
      <c r="U6" s="78"/>
      <c r="V6" s="78"/>
      <c r="W6" s="78">
        <f ca="1">MONTH(TODAY())</f>
        <v>5</v>
      </c>
      <c r="X6" s="78"/>
      <c r="Y6" s="78"/>
      <c r="Z6" s="78"/>
      <c r="AA6" s="78"/>
      <c r="AB6" s="78"/>
      <c r="AC6" s="78"/>
      <c r="AD6" s="78"/>
      <c r="AE6" s="71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</row>
    <row r="7" spans="1:226" s="80" customFormat="1" x14ac:dyDescent="0.2">
      <c r="A7" s="125" t="s">
        <v>4</v>
      </c>
      <c r="B7" s="77" t="s">
        <v>5</v>
      </c>
      <c r="C7" s="95" t="s">
        <v>6</v>
      </c>
      <c r="D7" s="96" t="s">
        <v>7</v>
      </c>
      <c r="E7" s="97" t="s">
        <v>7</v>
      </c>
      <c r="F7" s="96" t="s">
        <v>7</v>
      </c>
      <c r="G7" s="96" t="s">
        <v>7</v>
      </c>
      <c r="H7" s="96" t="s">
        <v>7</v>
      </c>
      <c r="I7" s="98" t="s">
        <v>8</v>
      </c>
      <c r="J7" s="98" t="s">
        <v>8</v>
      </c>
      <c r="K7" s="98" t="s">
        <v>8</v>
      </c>
      <c r="L7" s="98" t="s">
        <v>8</v>
      </c>
      <c r="M7" s="99" t="s">
        <v>8</v>
      </c>
      <c r="N7" s="100" t="s">
        <v>9</v>
      </c>
      <c r="O7" s="101" t="s">
        <v>10</v>
      </c>
      <c r="P7" s="77" t="s">
        <v>11</v>
      </c>
      <c r="Q7" s="95" t="s">
        <v>12</v>
      </c>
      <c r="R7" s="102" t="s">
        <v>13</v>
      </c>
      <c r="S7" s="103" t="s">
        <v>13</v>
      </c>
      <c r="T7" s="77" t="s">
        <v>14</v>
      </c>
      <c r="U7" s="77" t="s">
        <v>81</v>
      </c>
      <c r="V7" s="78"/>
      <c r="W7" s="78"/>
      <c r="X7" s="78"/>
      <c r="Y7" s="78"/>
      <c r="Z7" s="78"/>
      <c r="AA7" s="78"/>
      <c r="AB7" s="78"/>
      <c r="AC7" s="78"/>
      <c r="AD7" s="78"/>
      <c r="AE7" s="71"/>
      <c r="AF7" s="78"/>
      <c r="AG7" s="78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</row>
    <row r="8" spans="1:226" s="80" customFormat="1" x14ac:dyDescent="0.2">
      <c r="A8" s="125">
        <v>43445</v>
      </c>
      <c r="B8" s="77" t="s">
        <v>16</v>
      </c>
      <c r="C8" s="95" t="s">
        <v>17</v>
      </c>
      <c r="D8" s="95" t="s">
        <v>18</v>
      </c>
      <c r="E8" s="104" t="s">
        <v>19</v>
      </c>
      <c r="F8" s="77" t="s">
        <v>19</v>
      </c>
      <c r="G8" s="77" t="s">
        <v>19</v>
      </c>
      <c r="H8" s="77" t="s">
        <v>19</v>
      </c>
      <c r="I8" s="105"/>
      <c r="J8" s="105" t="s">
        <v>15</v>
      </c>
      <c r="K8" s="106" t="s">
        <v>20</v>
      </c>
      <c r="L8" s="106" t="s">
        <v>20</v>
      </c>
      <c r="M8" s="100" t="s">
        <v>19</v>
      </c>
      <c r="N8" s="100" t="s">
        <v>21</v>
      </c>
      <c r="O8" s="101"/>
      <c r="P8" s="77"/>
      <c r="Q8" s="95"/>
      <c r="R8" s="102" t="s">
        <v>22</v>
      </c>
      <c r="S8" s="103" t="s">
        <v>15</v>
      </c>
      <c r="T8" s="77" t="s">
        <v>23</v>
      </c>
      <c r="U8" s="77" t="s">
        <v>23</v>
      </c>
      <c r="V8" s="78"/>
      <c r="W8" s="78"/>
      <c r="X8" s="78"/>
      <c r="Y8" s="78"/>
      <c r="Z8" s="78"/>
      <c r="AA8" s="78"/>
      <c r="AB8" s="78"/>
      <c r="AC8" s="78"/>
      <c r="AD8" s="78"/>
      <c r="AE8" s="71"/>
      <c r="AF8" s="78"/>
      <c r="AG8" s="78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79"/>
      <c r="HN8" s="79"/>
      <c r="HO8" s="79"/>
      <c r="HP8" s="79"/>
      <c r="HQ8" s="79"/>
      <c r="HR8" s="79"/>
    </row>
    <row r="9" spans="1:226" s="80" customFormat="1" x14ac:dyDescent="0.2">
      <c r="A9" s="125" t="s">
        <v>78</v>
      </c>
      <c r="B9" s="77" t="s">
        <v>84</v>
      </c>
      <c r="C9" s="95"/>
      <c r="D9" s="77"/>
      <c r="E9" s="104" t="s">
        <v>24</v>
      </c>
      <c r="F9" s="77" t="s">
        <v>25</v>
      </c>
      <c r="G9" s="77" t="s">
        <v>25</v>
      </c>
      <c r="H9" s="77" t="s">
        <v>25</v>
      </c>
      <c r="I9" s="105" t="s">
        <v>26</v>
      </c>
      <c r="J9" s="105" t="s">
        <v>27</v>
      </c>
      <c r="K9" s="106" t="s">
        <v>28</v>
      </c>
      <c r="L9" s="106" t="s">
        <v>28</v>
      </c>
      <c r="M9" s="100" t="s">
        <v>29</v>
      </c>
      <c r="N9" s="77" t="s">
        <v>25</v>
      </c>
      <c r="O9" s="101"/>
      <c r="P9" s="77"/>
      <c r="Q9" s="95"/>
      <c r="R9" s="102" t="s">
        <v>30</v>
      </c>
      <c r="S9" s="103"/>
      <c r="T9" s="78"/>
      <c r="U9" s="78"/>
      <c r="V9" s="118"/>
      <c r="W9" s="118">
        <v>1</v>
      </c>
      <c r="X9" s="118">
        <v>2</v>
      </c>
      <c r="Y9" s="118">
        <v>3</v>
      </c>
      <c r="Z9" s="118">
        <v>4</v>
      </c>
      <c r="AA9" s="118">
        <v>5</v>
      </c>
      <c r="AB9" s="118">
        <v>6</v>
      </c>
      <c r="AC9" s="118">
        <v>7</v>
      </c>
      <c r="AD9" s="118">
        <v>8</v>
      </c>
      <c r="AE9" s="118">
        <v>9</v>
      </c>
      <c r="AF9" s="118">
        <v>10</v>
      </c>
      <c r="AG9" s="78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79"/>
      <c r="HB9" s="79"/>
      <c r="HC9" s="79"/>
      <c r="HD9" s="79"/>
      <c r="HE9" s="79"/>
      <c r="HF9" s="79"/>
      <c r="HG9" s="79"/>
      <c r="HH9" s="79"/>
      <c r="HI9" s="79"/>
      <c r="HJ9" s="79"/>
      <c r="HK9" s="79"/>
      <c r="HL9" s="79"/>
      <c r="HM9" s="79"/>
      <c r="HN9" s="79"/>
      <c r="HO9" s="79"/>
      <c r="HP9" s="79"/>
      <c r="HQ9" s="79"/>
      <c r="HR9" s="79"/>
    </row>
    <row r="10" spans="1:226" s="80" customFormat="1" x14ac:dyDescent="0.2">
      <c r="A10" s="126">
        <v>43462</v>
      </c>
      <c r="B10" s="77"/>
      <c r="C10" s="95" t="s">
        <v>31</v>
      </c>
      <c r="D10" s="95" t="s">
        <v>32</v>
      </c>
      <c r="E10" s="104" t="s">
        <v>33</v>
      </c>
      <c r="F10" s="77" t="s">
        <v>34</v>
      </c>
      <c r="G10" s="77" t="s">
        <v>35</v>
      </c>
      <c r="H10" s="77" t="s">
        <v>36</v>
      </c>
      <c r="I10" s="105" t="s">
        <v>37</v>
      </c>
      <c r="J10" s="105" t="s">
        <v>20</v>
      </c>
      <c r="K10" s="77" t="s">
        <v>38</v>
      </c>
      <c r="L10" s="77" t="s">
        <v>39</v>
      </c>
      <c r="M10" s="77" t="s">
        <v>40</v>
      </c>
      <c r="N10" s="100" t="s">
        <v>41</v>
      </c>
      <c r="O10" s="101"/>
      <c r="P10" s="77" t="s">
        <v>42</v>
      </c>
      <c r="Q10" s="95"/>
      <c r="R10" s="102"/>
      <c r="S10" s="103"/>
      <c r="T10" s="107">
        <v>19500</v>
      </c>
      <c r="U10" s="131"/>
      <c r="V10" s="135" t="s">
        <v>43</v>
      </c>
      <c r="W10" s="136" t="s">
        <v>44</v>
      </c>
      <c r="X10" s="135" t="s">
        <v>45</v>
      </c>
      <c r="Y10" s="135" t="s">
        <v>46</v>
      </c>
      <c r="Z10" s="135" t="s">
        <v>47</v>
      </c>
      <c r="AA10" s="135" t="s">
        <v>48</v>
      </c>
      <c r="AB10" s="137" t="s">
        <v>48</v>
      </c>
      <c r="AC10" s="135" t="s">
        <v>49</v>
      </c>
      <c r="AD10" s="135" t="s">
        <v>50</v>
      </c>
      <c r="AE10" s="138" t="s">
        <v>51</v>
      </c>
      <c r="AF10" s="135" t="s">
        <v>51</v>
      </c>
      <c r="AG10" s="133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79"/>
      <c r="HB10" s="79"/>
      <c r="HC10" s="79"/>
      <c r="HD10" s="79"/>
      <c r="HE10" s="79"/>
      <c r="HF10" s="79"/>
      <c r="HG10" s="79"/>
      <c r="HH10" s="79"/>
      <c r="HI10" s="79"/>
      <c r="HJ10" s="79"/>
      <c r="HK10" s="79"/>
      <c r="HL10" s="79"/>
      <c r="HM10" s="79"/>
      <c r="HN10" s="79"/>
      <c r="HO10" s="79"/>
      <c r="HP10" s="79"/>
      <c r="HQ10" s="79"/>
      <c r="HR10" s="79"/>
    </row>
    <row r="11" spans="1:226" s="121" customFormat="1" x14ac:dyDescent="0.2">
      <c r="A11" s="125"/>
      <c r="B11" s="108" t="s">
        <v>52</v>
      </c>
      <c r="C11" s="109" t="s">
        <v>52</v>
      </c>
      <c r="D11" s="110"/>
      <c r="E11" s="111"/>
      <c r="F11" s="112"/>
      <c r="G11" s="112" t="s">
        <v>23</v>
      </c>
      <c r="H11" s="112"/>
      <c r="I11" s="110"/>
      <c r="J11" s="110" t="s">
        <v>28</v>
      </c>
      <c r="K11" s="111"/>
      <c r="L11" s="111"/>
      <c r="M11" s="113"/>
      <c r="N11" s="113"/>
      <c r="O11" s="114"/>
      <c r="P11" s="108" t="s">
        <v>52</v>
      </c>
      <c r="Q11" s="109" t="s">
        <v>52</v>
      </c>
      <c r="R11" s="115"/>
      <c r="S11" s="116"/>
      <c r="T11" s="117" t="s">
        <v>52</v>
      </c>
      <c r="U11" s="132"/>
      <c r="V11" s="135"/>
      <c r="W11" s="136"/>
      <c r="X11" s="135" t="s">
        <v>52</v>
      </c>
      <c r="Y11" s="135" t="s">
        <v>53</v>
      </c>
      <c r="Z11" s="139">
        <f>I12</f>
        <v>2.9499999999999998E-2</v>
      </c>
      <c r="AA11" s="135" t="s">
        <v>52</v>
      </c>
      <c r="AB11" s="137" t="s">
        <v>54</v>
      </c>
      <c r="AC11" s="135" t="s">
        <v>52</v>
      </c>
      <c r="AD11" s="135"/>
      <c r="AE11" s="138" t="s">
        <v>55</v>
      </c>
      <c r="AF11" s="135" t="s">
        <v>55</v>
      </c>
      <c r="AG11" s="134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T11" s="118"/>
      <c r="FU11" s="118"/>
      <c r="FV11" s="118"/>
      <c r="FW11" s="118"/>
      <c r="FX11" s="118"/>
      <c r="FY11" s="118"/>
      <c r="FZ11" s="118"/>
      <c r="GA11" s="118"/>
      <c r="GB11" s="118"/>
      <c r="GC11" s="118"/>
      <c r="GD11" s="118"/>
      <c r="GE11" s="118"/>
      <c r="GF11" s="118"/>
      <c r="GG11" s="118"/>
      <c r="GH11" s="119"/>
      <c r="GI11" s="119"/>
      <c r="GJ11" s="119"/>
      <c r="GK11" s="119"/>
      <c r="GL11" s="119"/>
      <c r="GM11" s="119"/>
      <c r="GN11" s="119"/>
      <c r="GO11" s="119"/>
      <c r="GP11" s="119"/>
      <c r="GQ11" s="119"/>
      <c r="GR11" s="119"/>
      <c r="GS11" s="119"/>
      <c r="GT11" s="119"/>
      <c r="GU11" s="119"/>
      <c r="GV11" s="119"/>
      <c r="GW11" s="119"/>
      <c r="GX11" s="119"/>
      <c r="GY11" s="119"/>
      <c r="GZ11" s="119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</row>
    <row r="12" spans="1:226" x14ac:dyDescent="0.2">
      <c r="A12" s="127">
        <f>A10</f>
        <v>43462</v>
      </c>
      <c r="B12" s="13">
        <f>(C12+P12)</f>
        <v>10000</v>
      </c>
      <c r="C12" s="25">
        <v>10000</v>
      </c>
      <c r="D12" s="129">
        <f ca="1">IF(A12&lt;$B$1,VLOOKUP(A12,[1]DI!$A$4:$B$15000,2,FALSE),0)</f>
        <v>6.4000000000000001E-2</v>
      </c>
      <c r="E12" s="11">
        <f t="shared" ref="E12:E75" ca="1" si="0">IF(A12&lt;A$10,1,ROUND(((1+D12)^(1/252)),8))</f>
        <v>1.0002462000000001</v>
      </c>
      <c r="F12" s="11">
        <v>1</v>
      </c>
      <c r="G12" s="11">
        <f>F12</f>
        <v>1</v>
      </c>
      <c r="H12" s="11">
        <f t="shared" ref="H12:H75" si="1">ROUND(F12/G12,8)</f>
        <v>1</v>
      </c>
      <c r="I12" s="26">
        <v>2.9499999999999998E-2</v>
      </c>
      <c r="J12" s="14">
        <f>A10</f>
        <v>43462</v>
      </c>
      <c r="K12" s="15">
        <v>0</v>
      </c>
      <c r="L12" s="15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5">
        <v>0</v>
      </c>
      <c r="P12" s="11">
        <f t="shared" ref="P12:P75" si="4">TRUNC(((N12-1)*C12),8)</f>
        <v>0</v>
      </c>
      <c r="Q12" s="2">
        <f t="shared" ref="Q12:Q75" si="5">IF(O12&gt;0,VLOOKUP(O12,$V$12:$AA$72,6),0)</f>
        <v>0</v>
      </c>
      <c r="R12" s="4" t="s">
        <v>56</v>
      </c>
      <c r="S12" s="5">
        <f>AF12</f>
        <v>43476</v>
      </c>
      <c r="T12" s="7">
        <f t="shared" ref="T12:T75" si="6">IF(O12&gt;0,(P12+Q12)*T$10,0)</f>
        <v>0</v>
      </c>
      <c r="U12" s="4" t="str">
        <f ca="1">IF(AG12="Pago","",U11+1)</f>
        <v/>
      </c>
      <c r="V12" s="16">
        <v>0</v>
      </c>
      <c r="W12" s="141">
        <f>A10</f>
        <v>43462</v>
      </c>
      <c r="X12" s="18">
        <v>10000</v>
      </c>
      <c r="Y12" s="19"/>
      <c r="Z12" s="20"/>
      <c r="AA12" s="20"/>
      <c r="AB12" s="21"/>
      <c r="AC12" s="20"/>
      <c r="AD12" s="16"/>
      <c r="AE12" s="22" t="s">
        <v>57</v>
      </c>
      <c r="AF12" s="141">
        <f t="shared" ref="AF12:AF59" si="7">W13</f>
        <v>43476</v>
      </c>
      <c r="AG12" s="7" t="str">
        <f ca="1">IF(W12&lt;TODAY(),"Pago","")</f>
        <v>Pago</v>
      </c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</row>
    <row r="13" spans="1:226" x14ac:dyDescent="0.2">
      <c r="A13" s="143">
        <f t="shared" ref="A13:A76" si="8">(A12+1)</f>
        <v>43463</v>
      </c>
      <c r="B13" s="144">
        <f ca="1">IF(A13&lt;=TODAY(),C13+P13,IF(AND(A13&gt;TODAY(),A13&lt;=$B$1),IF(VLOOKUP(TODAY(),$A$10:$D$10000,4,FALSE)=0,"n.d",C13+P13),"n.d"))</f>
        <v>10003.61604999</v>
      </c>
      <c r="C13" s="145">
        <f t="shared" ref="C13:C76" si="9">(C12-Q12)</f>
        <v>10000</v>
      </c>
      <c r="D13" s="146">
        <f ca="1">IF(A13&lt;$B$1,VLOOKUP(A13,[1]DI!$A$4:$B$15000,2,FALSE),0)</f>
        <v>0</v>
      </c>
      <c r="E13" s="145">
        <f t="shared" ca="1" si="0"/>
        <v>1</v>
      </c>
      <c r="F13" s="145">
        <f ca="1">(TRUNC(PRODUCT($E$12:$E12),16))</f>
        <v>1.0002462000000001</v>
      </c>
      <c r="G13" s="145">
        <f t="shared" ref="G13:G47" si="10">IF(O12&gt;0,F12,G12)</f>
        <v>1</v>
      </c>
      <c r="H13" s="145">
        <f t="shared" ca="1" si="1"/>
        <v>1.0002462000000001</v>
      </c>
      <c r="I13" s="147">
        <f t="shared" ref="I13:I76" si="11">I12</f>
        <v>2.9499999999999998E-2</v>
      </c>
      <c r="J13" s="148">
        <f>IF(O12&gt;0,VLOOKUP(O12,V$12:AF$72,2),J12)</f>
        <v>43462</v>
      </c>
      <c r="K13" s="149">
        <f t="shared" ref="K13:K76" si="12">IF(A13&gt;J13,IF(NETWORKDAYS(J13,A13,$V$81:$V$465)-1=0,1,NETWORKDAYS(J13,A13,$V$81:$V$465)-1),0)</f>
        <v>1</v>
      </c>
      <c r="L13" s="150">
        <f t="shared" ref="L13:L76" si="13">IF(AND(K13=1,K12=1),1,IF(K13&gt;0,IF(K13=K12,K13+1,K13),0))</f>
        <v>1</v>
      </c>
      <c r="M13" s="151">
        <f t="shared" si="2"/>
        <v>1.000115377</v>
      </c>
      <c r="N13" s="151">
        <f t="shared" ca="1" si="3"/>
        <v>1.0003616049999999</v>
      </c>
      <c r="O13" s="150">
        <f t="shared" ref="O13:O76" si="14">IF(VLOOKUP(A13,W$12:AD$72,8)=VLOOKUP(A12,W$12:AD$72,8),0,VLOOKUP(A13,W$12:AD$72,8))</f>
        <v>0</v>
      </c>
      <c r="P13" s="145">
        <f t="shared" ca="1" si="4"/>
        <v>3.61604999</v>
      </c>
      <c r="Q13" s="152">
        <f t="shared" si="5"/>
        <v>0</v>
      </c>
      <c r="R13" s="153" t="str">
        <f t="shared" ref="R13:R76" si="15">IF(O12&gt;0,VLOOKUP(O12,V$12:AF$72,10),R12)</f>
        <v>J=</v>
      </c>
      <c r="S13" s="148">
        <f t="shared" ref="S13:S76" si="16">IF(O12&gt;0,VLOOKUP(O12,V$12:AF$72,11),S12)</f>
        <v>43476</v>
      </c>
      <c r="T13" s="154">
        <f t="shared" si="6"/>
        <v>0</v>
      </c>
      <c r="U13" s="4"/>
      <c r="V13" s="16">
        <f t="shared" ref="V13:V60" si="17">V12+1</f>
        <v>1</v>
      </c>
      <c r="W13" s="141">
        <f t="shared" ref="W13:W60" si="18">AC82</f>
        <v>43476</v>
      </c>
      <c r="X13" s="18">
        <f t="shared" ref="X13:X60" si="19">(X12-AA13)</f>
        <v>10000</v>
      </c>
      <c r="Y13" s="20">
        <f t="shared" ref="Y13:Y60" si="20">NETWORKDAYS(W12,W13,V$81:V$465)-1</f>
        <v>9</v>
      </c>
      <c r="Z13" s="142">
        <f>ROUND((ROUND(((1+Z$11)^(Y13/252)),9)-1)*X12,8)</f>
        <v>10.3887</v>
      </c>
      <c r="AA13" s="142">
        <f>TRUNC(X$12*AB13,8)</f>
        <v>0</v>
      </c>
      <c r="AB13" s="21">
        <v>0</v>
      </c>
      <c r="AC13" s="19">
        <f t="shared" ref="AC13:AC60" si="21">(Z13+AA13)</f>
        <v>10.3887</v>
      </c>
      <c r="AD13" s="16">
        <f t="shared" ref="AD13:AD60" si="22">AD12+1</f>
        <v>1</v>
      </c>
      <c r="AE13" s="22" t="s">
        <v>56</v>
      </c>
      <c r="AF13" s="141">
        <f t="shared" si="7"/>
        <v>43507</v>
      </c>
      <c r="AG13" s="7" t="str">
        <f t="shared" ref="AG13:AG60" ca="1" si="23">IF(W13&lt;TODAY(),"Pago","")</f>
        <v>Pago</v>
      </c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</row>
    <row r="14" spans="1:226" x14ac:dyDescent="0.2">
      <c r="A14" s="143">
        <f t="shared" si="8"/>
        <v>43464</v>
      </c>
      <c r="B14" s="144">
        <f t="shared" ref="B14:B77" ca="1" si="24">IF(A14&lt;=TODAY(),C14+P14,IF(AND(A14&gt;TODAY(),A14&lt;=$B$1),IF(VLOOKUP(TODAY(),$A$10:$D$10000,4,FALSE)=0,"n.d",C14+P14),"n.d"))</f>
        <v>10003.61604999</v>
      </c>
      <c r="C14" s="145">
        <f t="shared" si="9"/>
        <v>10000</v>
      </c>
      <c r="D14" s="146">
        <f ca="1">IF(A14&lt;$B$1,VLOOKUP(A14,[1]DI!$A$4:$B$15000,2,FALSE),0)</f>
        <v>0</v>
      </c>
      <c r="E14" s="145">
        <f t="shared" ca="1" si="0"/>
        <v>1</v>
      </c>
      <c r="F14" s="145">
        <f ca="1">(TRUNC(PRODUCT($E$12:$E13),16))</f>
        <v>1.0002462000000001</v>
      </c>
      <c r="G14" s="145">
        <f t="shared" si="10"/>
        <v>1</v>
      </c>
      <c r="H14" s="145">
        <f t="shared" ca="1" si="1"/>
        <v>1.0002462000000001</v>
      </c>
      <c r="I14" s="147">
        <f t="shared" si="11"/>
        <v>2.9499999999999998E-2</v>
      </c>
      <c r="J14" s="148">
        <f t="shared" ref="J14:J77" si="25">IF(O13&gt;0,VLOOKUP(O13,V$12:AF$72,2),J13)</f>
        <v>43462</v>
      </c>
      <c r="K14" s="149">
        <f t="shared" si="12"/>
        <v>1</v>
      </c>
      <c r="L14" s="150">
        <f t="shared" si="13"/>
        <v>1</v>
      </c>
      <c r="M14" s="151">
        <f t="shared" si="2"/>
        <v>1.000115377</v>
      </c>
      <c r="N14" s="151">
        <f t="shared" ca="1" si="3"/>
        <v>1.0003616049999999</v>
      </c>
      <c r="O14" s="150">
        <f t="shared" si="14"/>
        <v>0</v>
      </c>
      <c r="P14" s="145">
        <f t="shared" ca="1" si="4"/>
        <v>3.61604999</v>
      </c>
      <c r="Q14" s="152">
        <f t="shared" si="5"/>
        <v>0</v>
      </c>
      <c r="R14" s="153" t="str">
        <f t="shared" si="15"/>
        <v>J=</v>
      </c>
      <c r="S14" s="148">
        <f t="shared" si="16"/>
        <v>43476</v>
      </c>
      <c r="T14" s="154">
        <f t="shared" si="6"/>
        <v>0</v>
      </c>
      <c r="U14" s="4"/>
      <c r="V14" s="16">
        <f t="shared" si="17"/>
        <v>2</v>
      </c>
      <c r="W14" s="141">
        <f t="shared" si="18"/>
        <v>43507</v>
      </c>
      <c r="X14" s="18">
        <f t="shared" si="19"/>
        <v>10000</v>
      </c>
      <c r="Y14" s="20">
        <f t="shared" si="20"/>
        <v>21</v>
      </c>
      <c r="Z14" s="142">
        <f t="shared" ref="Z14:Z60" si="26">ROUND((ROUND(((1+Z$11)^(Y14/252)),9)-1)*X13,8)</f>
        <v>24.257079999999998</v>
      </c>
      <c r="AA14" s="142">
        <f t="shared" ref="AA14:AA60" si="27">TRUNC(X$12*AB14,8)</f>
        <v>0</v>
      </c>
      <c r="AB14" s="21">
        <v>0</v>
      </c>
      <c r="AC14" s="19">
        <f t="shared" si="21"/>
        <v>24.257079999999998</v>
      </c>
      <c r="AD14" s="16">
        <f t="shared" si="22"/>
        <v>2</v>
      </c>
      <c r="AE14" s="22" t="s">
        <v>56</v>
      </c>
      <c r="AF14" s="141">
        <f t="shared" si="7"/>
        <v>43535</v>
      </c>
      <c r="AG14" s="7" t="str">
        <f t="shared" ca="1" si="23"/>
        <v>Pago</v>
      </c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</row>
    <row r="15" spans="1:226" x14ac:dyDescent="0.2">
      <c r="A15" s="143">
        <f t="shared" si="8"/>
        <v>43465</v>
      </c>
      <c r="B15" s="144">
        <f t="shared" ca="1" si="24"/>
        <v>10003.61604999</v>
      </c>
      <c r="C15" s="145">
        <f t="shared" si="9"/>
        <v>10000</v>
      </c>
      <c r="D15" s="146">
        <f ca="1">IF(A15&lt;$B$1,VLOOKUP(A15,[1]DI!$A$4:$B$15000,2,FALSE),0)</f>
        <v>6.4000000000000001E-2</v>
      </c>
      <c r="E15" s="145">
        <f t="shared" ca="1" si="0"/>
        <v>1.0002462000000001</v>
      </c>
      <c r="F15" s="145">
        <f ca="1">(TRUNC(PRODUCT($E$12:$E14),16))</f>
        <v>1.0002462000000001</v>
      </c>
      <c r="G15" s="145">
        <f t="shared" si="10"/>
        <v>1</v>
      </c>
      <c r="H15" s="145">
        <f t="shared" ca="1" si="1"/>
        <v>1.0002462000000001</v>
      </c>
      <c r="I15" s="147">
        <f t="shared" si="11"/>
        <v>2.9499999999999998E-2</v>
      </c>
      <c r="J15" s="148">
        <f t="shared" si="25"/>
        <v>43462</v>
      </c>
      <c r="K15" s="149">
        <f t="shared" si="12"/>
        <v>1</v>
      </c>
      <c r="L15" s="150">
        <f t="shared" si="13"/>
        <v>1</v>
      </c>
      <c r="M15" s="151">
        <f t="shared" si="2"/>
        <v>1.000115377</v>
      </c>
      <c r="N15" s="151">
        <f t="shared" ca="1" si="3"/>
        <v>1.0003616049999999</v>
      </c>
      <c r="O15" s="150">
        <f t="shared" si="14"/>
        <v>0</v>
      </c>
      <c r="P15" s="145">
        <f t="shared" ca="1" si="4"/>
        <v>3.61604999</v>
      </c>
      <c r="Q15" s="152">
        <f t="shared" si="5"/>
        <v>0</v>
      </c>
      <c r="R15" s="153" t="str">
        <f t="shared" si="15"/>
        <v>J=</v>
      </c>
      <c r="S15" s="148">
        <f t="shared" si="16"/>
        <v>43476</v>
      </c>
      <c r="T15" s="154">
        <f t="shared" si="6"/>
        <v>0</v>
      </c>
      <c r="U15" s="4"/>
      <c r="V15" s="16">
        <f t="shared" si="17"/>
        <v>3</v>
      </c>
      <c r="W15" s="141">
        <f t="shared" si="18"/>
        <v>43535</v>
      </c>
      <c r="X15" s="18">
        <f t="shared" si="19"/>
        <v>10000</v>
      </c>
      <c r="Y15" s="20">
        <f t="shared" si="20"/>
        <v>18</v>
      </c>
      <c r="Z15" s="142">
        <f t="shared" si="26"/>
        <v>20.788180000000001</v>
      </c>
      <c r="AA15" s="142">
        <f t="shared" si="27"/>
        <v>0</v>
      </c>
      <c r="AB15" s="21">
        <v>0</v>
      </c>
      <c r="AC15" s="19">
        <f t="shared" si="21"/>
        <v>20.788180000000001</v>
      </c>
      <c r="AD15" s="16">
        <f t="shared" si="22"/>
        <v>3</v>
      </c>
      <c r="AE15" s="22" t="s">
        <v>56</v>
      </c>
      <c r="AF15" s="141">
        <f t="shared" si="7"/>
        <v>43566</v>
      </c>
      <c r="AG15" s="7" t="str">
        <f t="shared" ca="1" si="23"/>
        <v>Pago</v>
      </c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</row>
    <row r="16" spans="1:226" x14ac:dyDescent="0.2">
      <c r="A16" s="143">
        <f t="shared" si="8"/>
        <v>43466</v>
      </c>
      <c r="B16" s="144">
        <f t="shared" ca="1" si="24"/>
        <v>10006.078939999999</v>
      </c>
      <c r="C16" s="145">
        <f t="shared" si="9"/>
        <v>10000</v>
      </c>
      <c r="D16" s="146">
        <f ca="1">IF(A16&lt;$B$1,VLOOKUP(A16,[1]DI!$A$4:$B$15000,2,FALSE),0)</f>
        <v>0</v>
      </c>
      <c r="E16" s="145">
        <f t="shared" ca="1" si="0"/>
        <v>1</v>
      </c>
      <c r="F16" s="145">
        <f ca="1">(TRUNC(PRODUCT($E$12:$E15),16))</f>
        <v>1.0004924606144401</v>
      </c>
      <c r="G16" s="145">
        <f t="shared" si="10"/>
        <v>1</v>
      </c>
      <c r="H16" s="145">
        <f t="shared" ca="1" si="1"/>
        <v>1.00049246</v>
      </c>
      <c r="I16" s="147">
        <f t="shared" si="11"/>
        <v>2.9499999999999998E-2</v>
      </c>
      <c r="J16" s="148">
        <f t="shared" si="25"/>
        <v>43462</v>
      </c>
      <c r="K16" s="149">
        <f t="shared" si="12"/>
        <v>1</v>
      </c>
      <c r="L16" s="150">
        <f t="shared" si="13"/>
        <v>1</v>
      </c>
      <c r="M16" s="151">
        <f t="shared" si="2"/>
        <v>1.000115377</v>
      </c>
      <c r="N16" s="151">
        <f t="shared" ca="1" si="3"/>
        <v>1.0006078940000001</v>
      </c>
      <c r="O16" s="150">
        <f t="shared" si="14"/>
        <v>0</v>
      </c>
      <c r="P16" s="145">
        <f t="shared" ca="1" si="4"/>
        <v>6.0789400000000002</v>
      </c>
      <c r="Q16" s="152">
        <f t="shared" si="5"/>
        <v>0</v>
      </c>
      <c r="R16" s="153" t="str">
        <f t="shared" si="15"/>
        <v>J=</v>
      </c>
      <c r="S16" s="148">
        <f t="shared" si="16"/>
        <v>43476</v>
      </c>
      <c r="T16" s="154">
        <f t="shared" si="6"/>
        <v>0</v>
      </c>
      <c r="U16" s="4"/>
      <c r="V16" s="16">
        <f t="shared" si="17"/>
        <v>4</v>
      </c>
      <c r="W16" s="141">
        <f t="shared" si="18"/>
        <v>43566</v>
      </c>
      <c r="X16" s="18">
        <f t="shared" si="19"/>
        <v>10000</v>
      </c>
      <c r="Y16" s="20">
        <f t="shared" si="20"/>
        <v>23</v>
      </c>
      <c r="Z16" s="142">
        <f t="shared" si="26"/>
        <v>26.570340000000002</v>
      </c>
      <c r="AA16" s="142">
        <f t="shared" si="27"/>
        <v>0</v>
      </c>
      <c r="AB16" s="21">
        <v>0</v>
      </c>
      <c r="AC16" s="19">
        <f t="shared" si="21"/>
        <v>26.570340000000002</v>
      </c>
      <c r="AD16" s="16">
        <f t="shared" si="22"/>
        <v>4</v>
      </c>
      <c r="AE16" s="22" t="s">
        <v>56</v>
      </c>
      <c r="AF16" s="141">
        <f t="shared" si="7"/>
        <v>43598</v>
      </c>
      <c r="AG16" s="7" t="str">
        <f t="shared" ca="1" si="23"/>
        <v>Pago</v>
      </c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</row>
    <row r="17" spans="1:208" x14ac:dyDescent="0.2">
      <c r="A17" s="143">
        <f t="shared" si="8"/>
        <v>43467</v>
      </c>
      <c r="B17" s="144">
        <f t="shared" ca="1" si="24"/>
        <v>10007.233410000001</v>
      </c>
      <c r="C17" s="145">
        <f t="shared" si="9"/>
        <v>10000</v>
      </c>
      <c r="D17" s="146">
        <f ca="1">IF(A17&lt;$B$1,VLOOKUP(A17,[1]DI!$A$4:$B$15000,2,FALSE),0)</f>
        <v>6.4000000000000001E-2</v>
      </c>
      <c r="E17" s="145">
        <f t="shared" ca="1" si="0"/>
        <v>1.0002462000000001</v>
      </c>
      <c r="F17" s="145">
        <f ca="1">(TRUNC(PRODUCT($E$12:$E16),16))</f>
        <v>1.0004924606144401</v>
      </c>
      <c r="G17" s="145">
        <f t="shared" si="10"/>
        <v>1</v>
      </c>
      <c r="H17" s="145">
        <f t="shared" ca="1" si="1"/>
        <v>1.00049246</v>
      </c>
      <c r="I17" s="147">
        <f t="shared" si="11"/>
        <v>2.9499999999999998E-2</v>
      </c>
      <c r="J17" s="148">
        <f t="shared" si="25"/>
        <v>43462</v>
      </c>
      <c r="K17" s="149">
        <f t="shared" si="12"/>
        <v>2</v>
      </c>
      <c r="L17" s="150">
        <f t="shared" si="13"/>
        <v>2</v>
      </c>
      <c r="M17" s="151">
        <f t="shared" si="2"/>
        <v>1.0002307669999999</v>
      </c>
      <c r="N17" s="151">
        <f t="shared" ca="1" si="3"/>
        <v>1.000723341</v>
      </c>
      <c r="O17" s="150">
        <f t="shared" si="14"/>
        <v>0</v>
      </c>
      <c r="P17" s="145">
        <f t="shared" ca="1" si="4"/>
        <v>7.2334100000000001</v>
      </c>
      <c r="Q17" s="152">
        <f t="shared" si="5"/>
        <v>0</v>
      </c>
      <c r="R17" s="153" t="str">
        <f t="shared" si="15"/>
        <v>J=</v>
      </c>
      <c r="S17" s="148">
        <f t="shared" si="16"/>
        <v>43476</v>
      </c>
      <c r="T17" s="154">
        <f t="shared" si="6"/>
        <v>0</v>
      </c>
      <c r="U17" s="4"/>
      <c r="V17" s="16">
        <f t="shared" si="17"/>
        <v>5</v>
      </c>
      <c r="W17" s="141">
        <f t="shared" si="18"/>
        <v>43598</v>
      </c>
      <c r="X17" s="18">
        <f t="shared" si="19"/>
        <v>10000</v>
      </c>
      <c r="Y17" s="20">
        <f t="shared" si="20"/>
        <v>20</v>
      </c>
      <c r="Z17" s="142">
        <f t="shared" si="26"/>
        <v>23.100650000000002</v>
      </c>
      <c r="AA17" s="142">
        <f t="shared" si="27"/>
        <v>0</v>
      </c>
      <c r="AB17" s="21">
        <v>0</v>
      </c>
      <c r="AC17" s="19">
        <f t="shared" si="21"/>
        <v>23.100650000000002</v>
      </c>
      <c r="AD17" s="16">
        <f t="shared" si="22"/>
        <v>5</v>
      </c>
      <c r="AE17" s="22" t="s">
        <v>56</v>
      </c>
      <c r="AF17" s="141">
        <f t="shared" si="7"/>
        <v>43627</v>
      </c>
      <c r="AG17" s="7" t="str">
        <f t="shared" ca="1" si="23"/>
        <v>Pago</v>
      </c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</row>
    <row r="18" spans="1:208" x14ac:dyDescent="0.2">
      <c r="A18" s="143">
        <f t="shared" si="8"/>
        <v>43468</v>
      </c>
      <c r="B18" s="144">
        <f t="shared" ca="1" si="24"/>
        <v>10010.85205999</v>
      </c>
      <c r="C18" s="145">
        <f t="shared" si="9"/>
        <v>10000</v>
      </c>
      <c r="D18" s="146">
        <f ca="1">IF(A18&lt;$B$1,VLOOKUP(A18,[1]DI!$A$4:$B$15000,2,FALSE),0)</f>
        <v>6.4000000000000001E-2</v>
      </c>
      <c r="E18" s="145">
        <f t="shared" ca="1" si="0"/>
        <v>1.0002462000000001</v>
      </c>
      <c r="F18" s="145">
        <f ca="1">(TRUNC(PRODUCT($E$12:$E17),16))</f>
        <v>1.0007387818582401</v>
      </c>
      <c r="G18" s="145">
        <f t="shared" si="10"/>
        <v>1</v>
      </c>
      <c r="H18" s="145">
        <f t="shared" ca="1" si="1"/>
        <v>1.00073878</v>
      </c>
      <c r="I18" s="147">
        <f t="shared" si="11"/>
        <v>2.9499999999999998E-2</v>
      </c>
      <c r="J18" s="148">
        <f t="shared" si="25"/>
        <v>43462</v>
      </c>
      <c r="K18" s="149">
        <f t="shared" si="12"/>
        <v>3</v>
      </c>
      <c r="L18" s="150">
        <f t="shared" si="13"/>
        <v>3</v>
      </c>
      <c r="M18" s="151">
        <f t="shared" si="2"/>
        <v>1.00034617</v>
      </c>
      <c r="N18" s="151">
        <f t="shared" ca="1" si="3"/>
        <v>1.0010852059999999</v>
      </c>
      <c r="O18" s="150">
        <f t="shared" si="14"/>
        <v>0</v>
      </c>
      <c r="P18" s="145">
        <f t="shared" ca="1" si="4"/>
        <v>10.852059990000001</v>
      </c>
      <c r="Q18" s="152">
        <f t="shared" si="5"/>
        <v>0</v>
      </c>
      <c r="R18" s="153" t="str">
        <f t="shared" si="15"/>
        <v>J=</v>
      </c>
      <c r="S18" s="148">
        <f t="shared" si="16"/>
        <v>43476</v>
      </c>
      <c r="T18" s="154">
        <f t="shared" si="6"/>
        <v>0</v>
      </c>
      <c r="U18" s="4"/>
      <c r="V18" s="16">
        <f t="shared" si="17"/>
        <v>6</v>
      </c>
      <c r="W18" s="141">
        <f t="shared" si="18"/>
        <v>43627</v>
      </c>
      <c r="X18" s="18">
        <f t="shared" si="19"/>
        <v>10000</v>
      </c>
      <c r="Y18" s="20">
        <f t="shared" si="20"/>
        <v>21</v>
      </c>
      <c r="Z18" s="142">
        <f t="shared" si="26"/>
        <v>24.257079999999998</v>
      </c>
      <c r="AA18" s="142">
        <f t="shared" si="27"/>
        <v>0</v>
      </c>
      <c r="AB18" s="21">
        <v>0</v>
      </c>
      <c r="AC18" s="19">
        <f t="shared" si="21"/>
        <v>24.257079999999998</v>
      </c>
      <c r="AD18" s="16">
        <f t="shared" si="22"/>
        <v>6</v>
      </c>
      <c r="AE18" s="22" t="s">
        <v>56</v>
      </c>
      <c r="AF18" s="141">
        <f t="shared" si="7"/>
        <v>43657</v>
      </c>
      <c r="AG18" s="7" t="str">
        <f t="shared" ca="1" si="23"/>
        <v>Pago</v>
      </c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</row>
    <row r="19" spans="1:208" x14ac:dyDescent="0.2">
      <c r="A19" s="143">
        <f t="shared" si="8"/>
        <v>43469</v>
      </c>
      <c r="B19" s="144">
        <f t="shared" ca="1" si="24"/>
        <v>10014.472019999999</v>
      </c>
      <c r="C19" s="145">
        <f t="shared" si="9"/>
        <v>10000</v>
      </c>
      <c r="D19" s="146">
        <f ca="1">IF(A19&lt;$B$1,VLOOKUP(A19,[1]DI!$A$4:$B$15000,2,FALSE),0)</f>
        <v>6.4000000000000001E-2</v>
      </c>
      <c r="E19" s="145">
        <f t="shared" ca="1" si="0"/>
        <v>1.0002462000000001</v>
      </c>
      <c r="F19" s="145">
        <f ca="1">(TRUNC(PRODUCT($E$12:$E18),16))</f>
        <v>1.0009851637463401</v>
      </c>
      <c r="G19" s="145">
        <f t="shared" si="10"/>
        <v>1</v>
      </c>
      <c r="H19" s="145">
        <f t="shared" ca="1" si="1"/>
        <v>1.0009851599999999</v>
      </c>
      <c r="I19" s="147">
        <f t="shared" si="11"/>
        <v>2.9499999999999998E-2</v>
      </c>
      <c r="J19" s="148">
        <f t="shared" si="25"/>
        <v>43462</v>
      </c>
      <c r="K19" s="149">
        <f t="shared" si="12"/>
        <v>4</v>
      </c>
      <c r="L19" s="150">
        <f t="shared" si="13"/>
        <v>4</v>
      </c>
      <c r="M19" s="151">
        <f t="shared" si="2"/>
        <v>1.000461587</v>
      </c>
      <c r="N19" s="151">
        <f t="shared" ca="1" si="3"/>
        <v>1.001447202</v>
      </c>
      <c r="O19" s="150">
        <f t="shared" si="14"/>
        <v>0</v>
      </c>
      <c r="P19" s="145">
        <f t="shared" ca="1" si="4"/>
        <v>14.472020000000001</v>
      </c>
      <c r="Q19" s="152">
        <f t="shared" si="5"/>
        <v>0</v>
      </c>
      <c r="R19" s="153" t="str">
        <f t="shared" si="15"/>
        <v>J=</v>
      </c>
      <c r="S19" s="148">
        <f t="shared" si="16"/>
        <v>43476</v>
      </c>
      <c r="T19" s="154">
        <f t="shared" si="6"/>
        <v>0</v>
      </c>
      <c r="U19" s="4"/>
      <c r="V19" s="16">
        <f t="shared" si="17"/>
        <v>7</v>
      </c>
      <c r="W19" s="141">
        <f t="shared" si="18"/>
        <v>43657</v>
      </c>
      <c r="X19" s="18">
        <f t="shared" si="19"/>
        <v>10000</v>
      </c>
      <c r="Y19" s="20">
        <f t="shared" si="20"/>
        <v>21</v>
      </c>
      <c r="Z19" s="142">
        <f t="shared" si="26"/>
        <v>24.257079999999998</v>
      </c>
      <c r="AA19" s="142">
        <f t="shared" si="27"/>
        <v>0</v>
      </c>
      <c r="AB19" s="21">
        <v>0</v>
      </c>
      <c r="AC19" s="19">
        <f t="shared" si="21"/>
        <v>24.257079999999998</v>
      </c>
      <c r="AD19" s="16">
        <f t="shared" si="22"/>
        <v>7</v>
      </c>
      <c r="AE19" s="22" t="s">
        <v>56</v>
      </c>
      <c r="AF19" s="141">
        <f t="shared" si="7"/>
        <v>43689</v>
      </c>
      <c r="AG19" s="7" t="str">
        <f t="shared" ca="1" si="23"/>
        <v>Pago</v>
      </c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</row>
    <row r="20" spans="1:208" x14ac:dyDescent="0.2">
      <c r="A20" s="143">
        <f t="shared" si="8"/>
        <v>43470</v>
      </c>
      <c r="B20" s="144">
        <f t="shared" ca="1" si="24"/>
        <v>10018.093379989999</v>
      </c>
      <c r="C20" s="145">
        <f t="shared" si="9"/>
        <v>10000</v>
      </c>
      <c r="D20" s="146">
        <f ca="1">IF(A20&lt;$B$1,VLOOKUP(A20,[1]DI!$A$4:$B$15000,2,FALSE),0)</f>
        <v>0</v>
      </c>
      <c r="E20" s="145">
        <f t="shared" ca="1" si="0"/>
        <v>1</v>
      </c>
      <c r="F20" s="145">
        <f ca="1">(TRUNC(PRODUCT($E$12:$E19),16))</f>
        <v>1.0012316062936499</v>
      </c>
      <c r="G20" s="145">
        <f t="shared" si="10"/>
        <v>1</v>
      </c>
      <c r="H20" s="145">
        <f t="shared" ca="1" si="1"/>
        <v>1.00123161</v>
      </c>
      <c r="I20" s="147">
        <f t="shared" si="11"/>
        <v>2.9499999999999998E-2</v>
      </c>
      <c r="J20" s="148">
        <f t="shared" si="25"/>
        <v>43462</v>
      </c>
      <c r="K20" s="149">
        <f t="shared" si="12"/>
        <v>4</v>
      </c>
      <c r="L20" s="150">
        <f t="shared" si="13"/>
        <v>5</v>
      </c>
      <c r="M20" s="151">
        <f t="shared" si="2"/>
        <v>1.0005770169999999</v>
      </c>
      <c r="N20" s="151">
        <f t="shared" ca="1" si="3"/>
        <v>1.0018093379999999</v>
      </c>
      <c r="O20" s="150">
        <f t="shared" si="14"/>
        <v>0</v>
      </c>
      <c r="P20" s="145">
        <f t="shared" ca="1" si="4"/>
        <v>18.093379989999999</v>
      </c>
      <c r="Q20" s="152">
        <f t="shared" si="5"/>
        <v>0</v>
      </c>
      <c r="R20" s="153" t="str">
        <f t="shared" si="15"/>
        <v>J=</v>
      </c>
      <c r="S20" s="148">
        <f t="shared" si="16"/>
        <v>43476</v>
      </c>
      <c r="T20" s="154">
        <f t="shared" si="6"/>
        <v>0</v>
      </c>
      <c r="U20" s="4"/>
      <c r="V20" s="16">
        <f t="shared" si="17"/>
        <v>8</v>
      </c>
      <c r="W20" s="141">
        <f t="shared" si="18"/>
        <v>43689</v>
      </c>
      <c r="X20" s="18">
        <f t="shared" si="19"/>
        <v>10000</v>
      </c>
      <c r="Y20" s="20">
        <f t="shared" si="20"/>
        <v>22</v>
      </c>
      <c r="Z20" s="142">
        <f t="shared" si="26"/>
        <v>25.413640000000001</v>
      </c>
      <c r="AA20" s="142">
        <f t="shared" si="27"/>
        <v>0</v>
      </c>
      <c r="AB20" s="21">
        <v>0</v>
      </c>
      <c r="AC20" s="19">
        <f t="shared" si="21"/>
        <v>25.413640000000001</v>
      </c>
      <c r="AD20" s="16">
        <f t="shared" si="22"/>
        <v>8</v>
      </c>
      <c r="AE20" s="22" t="s">
        <v>56</v>
      </c>
      <c r="AF20" s="141">
        <f t="shared" si="7"/>
        <v>43719</v>
      </c>
      <c r="AG20" s="7" t="str">
        <f t="shared" ca="1" si="23"/>
        <v>Pago</v>
      </c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</row>
    <row r="21" spans="1:208" x14ac:dyDescent="0.2">
      <c r="A21" s="143">
        <f t="shared" si="8"/>
        <v>43471</v>
      </c>
      <c r="B21" s="144">
        <f t="shared" ca="1" si="24"/>
        <v>10018.093379989999</v>
      </c>
      <c r="C21" s="145">
        <f t="shared" si="9"/>
        <v>10000</v>
      </c>
      <c r="D21" s="146">
        <f ca="1">IF(A21&lt;$B$1,VLOOKUP(A21,[1]DI!$A$4:$B$15000,2,FALSE),0)</f>
        <v>0</v>
      </c>
      <c r="E21" s="145">
        <f t="shared" ca="1" si="0"/>
        <v>1</v>
      </c>
      <c r="F21" s="145">
        <f ca="1">(TRUNC(PRODUCT($E$12:$E20),16))</f>
        <v>1.0012316062936499</v>
      </c>
      <c r="G21" s="145">
        <f t="shared" si="10"/>
        <v>1</v>
      </c>
      <c r="H21" s="145">
        <f t="shared" ca="1" si="1"/>
        <v>1.00123161</v>
      </c>
      <c r="I21" s="147">
        <f t="shared" si="11"/>
        <v>2.9499999999999998E-2</v>
      </c>
      <c r="J21" s="148">
        <f t="shared" si="25"/>
        <v>43462</v>
      </c>
      <c r="K21" s="149">
        <f t="shared" si="12"/>
        <v>4</v>
      </c>
      <c r="L21" s="150">
        <f t="shared" si="13"/>
        <v>5</v>
      </c>
      <c r="M21" s="151">
        <f t="shared" si="2"/>
        <v>1.0005770169999999</v>
      </c>
      <c r="N21" s="151">
        <f t="shared" ca="1" si="3"/>
        <v>1.0018093379999999</v>
      </c>
      <c r="O21" s="150">
        <f t="shared" si="14"/>
        <v>0</v>
      </c>
      <c r="P21" s="145">
        <f t="shared" ca="1" si="4"/>
        <v>18.093379989999999</v>
      </c>
      <c r="Q21" s="152">
        <f t="shared" si="5"/>
        <v>0</v>
      </c>
      <c r="R21" s="153" t="str">
        <f t="shared" si="15"/>
        <v>J=</v>
      </c>
      <c r="S21" s="148">
        <f t="shared" si="16"/>
        <v>43476</v>
      </c>
      <c r="T21" s="154">
        <f t="shared" si="6"/>
        <v>0</v>
      </c>
      <c r="U21" s="4"/>
      <c r="V21" s="16">
        <f t="shared" si="17"/>
        <v>9</v>
      </c>
      <c r="W21" s="141">
        <f t="shared" si="18"/>
        <v>43719</v>
      </c>
      <c r="X21" s="18">
        <f t="shared" si="19"/>
        <v>10000</v>
      </c>
      <c r="Y21" s="20">
        <f t="shared" si="20"/>
        <v>22</v>
      </c>
      <c r="Z21" s="142">
        <f t="shared" si="26"/>
        <v>25.413640000000001</v>
      </c>
      <c r="AA21" s="142">
        <f t="shared" si="27"/>
        <v>0</v>
      </c>
      <c r="AB21" s="21">
        <v>0</v>
      </c>
      <c r="AC21" s="19">
        <f t="shared" si="21"/>
        <v>25.413640000000001</v>
      </c>
      <c r="AD21" s="16">
        <f t="shared" si="22"/>
        <v>9</v>
      </c>
      <c r="AE21" s="22" t="s">
        <v>56</v>
      </c>
      <c r="AF21" s="141">
        <f t="shared" si="7"/>
        <v>43749</v>
      </c>
      <c r="AG21" s="7" t="str">
        <f t="shared" ca="1" si="23"/>
        <v>Pago</v>
      </c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</row>
    <row r="22" spans="1:208" x14ac:dyDescent="0.2">
      <c r="A22" s="143">
        <f t="shared" si="8"/>
        <v>43472</v>
      </c>
      <c r="B22" s="144">
        <f t="shared" ca="1" si="24"/>
        <v>10018.093379989999</v>
      </c>
      <c r="C22" s="145">
        <f t="shared" si="9"/>
        <v>10000</v>
      </c>
      <c r="D22" s="146">
        <f ca="1">IF(A22&lt;$B$1,VLOOKUP(A22,[1]DI!$A$4:$B$15000,2,FALSE),0)</f>
        <v>6.4000000000000001E-2</v>
      </c>
      <c r="E22" s="145">
        <f t="shared" ca="1" si="0"/>
        <v>1.0002462000000001</v>
      </c>
      <c r="F22" s="145">
        <f ca="1">(TRUNC(PRODUCT($E$12:$E21),16))</f>
        <v>1.0012316062936499</v>
      </c>
      <c r="G22" s="145">
        <f t="shared" si="10"/>
        <v>1</v>
      </c>
      <c r="H22" s="145">
        <f t="shared" ca="1" si="1"/>
        <v>1.00123161</v>
      </c>
      <c r="I22" s="147">
        <f t="shared" si="11"/>
        <v>2.9499999999999998E-2</v>
      </c>
      <c r="J22" s="148">
        <f t="shared" si="25"/>
        <v>43462</v>
      </c>
      <c r="K22" s="149">
        <f t="shared" si="12"/>
        <v>5</v>
      </c>
      <c r="L22" s="150">
        <f t="shared" si="13"/>
        <v>5</v>
      </c>
      <c r="M22" s="151">
        <f t="shared" si="2"/>
        <v>1.0005770169999999</v>
      </c>
      <c r="N22" s="151">
        <f t="shared" ca="1" si="3"/>
        <v>1.0018093379999999</v>
      </c>
      <c r="O22" s="150">
        <f t="shared" si="14"/>
        <v>0</v>
      </c>
      <c r="P22" s="145">
        <f t="shared" ca="1" si="4"/>
        <v>18.093379989999999</v>
      </c>
      <c r="Q22" s="152">
        <f t="shared" si="5"/>
        <v>0</v>
      </c>
      <c r="R22" s="153" t="str">
        <f t="shared" si="15"/>
        <v>J=</v>
      </c>
      <c r="S22" s="148">
        <f t="shared" si="16"/>
        <v>43476</v>
      </c>
      <c r="T22" s="154">
        <f t="shared" si="6"/>
        <v>0</v>
      </c>
      <c r="U22" s="4"/>
      <c r="V22" s="16">
        <f t="shared" si="17"/>
        <v>10</v>
      </c>
      <c r="W22" s="141">
        <f t="shared" si="18"/>
        <v>43749</v>
      </c>
      <c r="X22" s="18">
        <f t="shared" si="19"/>
        <v>10000</v>
      </c>
      <c r="Y22" s="20">
        <f t="shared" si="20"/>
        <v>22</v>
      </c>
      <c r="Z22" s="142">
        <f t="shared" si="26"/>
        <v>25.413640000000001</v>
      </c>
      <c r="AA22" s="142">
        <f t="shared" si="27"/>
        <v>0</v>
      </c>
      <c r="AB22" s="21">
        <v>0</v>
      </c>
      <c r="AC22" s="19">
        <f t="shared" si="21"/>
        <v>25.413640000000001</v>
      </c>
      <c r="AD22" s="16">
        <f t="shared" si="22"/>
        <v>10</v>
      </c>
      <c r="AE22" s="22" t="s">
        <v>56</v>
      </c>
      <c r="AF22" s="141">
        <f t="shared" si="7"/>
        <v>43780</v>
      </c>
      <c r="AG22" s="7" t="str">
        <f t="shared" ca="1" si="23"/>
        <v>Pago</v>
      </c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</row>
    <row r="23" spans="1:208" x14ac:dyDescent="0.2">
      <c r="A23" s="143">
        <f t="shared" si="8"/>
        <v>43473</v>
      </c>
      <c r="B23" s="144">
        <f t="shared" ca="1" si="24"/>
        <v>10021.71594</v>
      </c>
      <c r="C23" s="145">
        <f t="shared" si="9"/>
        <v>10000</v>
      </c>
      <c r="D23" s="146">
        <f ca="1">IF(A23&lt;$B$1,VLOOKUP(A23,[1]DI!$A$4:$B$15000,2,FALSE),0)</f>
        <v>6.4000000000000001E-2</v>
      </c>
      <c r="E23" s="145">
        <f t="shared" ca="1" si="0"/>
        <v>1.0002462000000001</v>
      </c>
      <c r="F23" s="145">
        <f ca="1">(TRUNC(PRODUCT($E$12:$E22),16))</f>
        <v>1.00147810951512</v>
      </c>
      <c r="G23" s="145">
        <f t="shared" si="10"/>
        <v>1</v>
      </c>
      <c r="H23" s="145">
        <f t="shared" ca="1" si="1"/>
        <v>1.0014781100000001</v>
      </c>
      <c r="I23" s="147">
        <f t="shared" si="11"/>
        <v>2.9499999999999998E-2</v>
      </c>
      <c r="J23" s="148">
        <f t="shared" si="25"/>
        <v>43462</v>
      </c>
      <c r="K23" s="149">
        <f t="shared" si="12"/>
        <v>6</v>
      </c>
      <c r="L23" s="150">
        <f t="shared" si="13"/>
        <v>6</v>
      </c>
      <c r="M23" s="151">
        <f t="shared" si="2"/>
        <v>1.00069246</v>
      </c>
      <c r="N23" s="151">
        <f t="shared" ca="1" si="3"/>
        <v>1.002171594</v>
      </c>
      <c r="O23" s="150">
        <f t="shared" si="14"/>
        <v>0</v>
      </c>
      <c r="P23" s="145">
        <f t="shared" ca="1" si="4"/>
        <v>21.71594</v>
      </c>
      <c r="Q23" s="152">
        <f t="shared" si="5"/>
        <v>0</v>
      </c>
      <c r="R23" s="153" t="str">
        <f t="shared" si="15"/>
        <v>J=</v>
      </c>
      <c r="S23" s="148">
        <f t="shared" si="16"/>
        <v>43476</v>
      </c>
      <c r="T23" s="154">
        <f t="shared" si="6"/>
        <v>0</v>
      </c>
      <c r="U23" s="4"/>
      <c r="V23" s="16">
        <f t="shared" si="17"/>
        <v>11</v>
      </c>
      <c r="W23" s="141">
        <f t="shared" si="18"/>
        <v>43780</v>
      </c>
      <c r="X23" s="18">
        <f t="shared" si="19"/>
        <v>10000</v>
      </c>
      <c r="Y23" s="20">
        <f t="shared" si="20"/>
        <v>21</v>
      </c>
      <c r="Z23" s="142">
        <f t="shared" si="26"/>
        <v>24.257079999999998</v>
      </c>
      <c r="AA23" s="142">
        <f t="shared" si="27"/>
        <v>0</v>
      </c>
      <c r="AB23" s="21">
        <v>0</v>
      </c>
      <c r="AC23" s="19">
        <f t="shared" si="21"/>
        <v>24.257079999999998</v>
      </c>
      <c r="AD23" s="16">
        <f t="shared" si="22"/>
        <v>11</v>
      </c>
      <c r="AE23" s="22" t="s">
        <v>57</v>
      </c>
      <c r="AF23" s="141">
        <f t="shared" si="7"/>
        <v>43810</v>
      </c>
      <c r="AG23" s="7" t="str">
        <f t="shared" ca="1" si="23"/>
        <v>Pago</v>
      </c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</row>
    <row r="24" spans="1:208" x14ac:dyDescent="0.2">
      <c r="A24" s="143">
        <f t="shared" si="8"/>
        <v>43474</v>
      </c>
      <c r="B24" s="144">
        <f t="shared" ca="1" si="24"/>
        <v>10025.33979</v>
      </c>
      <c r="C24" s="145">
        <f t="shared" si="9"/>
        <v>10000</v>
      </c>
      <c r="D24" s="146">
        <f ca="1">IF(A24&lt;$B$1,VLOOKUP(A24,[1]DI!$A$4:$B$15000,2,FALSE),0)</f>
        <v>6.4000000000000001E-2</v>
      </c>
      <c r="E24" s="145">
        <f t="shared" ca="1" si="0"/>
        <v>1.0002462000000001</v>
      </c>
      <c r="F24" s="145">
        <f ca="1">(TRUNC(PRODUCT($E$12:$E23),16))</f>
        <v>1.0017246734256799</v>
      </c>
      <c r="G24" s="145">
        <f t="shared" si="10"/>
        <v>1</v>
      </c>
      <c r="H24" s="145">
        <f t="shared" ca="1" si="1"/>
        <v>1.00172467</v>
      </c>
      <c r="I24" s="147">
        <f t="shared" si="11"/>
        <v>2.9499999999999998E-2</v>
      </c>
      <c r="J24" s="148">
        <f t="shared" si="25"/>
        <v>43462</v>
      </c>
      <c r="K24" s="149">
        <f t="shared" si="12"/>
        <v>7</v>
      </c>
      <c r="L24" s="150">
        <f t="shared" si="13"/>
        <v>7</v>
      </c>
      <c r="M24" s="151">
        <f t="shared" si="2"/>
        <v>1.0008079160000001</v>
      </c>
      <c r="N24" s="151">
        <f t="shared" ca="1" si="3"/>
        <v>1.0025339790000001</v>
      </c>
      <c r="O24" s="150">
        <f t="shared" si="14"/>
        <v>0</v>
      </c>
      <c r="P24" s="145">
        <f t="shared" ca="1" si="4"/>
        <v>25.339790000000001</v>
      </c>
      <c r="Q24" s="152">
        <f t="shared" si="5"/>
        <v>0</v>
      </c>
      <c r="R24" s="153" t="str">
        <f t="shared" si="15"/>
        <v>J=</v>
      </c>
      <c r="S24" s="148">
        <f t="shared" si="16"/>
        <v>43476</v>
      </c>
      <c r="T24" s="154">
        <f t="shared" si="6"/>
        <v>0</v>
      </c>
      <c r="U24" s="4"/>
      <c r="V24" s="16">
        <f t="shared" si="17"/>
        <v>12</v>
      </c>
      <c r="W24" s="141">
        <f t="shared" si="18"/>
        <v>43810</v>
      </c>
      <c r="X24" s="18">
        <f t="shared" si="19"/>
        <v>9729.73</v>
      </c>
      <c r="Y24" s="20">
        <f t="shared" si="20"/>
        <v>21</v>
      </c>
      <c r="Z24" s="142">
        <f t="shared" si="26"/>
        <v>24.257079999999998</v>
      </c>
      <c r="AA24" s="142">
        <f t="shared" si="27"/>
        <v>270.27</v>
      </c>
      <c r="AB24" s="21">
        <v>2.7026999999999999E-2</v>
      </c>
      <c r="AC24" s="19">
        <f t="shared" si="21"/>
        <v>294.52707999999996</v>
      </c>
      <c r="AD24" s="16">
        <f t="shared" si="22"/>
        <v>12</v>
      </c>
      <c r="AE24" s="22" t="s">
        <v>57</v>
      </c>
      <c r="AF24" s="141">
        <f t="shared" si="7"/>
        <v>43843</v>
      </c>
      <c r="AG24" s="7" t="str">
        <f t="shared" ca="1" si="23"/>
        <v>Pago</v>
      </c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</row>
    <row r="25" spans="1:208" x14ac:dyDescent="0.2">
      <c r="A25" s="143">
        <f t="shared" si="8"/>
        <v>43475</v>
      </c>
      <c r="B25" s="144">
        <f t="shared" ca="1" si="24"/>
        <v>10028.96505999</v>
      </c>
      <c r="C25" s="145">
        <f t="shared" si="9"/>
        <v>10000</v>
      </c>
      <c r="D25" s="146">
        <f ca="1">IF(A25&lt;$B$1,VLOOKUP(A25,[1]DI!$A$4:$B$15000,2,FALSE),0)</f>
        <v>6.4000000000000001E-2</v>
      </c>
      <c r="E25" s="145">
        <f t="shared" ca="1" si="0"/>
        <v>1.0002462000000001</v>
      </c>
      <c r="F25" s="145">
        <f ca="1">(TRUNC(PRODUCT($E$12:$E24),16))</f>
        <v>1.00197129804028</v>
      </c>
      <c r="G25" s="145">
        <f t="shared" si="10"/>
        <v>1</v>
      </c>
      <c r="H25" s="145">
        <f t="shared" ca="1" si="1"/>
        <v>1.0019712999999999</v>
      </c>
      <c r="I25" s="147">
        <f t="shared" si="11"/>
        <v>2.9499999999999998E-2</v>
      </c>
      <c r="J25" s="148">
        <f t="shared" si="25"/>
        <v>43462</v>
      </c>
      <c r="K25" s="149">
        <f t="shared" si="12"/>
        <v>8</v>
      </c>
      <c r="L25" s="150">
        <f t="shared" si="13"/>
        <v>8</v>
      </c>
      <c r="M25" s="151">
        <f t="shared" si="2"/>
        <v>1.000923386</v>
      </c>
      <c r="N25" s="151">
        <f t="shared" ca="1" si="3"/>
        <v>1.0028965059999999</v>
      </c>
      <c r="O25" s="150">
        <f t="shared" si="14"/>
        <v>0</v>
      </c>
      <c r="P25" s="145">
        <f t="shared" ca="1" si="4"/>
        <v>28.96505999</v>
      </c>
      <c r="Q25" s="152">
        <f t="shared" si="5"/>
        <v>0</v>
      </c>
      <c r="R25" s="153" t="str">
        <f t="shared" si="15"/>
        <v>J=</v>
      </c>
      <c r="S25" s="148">
        <f t="shared" si="16"/>
        <v>43476</v>
      </c>
      <c r="T25" s="154">
        <f t="shared" si="6"/>
        <v>0</v>
      </c>
      <c r="U25" s="4"/>
      <c r="V25" s="16">
        <f t="shared" si="17"/>
        <v>13</v>
      </c>
      <c r="W25" s="141">
        <f t="shared" si="18"/>
        <v>43843</v>
      </c>
      <c r="X25" s="18">
        <f t="shared" si="19"/>
        <v>9459.4599999999991</v>
      </c>
      <c r="Y25" s="20">
        <f t="shared" si="20"/>
        <v>21</v>
      </c>
      <c r="Z25" s="142">
        <f t="shared" si="26"/>
        <v>23.601483900000002</v>
      </c>
      <c r="AA25" s="142">
        <f t="shared" si="27"/>
        <v>270.27</v>
      </c>
      <c r="AB25" s="21">
        <v>2.7026999999999999E-2</v>
      </c>
      <c r="AC25" s="19">
        <f t="shared" si="21"/>
        <v>293.87148389999999</v>
      </c>
      <c r="AD25" s="16">
        <f t="shared" si="22"/>
        <v>13</v>
      </c>
      <c r="AE25" s="22" t="s">
        <v>57</v>
      </c>
      <c r="AF25" s="141">
        <f t="shared" si="7"/>
        <v>43872</v>
      </c>
      <c r="AG25" s="7" t="str">
        <f t="shared" ca="1" si="23"/>
        <v>Pago</v>
      </c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</row>
    <row r="26" spans="1:208" ht="15" x14ac:dyDescent="0.2">
      <c r="A26" s="155">
        <f t="shared" si="8"/>
        <v>43476</v>
      </c>
      <c r="B26" s="156">
        <f t="shared" ca="1" si="24"/>
        <v>10032.59153999</v>
      </c>
      <c r="C26" s="157">
        <f t="shared" si="9"/>
        <v>10000</v>
      </c>
      <c r="D26" s="146">
        <f ca="1">IF(A26&lt;$B$1,VLOOKUP(A26,[1]DI!$A$4:$B$15000,2,FALSE),0)</f>
        <v>6.4000000000000001E-2</v>
      </c>
      <c r="E26" s="157">
        <f t="shared" ca="1" si="0"/>
        <v>1.0002462000000001</v>
      </c>
      <c r="F26" s="157">
        <f ca="1">(TRUNC(PRODUCT($E$12:$E25),16))</f>
        <v>1.00221798337386</v>
      </c>
      <c r="G26" s="157">
        <f t="shared" si="10"/>
        <v>1</v>
      </c>
      <c r="H26" s="157">
        <f t="shared" ca="1" si="1"/>
        <v>1.00221798</v>
      </c>
      <c r="I26" s="158">
        <f t="shared" si="11"/>
        <v>2.9499999999999998E-2</v>
      </c>
      <c r="J26" s="159">
        <f t="shared" si="25"/>
        <v>43462</v>
      </c>
      <c r="K26" s="160">
        <f t="shared" si="12"/>
        <v>9</v>
      </c>
      <c r="L26" s="161">
        <f t="shared" si="13"/>
        <v>9</v>
      </c>
      <c r="M26" s="162">
        <f t="shared" si="2"/>
        <v>1.0010388699999999</v>
      </c>
      <c r="N26" s="162">
        <f t="shared" ca="1" si="3"/>
        <v>1.003259154</v>
      </c>
      <c r="O26" s="161">
        <f t="shared" si="14"/>
        <v>1</v>
      </c>
      <c r="P26" s="157">
        <f t="shared" ca="1" si="4"/>
        <v>32.591539990000001</v>
      </c>
      <c r="Q26" s="163">
        <f t="shared" si="5"/>
        <v>0</v>
      </c>
      <c r="R26" s="164" t="str">
        <f t="shared" si="15"/>
        <v>J=</v>
      </c>
      <c r="S26" s="159">
        <f t="shared" si="16"/>
        <v>43476</v>
      </c>
      <c r="T26" s="165">
        <f t="shared" ca="1" si="6"/>
        <v>635535.02980500006</v>
      </c>
      <c r="U26" s="4"/>
      <c r="V26" s="16">
        <f t="shared" si="17"/>
        <v>14</v>
      </c>
      <c r="W26" s="141">
        <f t="shared" si="18"/>
        <v>43872</v>
      </c>
      <c r="X26" s="18">
        <f t="shared" si="19"/>
        <v>9189.1899999999987</v>
      </c>
      <c r="Y26" s="20">
        <f t="shared" si="20"/>
        <v>21</v>
      </c>
      <c r="Z26" s="142">
        <f t="shared" si="26"/>
        <v>22.945887800000001</v>
      </c>
      <c r="AA26" s="142">
        <f t="shared" si="27"/>
        <v>270.27</v>
      </c>
      <c r="AB26" s="21">
        <v>2.7026999999999999E-2</v>
      </c>
      <c r="AC26" s="19">
        <f t="shared" si="21"/>
        <v>293.21588779999996</v>
      </c>
      <c r="AD26" s="16">
        <f t="shared" si="22"/>
        <v>14</v>
      </c>
      <c r="AE26" s="22" t="s">
        <v>57</v>
      </c>
      <c r="AF26" s="141">
        <f t="shared" si="7"/>
        <v>43901</v>
      </c>
      <c r="AG26" s="7" t="str">
        <f t="shared" ca="1" si="23"/>
        <v>Pago</v>
      </c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</row>
    <row r="27" spans="1:208" x14ac:dyDescent="0.2">
      <c r="A27" s="143">
        <f t="shared" si="8"/>
        <v>43477</v>
      </c>
      <c r="B27" s="144">
        <f t="shared" ca="1" si="24"/>
        <v>10003.61604999</v>
      </c>
      <c r="C27" s="145">
        <f t="shared" si="9"/>
        <v>10000</v>
      </c>
      <c r="D27" s="146">
        <f ca="1">IF(A27&lt;$B$1,VLOOKUP(A27,[1]DI!$A$4:$B$15000,2,FALSE),0)</f>
        <v>0</v>
      </c>
      <c r="E27" s="145">
        <f t="shared" ca="1" si="0"/>
        <v>1</v>
      </c>
      <c r="F27" s="145">
        <f ca="1">(TRUNC(PRODUCT($E$12:$E26),16))</f>
        <v>1.00246472944137</v>
      </c>
      <c r="G27" s="145">
        <f t="shared" ca="1" si="10"/>
        <v>1.00221798337386</v>
      </c>
      <c r="H27" s="145">
        <f t="shared" ca="1" si="1"/>
        <v>1.0002462000000001</v>
      </c>
      <c r="I27" s="147">
        <f t="shared" si="11"/>
        <v>2.9499999999999998E-2</v>
      </c>
      <c r="J27" s="148">
        <f t="shared" si="25"/>
        <v>43476</v>
      </c>
      <c r="K27" s="149">
        <f t="shared" si="12"/>
        <v>1</v>
      </c>
      <c r="L27" s="150">
        <f t="shared" si="13"/>
        <v>1</v>
      </c>
      <c r="M27" s="151">
        <f t="shared" si="2"/>
        <v>1.000115377</v>
      </c>
      <c r="N27" s="151">
        <f t="shared" ca="1" si="3"/>
        <v>1.0003616049999999</v>
      </c>
      <c r="O27" s="150">
        <f t="shared" si="14"/>
        <v>0</v>
      </c>
      <c r="P27" s="145">
        <f t="shared" ca="1" si="4"/>
        <v>3.61604999</v>
      </c>
      <c r="Q27" s="152">
        <f t="shared" si="5"/>
        <v>0</v>
      </c>
      <c r="R27" s="153" t="str">
        <f t="shared" si="15"/>
        <v>J=</v>
      </c>
      <c r="S27" s="148">
        <f t="shared" si="16"/>
        <v>43507</v>
      </c>
      <c r="T27" s="154">
        <f t="shared" si="6"/>
        <v>0</v>
      </c>
      <c r="U27" s="4"/>
      <c r="V27" s="16">
        <f t="shared" si="17"/>
        <v>15</v>
      </c>
      <c r="W27" s="141">
        <f t="shared" si="18"/>
        <v>43901</v>
      </c>
      <c r="X27" s="18">
        <f t="shared" si="19"/>
        <v>8918.9199999999983</v>
      </c>
      <c r="Y27" s="20">
        <f t="shared" si="20"/>
        <v>19</v>
      </c>
      <c r="Z27" s="142">
        <f t="shared" si="26"/>
        <v>20.165080159999999</v>
      </c>
      <c r="AA27" s="142">
        <f t="shared" si="27"/>
        <v>270.27</v>
      </c>
      <c r="AB27" s="21">
        <v>2.7026999999999999E-2</v>
      </c>
      <c r="AC27" s="19">
        <f t="shared" si="21"/>
        <v>290.43508015999998</v>
      </c>
      <c r="AD27" s="16">
        <f t="shared" si="22"/>
        <v>15</v>
      </c>
      <c r="AE27" s="22" t="s">
        <v>57</v>
      </c>
      <c r="AF27" s="141">
        <f t="shared" si="7"/>
        <v>43934</v>
      </c>
      <c r="AG27" s="7" t="str">
        <f t="shared" ca="1" si="23"/>
        <v>Pago</v>
      </c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</row>
    <row r="28" spans="1:208" x14ac:dyDescent="0.2">
      <c r="A28" s="143">
        <f t="shared" si="8"/>
        <v>43478</v>
      </c>
      <c r="B28" s="144">
        <f t="shared" ca="1" si="24"/>
        <v>10003.61604999</v>
      </c>
      <c r="C28" s="145">
        <f t="shared" si="9"/>
        <v>10000</v>
      </c>
      <c r="D28" s="146">
        <f ca="1">IF(A28&lt;$B$1,VLOOKUP(A28,[1]DI!$A$4:$B$15000,2,FALSE),0)</f>
        <v>0</v>
      </c>
      <c r="E28" s="145">
        <f t="shared" ca="1" si="0"/>
        <v>1</v>
      </c>
      <c r="F28" s="145">
        <f ca="1">(TRUNC(PRODUCT($E$12:$E27),16))</f>
        <v>1.00246472944137</v>
      </c>
      <c r="G28" s="145">
        <f t="shared" ca="1" si="10"/>
        <v>1.00221798337386</v>
      </c>
      <c r="H28" s="145">
        <f t="shared" ca="1" si="1"/>
        <v>1.0002462000000001</v>
      </c>
      <c r="I28" s="147">
        <f t="shared" si="11"/>
        <v>2.9499999999999998E-2</v>
      </c>
      <c r="J28" s="148">
        <f t="shared" si="25"/>
        <v>43476</v>
      </c>
      <c r="K28" s="149">
        <f t="shared" si="12"/>
        <v>1</v>
      </c>
      <c r="L28" s="150">
        <f t="shared" si="13"/>
        <v>1</v>
      </c>
      <c r="M28" s="151">
        <f t="shared" si="2"/>
        <v>1.000115377</v>
      </c>
      <c r="N28" s="151">
        <f t="shared" ca="1" si="3"/>
        <v>1.0003616049999999</v>
      </c>
      <c r="O28" s="150">
        <f t="shared" si="14"/>
        <v>0</v>
      </c>
      <c r="P28" s="145">
        <f t="shared" ca="1" si="4"/>
        <v>3.61604999</v>
      </c>
      <c r="Q28" s="152">
        <f t="shared" si="5"/>
        <v>0</v>
      </c>
      <c r="R28" s="153" t="str">
        <f t="shared" si="15"/>
        <v>J=</v>
      </c>
      <c r="S28" s="148">
        <f t="shared" si="16"/>
        <v>43507</v>
      </c>
      <c r="T28" s="154">
        <f t="shared" si="6"/>
        <v>0</v>
      </c>
      <c r="U28" s="4"/>
      <c r="V28" s="16">
        <f t="shared" si="17"/>
        <v>16</v>
      </c>
      <c r="W28" s="141">
        <f t="shared" si="18"/>
        <v>43934</v>
      </c>
      <c r="X28" s="18">
        <f t="shared" si="19"/>
        <v>8648.6499999999978</v>
      </c>
      <c r="Y28" s="20">
        <f t="shared" si="20"/>
        <v>22</v>
      </c>
      <c r="Z28" s="142">
        <f t="shared" si="26"/>
        <v>22.666222210000001</v>
      </c>
      <c r="AA28" s="142">
        <f t="shared" si="27"/>
        <v>270.27</v>
      </c>
      <c r="AB28" s="21">
        <v>2.7026999999999999E-2</v>
      </c>
      <c r="AC28" s="19">
        <f t="shared" si="21"/>
        <v>292.93622220999998</v>
      </c>
      <c r="AD28" s="16">
        <f t="shared" si="22"/>
        <v>16</v>
      </c>
      <c r="AE28" s="22" t="s">
        <v>57</v>
      </c>
      <c r="AF28" s="141">
        <f t="shared" si="7"/>
        <v>43962</v>
      </c>
      <c r="AG28" s="7" t="str">
        <f t="shared" ca="1" si="23"/>
        <v>Pago</v>
      </c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</row>
    <row r="29" spans="1:208" x14ac:dyDescent="0.2">
      <c r="A29" s="143">
        <f t="shared" si="8"/>
        <v>43479</v>
      </c>
      <c r="B29" s="144">
        <f t="shared" ca="1" si="24"/>
        <v>10003.61604999</v>
      </c>
      <c r="C29" s="145">
        <f t="shared" si="9"/>
        <v>10000</v>
      </c>
      <c r="D29" s="146">
        <f ca="1">IF(A29&lt;$B$1,VLOOKUP(A29,[1]DI!$A$4:$B$15000,2,FALSE),0)</f>
        <v>6.4000000000000001E-2</v>
      </c>
      <c r="E29" s="145">
        <f t="shared" ca="1" si="0"/>
        <v>1.0002462000000001</v>
      </c>
      <c r="F29" s="145">
        <f ca="1">(TRUNC(PRODUCT($E$12:$E28),16))</f>
        <v>1.00246472944137</v>
      </c>
      <c r="G29" s="145">
        <f t="shared" ca="1" si="10"/>
        <v>1.00221798337386</v>
      </c>
      <c r="H29" s="145">
        <f t="shared" ca="1" si="1"/>
        <v>1.0002462000000001</v>
      </c>
      <c r="I29" s="147">
        <f t="shared" si="11"/>
        <v>2.9499999999999998E-2</v>
      </c>
      <c r="J29" s="148">
        <f t="shared" si="25"/>
        <v>43476</v>
      </c>
      <c r="K29" s="149">
        <f t="shared" si="12"/>
        <v>1</v>
      </c>
      <c r="L29" s="150">
        <f t="shared" si="13"/>
        <v>1</v>
      </c>
      <c r="M29" s="151">
        <f t="shared" si="2"/>
        <v>1.000115377</v>
      </c>
      <c r="N29" s="151">
        <f t="shared" ca="1" si="3"/>
        <v>1.0003616049999999</v>
      </c>
      <c r="O29" s="150">
        <f t="shared" si="14"/>
        <v>0</v>
      </c>
      <c r="P29" s="145">
        <f t="shared" ca="1" si="4"/>
        <v>3.61604999</v>
      </c>
      <c r="Q29" s="152">
        <f t="shared" si="5"/>
        <v>0</v>
      </c>
      <c r="R29" s="153" t="str">
        <f t="shared" si="15"/>
        <v>J=</v>
      </c>
      <c r="S29" s="148">
        <f t="shared" si="16"/>
        <v>43507</v>
      </c>
      <c r="T29" s="154">
        <f t="shared" si="6"/>
        <v>0</v>
      </c>
      <c r="U29" s="4"/>
      <c r="V29" s="16">
        <f t="shared" si="17"/>
        <v>17</v>
      </c>
      <c r="W29" s="141">
        <f t="shared" si="18"/>
        <v>43962</v>
      </c>
      <c r="X29" s="18">
        <f t="shared" si="19"/>
        <v>8378.3799999999974</v>
      </c>
      <c r="Y29" s="20">
        <f t="shared" si="20"/>
        <v>18</v>
      </c>
      <c r="Z29" s="142">
        <f t="shared" si="26"/>
        <v>17.978969299999999</v>
      </c>
      <c r="AA29" s="142">
        <f t="shared" si="27"/>
        <v>270.27</v>
      </c>
      <c r="AB29" s="21">
        <v>2.7026999999999999E-2</v>
      </c>
      <c r="AC29" s="19">
        <f t="shared" si="21"/>
        <v>288.2489693</v>
      </c>
      <c r="AD29" s="16">
        <f t="shared" si="22"/>
        <v>17</v>
      </c>
      <c r="AE29" s="22" t="s">
        <v>57</v>
      </c>
      <c r="AF29" s="141">
        <f t="shared" si="7"/>
        <v>43994</v>
      </c>
      <c r="AG29" s="7" t="str">
        <f t="shared" ca="1" si="23"/>
        <v>Pago</v>
      </c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</row>
    <row r="30" spans="1:208" x14ac:dyDescent="0.2">
      <c r="A30" s="143">
        <f t="shared" si="8"/>
        <v>43480</v>
      </c>
      <c r="B30" s="144">
        <f t="shared" ca="1" si="24"/>
        <v>10007.233410000001</v>
      </c>
      <c r="C30" s="145">
        <f t="shared" si="9"/>
        <v>10000</v>
      </c>
      <c r="D30" s="146">
        <f ca="1">IF(A30&lt;$B$1,VLOOKUP(A30,[1]DI!$A$4:$B$15000,2,FALSE),0)</f>
        <v>6.4000000000000001E-2</v>
      </c>
      <c r="E30" s="145">
        <f t="shared" ca="1" si="0"/>
        <v>1.0002462000000001</v>
      </c>
      <c r="F30" s="145">
        <f ca="1">(TRUNC(PRODUCT($E$12:$E29),16))</f>
        <v>1.0027115362577499</v>
      </c>
      <c r="G30" s="145">
        <f t="shared" ca="1" si="10"/>
        <v>1.00221798337386</v>
      </c>
      <c r="H30" s="145">
        <f t="shared" ca="1" si="1"/>
        <v>1.00049246</v>
      </c>
      <c r="I30" s="147">
        <f t="shared" si="11"/>
        <v>2.9499999999999998E-2</v>
      </c>
      <c r="J30" s="148">
        <f t="shared" si="25"/>
        <v>43476</v>
      </c>
      <c r="K30" s="149">
        <f t="shared" si="12"/>
        <v>2</v>
      </c>
      <c r="L30" s="150">
        <f t="shared" si="13"/>
        <v>2</v>
      </c>
      <c r="M30" s="151">
        <f t="shared" si="2"/>
        <v>1.0002307669999999</v>
      </c>
      <c r="N30" s="151">
        <f t="shared" ca="1" si="3"/>
        <v>1.000723341</v>
      </c>
      <c r="O30" s="150">
        <f t="shared" si="14"/>
        <v>0</v>
      </c>
      <c r="P30" s="145">
        <f t="shared" ca="1" si="4"/>
        <v>7.2334100000000001</v>
      </c>
      <c r="Q30" s="152">
        <f t="shared" si="5"/>
        <v>0</v>
      </c>
      <c r="R30" s="153" t="str">
        <f t="shared" si="15"/>
        <v>J=</v>
      </c>
      <c r="S30" s="148">
        <f t="shared" si="16"/>
        <v>43507</v>
      </c>
      <c r="T30" s="154">
        <f t="shared" si="6"/>
        <v>0</v>
      </c>
      <c r="U30" s="4"/>
      <c r="V30" s="16">
        <f t="shared" si="17"/>
        <v>18</v>
      </c>
      <c r="W30" s="141">
        <f t="shared" si="18"/>
        <v>43994</v>
      </c>
      <c r="X30" s="18">
        <f t="shared" si="19"/>
        <v>8108.1099999999969</v>
      </c>
      <c r="Y30" s="20">
        <f t="shared" si="20"/>
        <v>23</v>
      </c>
      <c r="Z30" s="142">
        <f t="shared" si="26"/>
        <v>22.26164052</v>
      </c>
      <c r="AA30" s="142">
        <f t="shared" si="27"/>
        <v>270.27</v>
      </c>
      <c r="AB30" s="21">
        <v>2.7026999999999999E-2</v>
      </c>
      <c r="AC30" s="19">
        <f t="shared" si="21"/>
        <v>292.53164052</v>
      </c>
      <c r="AD30" s="16">
        <f t="shared" si="22"/>
        <v>18</v>
      </c>
      <c r="AE30" s="22" t="s">
        <v>57</v>
      </c>
      <c r="AF30" s="141">
        <f t="shared" si="7"/>
        <v>44025</v>
      </c>
      <c r="AG30" s="7" t="str">
        <f t="shared" ca="1" si="23"/>
        <v>Pago</v>
      </c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</row>
    <row r="31" spans="1:208" x14ac:dyDescent="0.2">
      <c r="A31" s="143">
        <f t="shared" si="8"/>
        <v>43481</v>
      </c>
      <c r="B31" s="144">
        <f t="shared" ca="1" si="24"/>
        <v>10010.85205999</v>
      </c>
      <c r="C31" s="145">
        <f t="shared" si="9"/>
        <v>10000</v>
      </c>
      <c r="D31" s="146">
        <f ca="1">IF(A31&lt;$B$1,VLOOKUP(A31,[1]DI!$A$4:$B$15000,2,FALSE),0)</f>
        <v>6.4000000000000001E-2</v>
      </c>
      <c r="E31" s="145">
        <f t="shared" ca="1" si="0"/>
        <v>1.0002462000000001</v>
      </c>
      <c r="F31" s="145">
        <f ca="1">(TRUNC(PRODUCT($E$12:$E30),16))</f>
        <v>1.00295840383798</v>
      </c>
      <c r="G31" s="145">
        <f t="shared" ca="1" si="10"/>
        <v>1.00221798337386</v>
      </c>
      <c r="H31" s="145">
        <f t="shared" ca="1" si="1"/>
        <v>1.00073878</v>
      </c>
      <c r="I31" s="147">
        <f t="shared" si="11"/>
        <v>2.9499999999999998E-2</v>
      </c>
      <c r="J31" s="148">
        <f t="shared" si="25"/>
        <v>43476</v>
      </c>
      <c r="K31" s="149">
        <f t="shared" si="12"/>
        <v>3</v>
      </c>
      <c r="L31" s="150">
        <f t="shared" si="13"/>
        <v>3</v>
      </c>
      <c r="M31" s="151">
        <f t="shared" si="2"/>
        <v>1.00034617</v>
      </c>
      <c r="N31" s="151">
        <f t="shared" ca="1" si="3"/>
        <v>1.0010852059999999</v>
      </c>
      <c r="O31" s="150">
        <f t="shared" si="14"/>
        <v>0</v>
      </c>
      <c r="P31" s="145">
        <f t="shared" ca="1" si="4"/>
        <v>10.852059990000001</v>
      </c>
      <c r="Q31" s="152">
        <f t="shared" si="5"/>
        <v>0</v>
      </c>
      <c r="R31" s="153" t="str">
        <f t="shared" si="15"/>
        <v>J=</v>
      </c>
      <c r="S31" s="148">
        <f t="shared" si="16"/>
        <v>43507</v>
      </c>
      <c r="T31" s="154">
        <f t="shared" si="6"/>
        <v>0</v>
      </c>
      <c r="U31" s="4"/>
      <c r="V31" s="16">
        <f t="shared" si="17"/>
        <v>19</v>
      </c>
      <c r="W31" s="141">
        <f t="shared" si="18"/>
        <v>44025</v>
      </c>
      <c r="X31" s="18">
        <f t="shared" si="19"/>
        <v>7837.8399999999965</v>
      </c>
      <c r="Y31" s="20">
        <f t="shared" si="20"/>
        <v>21</v>
      </c>
      <c r="Z31" s="142">
        <f t="shared" si="26"/>
        <v>19.667907289999999</v>
      </c>
      <c r="AA31" s="142">
        <f t="shared" si="27"/>
        <v>270.27</v>
      </c>
      <c r="AB31" s="21">
        <v>2.7026999999999999E-2</v>
      </c>
      <c r="AC31" s="19">
        <f t="shared" si="21"/>
        <v>289.93790729</v>
      </c>
      <c r="AD31" s="16">
        <f t="shared" si="22"/>
        <v>19</v>
      </c>
      <c r="AE31" s="22" t="s">
        <v>57</v>
      </c>
      <c r="AF31" s="141">
        <f t="shared" si="7"/>
        <v>44054</v>
      </c>
      <c r="AG31" s="7" t="str">
        <f t="shared" ca="1" si="23"/>
        <v>Pago</v>
      </c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</row>
    <row r="32" spans="1:208" x14ac:dyDescent="0.2">
      <c r="A32" s="143">
        <f t="shared" si="8"/>
        <v>43482</v>
      </c>
      <c r="B32" s="144">
        <f t="shared" ca="1" si="24"/>
        <v>10014.472019999999</v>
      </c>
      <c r="C32" s="145">
        <f t="shared" si="9"/>
        <v>10000</v>
      </c>
      <c r="D32" s="146">
        <f ca="1">IF(A32&lt;$B$1,VLOOKUP(A32,[1]DI!$A$4:$B$15000,2,FALSE),0)</f>
        <v>6.4000000000000001E-2</v>
      </c>
      <c r="E32" s="145">
        <f t="shared" ca="1" si="0"/>
        <v>1.0002462000000001</v>
      </c>
      <c r="F32" s="145">
        <f ca="1">(TRUNC(PRODUCT($E$12:$E31),16))</f>
        <v>1.00320533219701</v>
      </c>
      <c r="G32" s="145">
        <f t="shared" ca="1" si="10"/>
        <v>1.00221798337386</v>
      </c>
      <c r="H32" s="145">
        <f t="shared" ca="1" si="1"/>
        <v>1.0009851599999999</v>
      </c>
      <c r="I32" s="147">
        <f t="shared" si="11"/>
        <v>2.9499999999999998E-2</v>
      </c>
      <c r="J32" s="148">
        <f t="shared" si="25"/>
        <v>43476</v>
      </c>
      <c r="K32" s="149">
        <f t="shared" si="12"/>
        <v>4</v>
      </c>
      <c r="L32" s="150">
        <f t="shared" si="13"/>
        <v>4</v>
      </c>
      <c r="M32" s="151">
        <f t="shared" si="2"/>
        <v>1.000461587</v>
      </c>
      <c r="N32" s="151">
        <f t="shared" ca="1" si="3"/>
        <v>1.001447202</v>
      </c>
      <c r="O32" s="150">
        <f t="shared" si="14"/>
        <v>0</v>
      </c>
      <c r="P32" s="145">
        <f t="shared" ca="1" si="4"/>
        <v>14.472020000000001</v>
      </c>
      <c r="Q32" s="152">
        <f t="shared" si="5"/>
        <v>0</v>
      </c>
      <c r="R32" s="153" t="str">
        <f t="shared" si="15"/>
        <v>J=</v>
      </c>
      <c r="S32" s="148">
        <f t="shared" si="16"/>
        <v>43507</v>
      </c>
      <c r="T32" s="154">
        <f t="shared" si="6"/>
        <v>0</v>
      </c>
      <c r="U32" s="4"/>
      <c r="V32" s="16">
        <f t="shared" si="17"/>
        <v>20</v>
      </c>
      <c r="W32" s="141">
        <f t="shared" si="18"/>
        <v>44054</v>
      </c>
      <c r="X32" s="18">
        <f t="shared" si="19"/>
        <v>7567.5699999999961</v>
      </c>
      <c r="Y32" s="20">
        <f t="shared" si="20"/>
        <v>21</v>
      </c>
      <c r="Z32" s="142">
        <f t="shared" si="26"/>
        <v>19.012311189999998</v>
      </c>
      <c r="AA32" s="142">
        <f t="shared" si="27"/>
        <v>270.27</v>
      </c>
      <c r="AB32" s="21">
        <v>2.7026999999999999E-2</v>
      </c>
      <c r="AC32" s="19">
        <f t="shared" si="21"/>
        <v>289.28231118999997</v>
      </c>
      <c r="AD32" s="16">
        <f t="shared" si="22"/>
        <v>20</v>
      </c>
      <c r="AE32" s="22" t="s">
        <v>57</v>
      </c>
      <c r="AF32" s="141">
        <f t="shared" si="7"/>
        <v>44085</v>
      </c>
      <c r="AG32" s="7" t="str">
        <f t="shared" ca="1" si="23"/>
        <v>Pago</v>
      </c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</row>
    <row r="33" spans="1:208" x14ac:dyDescent="0.2">
      <c r="A33" s="143">
        <f t="shared" si="8"/>
        <v>43483</v>
      </c>
      <c r="B33" s="144">
        <f t="shared" ca="1" si="24"/>
        <v>10018.093379989999</v>
      </c>
      <c r="C33" s="145">
        <f t="shared" si="9"/>
        <v>10000</v>
      </c>
      <c r="D33" s="146">
        <f ca="1">IF(A33&lt;$B$1,VLOOKUP(A33,[1]DI!$A$4:$B$15000,2,FALSE),0)</f>
        <v>6.4000000000000001E-2</v>
      </c>
      <c r="E33" s="145">
        <f t="shared" ca="1" si="0"/>
        <v>1.0002462000000001</v>
      </c>
      <c r="F33" s="145">
        <f ca="1">(TRUNC(PRODUCT($E$12:$E32),16))</f>
        <v>1.0034523213497899</v>
      </c>
      <c r="G33" s="145">
        <f t="shared" ca="1" si="10"/>
        <v>1.00221798337386</v>
      </c>
      <c r="H33" s="145">
        <f t="shared" ca="1" si="1"/>
        <v>1.00123161</v>
      </c>
      <c r="I33" s="147">
        <f t="shared" si="11"/>
        <v>2.9499999999999998E-2</v>
      </c>
      <c r="J33" s="148">
        <f t="shared" si="25"/>
        <v>43476</v>
      </c>
      <c r="K33" s="149">
        <f t="shared" si="12"/>
        <v>5</v>
      </c>
      <c r="L33" s="150">
        <f t="shared" si="13"/>
        <v>5</v>
      </c>
      <c r="M33" s="151">
        <f t="shared" si="2"/>
        <v>1.0005770169999999</v>
      </c>
      <c r="N33" s="151">
        <f t="shared" ca="1" si="3"/>
        <v>1.0018093379999999</v>
      </c>
      <c r="O33" s="150">
        <f t="shared" si="14"/>
        <v>0</v>
      </c>
      <c r="P33" s="145">
        <f t="shared" ca="1" si="4"/>
        <v>18.093379989999999</v>
      </c>
      <c r="Q33" s="152">
        <f t="shared" si="5"/>
        <v>0</v>
      </c>
      <c r="R33" s="153" t="str">
        <f t="shared" si="15"/>
        <v>J=</v>
      </c>
      <c r="S33" s="148">
        <f t="shared" si="16"/>
        <v>43507</v>
      </c>
      <c r="T33" s="154">
        <f t="shared" si="6"/>
        <v>0</v>
      </c>
      <c r="U33" s="4"/>
      <c r="V33" s="16">
        <f t="shared" si="17"/>
        <v>21</v>
      </c>
      <c r="W33" s="141">
        <f t="shared" si="18"/>
        <v>44085</v>
      </c>
      <c r="X33" s="18">
        <f t="shared" si="19"/>
        <v>7297.2999999999956</v>
      </c>
      <c r="Y33" s="20">
        <f t="shared" si="20"/>
        <v>22</v>
      </c>
      <c r="Z33" s="142">
        <f t="shared" si="26"/>
        <v>19.231949969999999</v>
      </c>
      <c r="AA33" s="142">
        <f t="shared" si="27"/>
        <v>270.27</v>
      </c>
      <c r="AB33" s="21">
        <v>2.7026999999999999E-2</v>
      </c>
      <c r="AC33" s="19">
        <f t="shared" si="21"/>
        <v>289.50194997</v>
      </c>
      <c r="AD33" s="16">
        <f t="shared" si="22"/>
        <v>21</v>
      </c>
      <c r="AE33" s="22" t="s">
        <v>57</v>
      </c>
      <c r="AF33" s="141">
        <f t="shared" si="7"/>
        <v>44117</v>
      </c>
      <c r="AG33" s="7" t="str">
        <f t="shared" ca="1" si="23"/>
        <v>Pago</v>
      </c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</row>
    <row r="34" spans="1:208" x14ac:dyDescent="0.2">
      <c r="A34" s="143">
        <f t="shared" si="8"/>
        <v>43484</v>
      </c>
      <c r="B34" s="144">
        <f t="shared" ca="1" si="24"/>
        <v>10021.71594</v>
      </c>
      <c r="C34" s="145">
        <f t="shared" si="9"/>
        <v>10000</v>
      </c>
      <c r="D34" s="146">
        <f ca="1">IF(A34&lt;$B$1,VLOOKUP(A34,[1]DI!$A$4:$B$15000,2,FALSE),0)</f>
        <v>0</v>
      </c>
      <c r="E34" s="145">
        <f t="shared" ca="1" si="0"/>
        <v>1</v>
      </c>
      <c r="F34" s="145">
        <f ca="1">(TRUNC(PRODUCT($E$12:$E33),16))</f>
        <v>1.00369937131131</v>
      </c>
      <c r="G34" s="145">
        <f t="shared" ca="1" si="10"/>
        <v>1.00221798337386</v>
      </c>
      <c r="H34" s="145">
        <f t="shared" ca="1" si="1"/>
        <v>1.0014781100000001</v>
      </c>
      <c r="I34" s="147">
        <f t="shared" si="11"/>
        <v>2.9499999999999998E-2</v>
      </c>
      <c r="J34" s="148">
        <f t="shared" si="25"/>
        <v>43476</v>
      </c>
      <c r="K34" s="149">
        <f t="shared" si="12"/>
        <v>5</v>
      </c>
      <c r="L34" s="150">
        <f t="shared" si="13"/>
        <v>6</v>
      </c>
      <c r="M34" s="151">
        <f t="shared" si="2"/>
        <v>1.00069246</v>
      </c>
      <c r="N34" s="151">
        <f t="shared" ca="1" si="3"/>
        <v>1.002171594</v>
      </c>
      <c r="O34" s="150">
        <f t="shared" si="14"/>
        <v>0</v>
      </c>
      <c r="P34" s="145">
        <f t="shared" ca="1" si="4"/>
        <v>21.71594</v>
      </c>
      <c r="Q34" s="152">
        <f t="shared" si="5"/>
        <v>0</v>
      </c>
      <c r="R34" s="153" t="str">
        <f t="shared" si="15"/>
        <v>J=</v>
      </c>
      <c r="S34" s="148">
        <f t="shared" si="16"/>
        <v>43507</v>
      </c>
      <c r="T34" s="154">
        <f t="shared" si="6"/>
        <v>0</v>
      </c>
      <c r="U34" s="4"/>
      <c r="V34" s="16">
        <f t="shared" si="17"/>
        <v>22</v>
      </c>
      <c r="W34" s="141">
        <f t="shared" si="18"/>
        <v>44117</v>
      </c>
      <c r="X34" s="18">
        <f t="shared" si="19"/>
        <v>7027.0299999999952</v>
      </c>
      <c r="Y34" s="20">
        <f t="shared" si="20"/>
        <v>21</v>
      </c>
      <c r="Z34" s="142">
        <f t="shared" si="26"/>
        <v>17.701118990000001</v>
      </c>
      <c r="AA34" s="142">
        <f t="shared" si="27"/>
        <v>270.27</v>
      </c>
      <c r="AB34" s="21">
        <v>2.7026999999999999E-2</v>
      </c>
      <c r="AC34" s="19">
        <f t="shared" si="21"/>
        <v>287.97111898999998</v>
      </c>
      <c r="AD34" s="16">
        <f t="shared" si="22"/>
        <v>22</v>
      </c>
      <c r="AE34" s="22" t="s">
        <v>57</v>
      </c>
      <c r="AF34" s="141">
        <f t="shared" si="7"/>
        <v>44146</v>
      </c>
      <c r="AG34" s="7" t="str">
        <f t="shared" ca="1" si="23"/>
        <v>Pago</v>
      </c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</row>
    <row r="35" spans="1:208" x14ac:dyDescent="0.2">
      <c r="A35" s="143">
        <f t="shared" si="8"/>
        <v>43485</v>
      </c>
      <c r="B35" s="144">
        <f t="shared" ca="1" si="24"/>
        <v>10021.71594</v>
      </c>
      <c r="C35" s="145">
        <f t="shared" si="9"/>
        <v>10000</v>
      </c>
      <c r="D35" s="146">
        <f ca="1">IF(A35&lt;$B$1,VLOOKUP(A35,[1]DI!$A$4:$B$15000,2,FALSE),0)</f>
        <v>0</v>
      </c>
      <c r="E35" s="145">
        <f t="shared" ca="1" si="0"/>
        <v>1</v>
      </c>
      <c r="F35" s="145">
        <f ca="1">(TRUNC(PRODUCT($E$12:$E34),16))</f>
        <v>1.00369937131131</v>
      </c>
      <c r="G35" s="145">
        <f t="shared" ca="1" si="10"/>
        <v>1.00221798337386</v>
      </c>
      <c r="H35" s="145">
        <f t="shared" ca="1" si="1"/>
        <v>1.0014781100000001</v>
      </c>
      <c r="I35" s="147">
        <f t="shared" si="11"/>
        <v>2.9499999999999998E-2</v>
      </c>
      <c r="J35" s="148">
        <f t="shared" si="25"/>
        <v>43476</v>
      </c>
      <c r="K35" s="149">
        <f t="shared" si="12"/>
        <v>5</v>
      </c>
      <c r="L35" s="150">
        <f t="shared" si="13"/>
        <v>6</v>
      </c>
      <c r="M35" s="151">
        <f t="shared" si="2"/>
        <v>1.00069246</v>
      </c>
      <c r="N35" s="151">
        <f t="shared" ca="1" si="3"/>
        <v>1.002171594</v>
      </c>
      <c r="O35" s="150">
        <f t="shared" si="14"/>
        <v>0</v>
      </c>
      <c r="P35" s="145">
        <f t="shared" ca="1" si="4"/>
        <v>21.71594</v>
      </c>
      <c r="Q35" s="152">
        <f t="shared" si="5"/>
        <v>0</v>
      </c>
      <c r="R35" s="153" t="str">
        <f t="shared" si="15"/>
        <v>J=</v>
      </c>
      <c r="S35" s="148">
        <f t="shared" si="16"/>
        <v>43507</v>
      </c>
      <c r="T35" s="154">
        <f t="shared" si="6"/>
        <v>0</v>
      </c>
      <c r="U35" s="4"/>
      <c r="V35" s="16">
        <f t="shared" si="17"/>
        <v>23</v>
      </c>
      <c r="W35" s="141">
        <f t="shared" si="18"/>
        <v>44146</v>
      </c>
      <c r="X35" s="18">
        <f t="shared" si="19"/>
        <v>6756.7599999999948</v>
      </c>
      <c r="Y35" s="20">
        <f t="shared" si="20"/>
        <v>20</v>
      </c>
      <c r="Z35" s="142">
        <f t="shared" si="26"/>
        <v>16.232896060000002</v>
      </c>
      <c r="AA35" s="142">
        <f t="shared" si="27"/>
        <v>270.27</v>
      </c>
      <c r="AB35" s="21">
        <v>2.7026999999999999E-2</v>
      </c>
      <c r="AC35" s="19">
        <f t="shared" si="21"/>
        <v>286.50289606000001</v>
      </c>
      <c r="AD35" s="16">
        <f t="shared" si="22"/>
        <v>23</v>
      </c>
      <c r="AE35" s="22" t="s">
        <v>57</v>
      </c>
      <c r="AF35" s="141">
        <f t="shared" si="7"/>
        <v>44176</v>
      </c>
      <c r="AG35" s="7" t="str">
        <f t="shared" ca="1" si="23"/>
        <v>Pago</v>
      </c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</row>
    <row r="36" spans="1:208" x14ac:dyDescent="0.2">
      <c r="A36" s="143">
        <f t="shared" si="8"/>
        <v>43486</v>
      </c>
      <c r="B36" s="144">
        <f t="shared" ca="1" si="24"/>
        <v>10021.71594</v>
      </c>
      <c r="C36" s="145">
        <f t="shared" si="9"/>
        <v>10000</v>
      </c>
      <c r="D36" s="146">
        <f ca="1">IF(A36&lt;$B$1,VLOOKUP(A36,[1]DI!$A$4:$B$15000,2,FALSE),0)</f>
        <v>6.4000000000000001E-2</v>
      </c>
      <c r="E36" s="145">
        <f t="shared" ca="1" si="0"/>
        <v>1.0002462000000001</v>
      </c>
      <c r="F36" s="145">
        <f ca="1">(TRUNC(PRODUCT($E$12:$E35),16))</f>
        <v>1.00369937131131</v>
      </c>
      <c r="G36" s="145">
        <f t="shared" ca="1" si="10"/>
        <v>1.00221798337386</v>
      </c>
      <c r="H36" s="145">
        <f t="shared" ca="1" si="1"/>
        <v>1.0014781100000001</v>
      </c>
      <c r="I36" s="147">
        <f t="shared" si="11"/>
        <v>2.9499999999999998E-2</v>
      </c>
      <c r="J36" s="148">
        <f t="shared" si="25"/>
        <v>43476</v>
      </c>
      <c r="K36" s="149">
        <f t="shared" si="12"/>
        <v>6</v>
      </c>
      <c r="L36" s="150">
        <f t="shared" si="13"/>
        <v>6</v>
      </c>
      <c r="M36" s="151">
        <f t="shared" si="2"/>
        <v>1.00069246</v>
      </c>
      <c r="N36" s="151">
        <f t="shared" ca="1" si="3"/>
        <v>1.002171594</v>
      </c>
      <c r="O36" s="150">
        <f t="shared" si="14"/>
        <v>0</v>
      </c>
      <c r="P36" s="145">
        <f t="shared" ca="1" si="4"/>
        <v>21.71594</v>
      </c>
      <c r="Q36" s="152">
        <f t="shared" si="5"/>
        <v>0</v>
      </c>
      <c r="R36" s="153" t="str">
        <f t="shared" si="15"/>
        <v>J=</v>
      </c>
      <c r="S36" s="148">
        <f t="shared" si="16"/>
        <v>43507</v>
      </c>
      <c r="T36" s="154">
        <f t="shared" si="6"/>
        <v>0</v>
      </c>
      <c r="U36" s="4"/>
      <c r="V36" s="16">
        <f t="shared" si="17"/>
        <v>24</v>
      </c>
      <c r="W36" s="141">
        <f t="shared" si="18"/>
        <v>44176</v>
      </c>
      <c r="X36" s="18">
        <f t="shared" si="19"/>
        <v>6486.4899999999943</v>
      </c>
      <c r="Y36" s="20">
        <f t="shared" si="20"/>
        <v>22</v>
      </c>
      <c r="Z36" s="142">
        <f t="shared" si="26"/>
        <v>17.17138662</v>
      </c>
      <c r="AA36" s="142">
        <f t="shared" si="27"/>
        <v>270.27</v>
      </c>
      <c r="AB36" s="21">
        <v>2.7026999999999999E-2</v>
      </c>
      <c r="AC36" s="19">
        <f t="shared" si="21"/>
        <v>287.44138662</v>
      </c>
      <c r="AD36" s="16">
        <f t="shared" si="22"/>
        <v>24</v>
      </c>
      <c r="AE36" s="22" t="s">
        <v>57</v>
      </c>
      <c r="AF36" s="141">
        <f t="shared" si="7"/>
        <v>44207</v>
      </c>
      <c r="AG36" s="7" t="str">
        <f t="shared" ca="1" si="23"/>
        <v>Pago</v>
      </c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</row>
    <row r="37" spans="1:208" x14ac:dyDescent="0.2">
      <c r="A37" s="143">
        <f t="shared" si="8"/>
        <v>43487</v>
      </c>
      <c r="B37" s="144">
        <f t="shared" ca="1" si="24"/>
        <v>10025.33979</v>
      </c>
      <c r="C37" s="145">
        <f t="shared" si="9"/>
        <v>10000</v>
      </c>
      <c r="D37" s="146">
        <f ca="1">IF(A37&lt;$B$1,VLOOKUP(A37,[1]DI!$A$4:$B$15000,2,FALSE),0)</f>
        <v>6.4000000000000001E-2</v>
      </c>
      <c r="E37" s="145">
        <f t="shared" ca="1" si="0"/>
        <v>1.0002462000000001</v>
      </c>
      <c r="F37" s="145">
        <f ca="1">(TRUNC(PRODUCT($E$12:$E36),16))</f>
        <v>1.00394648209653</v>
      </c>
      <c r="G37" s="145">
        <f t="shared" ca="1" si="10"/>
        <v>1.00221798337386</v>
      </c>
      <c r="H37" s="145">
        <f t="shared" ca="1" si="1"/>
        <v>1.00172467</v>
      </c>
      <c r="I37" s="147">
        <f t="shared" si="11"/>
        <v>2.9499999999999998E-2</v>
      </c>
      <c r="J37" s="148">
        <f t="shared" si="25"/>
        <v>43476</v>
      </c>
      <c r="K37" s="149">
        <f t="shared" si="12"/>
        <v>7</v>
      </c>
      <c r="L37" s="150">
        <f t="shared" si="13"/>
        <v>7</v>
      </c>
      <c r="M37" s="151">
        <f t="shared" si="2"/>
        <v>1.0008079160000001</v>
      </c>
      <c r="N37" s="151">
        <f t="shared" ca="1" si="3"/>
        <v>1.0025339790000001</v>
      </c>
      <c r="O37" s="150">
        <f t="shared" si="14"/>
        <v>0</v>
      </c>
      <c r="P37" s="145">
        <f t="shared" ca="1" si="4"/>
        <v>25.339790000000001</v>
      </c>
      <c r="Q37" s="152">
        <f t="shared" si="5"/>
        <v>0</v>
      </c>
      <c r="R37" s="153" t="str">
        <f t="shared" si="15"/>
        <v>J=</v>
      </c>
      <c r="S37" s="148">
        <f t="shared" si="16"/>
        <v>43507</v>
      </c>
      <c r="T37" s="154">
        <f t="shared" si="6"/>
        <v>0</v>
      </c>
      <c r="U37" s="4"/>
      <c r="V37" s="16">
        <f t="shared" si="17"/>
        <v>25</v>
      </c>
      <c r="W37" s="141">
        <f t="shared" si="18"/>
        <v>44207</v>
      </c>
      <c r="X37" s="18">
        <f t="shared" si="19"/>
        <v>6216.2199999999939</v>
      </c>
      <c r="Y37" s="20">
        <f t="shared" si="20"/>
        <v>19</v>
      </c>
      <c r="Z37" s="142">
        <f t="shared" si="26"/>
        <v>14.23418068</v>
      </c>
      <c r="AA37" s="142">
        <f t="shared" si="27"/>
        <v>270.27</v>
      </c>
      <c r="AB37" s="21">
        <v>2.7026999999999999E-2</v>
      </c>
      <c r="AC37" s="19">
        <f t="shared" si="21"/>
        <v>284.50418067999999</v>
      </c>
      <c r="AD37" s="16">
        <f t="shared" si="22"/>
        <v>25</v>
      </c>
      <c r="AE37" s="22" t="s">
        <v>57</v>
      </c>
      <c r="AF37" s="141">
        <f t="shared" si="7"/>
        <v>44238</v>
      </c>
      <c r="AG37" s="7" t="str">
        <f t="shared" ca="1" si="23"/>
        <v>Pago</v>
      </c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</row>
    <row r="38" spans="1:208" x14ac:dyDescent="0.2">
      <c r="A38" s="143">
        <f t="shared" si="8"/>
        <v>43488</v>
      </c>
      <c r="B38" s="144">
        <f t="shared" ca="1" si="24"/>
        <v>10028.96505999</v>
      </c>
      <c r="C38" s="145">
        <f t="shared" si="9"/>
        <v>10000</v>
      </c>
      <c r="D38" s="146">
        <f ca="1">IF(A38&lt;$B$1,VLOOKUP(A38,[1]DI!$A$4:$B$15000,2,FALSE),0)</f>
        <v>6.4000000000000001E-2</v>
      </c>
      <c r="E38" s="145">
        <f t="shared" ca="1" si="0"/>
        <v>1.0002462000000001</v>
      </c>
      <c r="F38" s="145">
        <f ca="1">(TRUNC(PRODUCT($E$12:$E37),16))</f>
        <v>1.0041936537204199</v>
      </c>
      <c r="G38" s="145">
        <f t="shared" ca="1" si="10"/>
        <v>1.00221798337386</v>
      </c>
      <c r="H38" s="145">
        <f t="shared" ca="1" si="1"/>
        <v>1.0019712999999999</v>
      </c>
      <c r="I38" s="147">
        <f t="shared" si="11"/>
        <v>2.9499999999999998E-2</v>
      </c>
      <c r="J38" s="148">
        <f t="shared" si="25"/>
        <v>43476</v>
      </c>
      <c r="K38" s="149">
        <f t="shared" si="12"/>
        <v>8</v>
      </c>
      <c r="L38" s="150">
        <f t="shared" si="13"/>
        <v>8</v>
      </c>
      <c r="M38" s="151">
        <f t="shared" si="2"/>
        <v>1.000923386</v>
      </c>
      <c r="N38" s="151">
        <f t="shared" ca="1" si="3"/>
        <v>1.0028965059999999</v>
      </c>
      <c r="O38" s="150">
        <f t="shared" si="14"/>
        <v>0</v>
      </c>
      <c r="P38" s="145">
        <f t="shared" ca="1" si="4"/>
        <v>28.96505999</v>
      </c>
      <c r="Q38" s="152">
        <f t="shared" si="5"/>
        <v>0</v>
      </c>
      <c r="R38" s="153" t="str">
        <f t="shared" si="15"/>
        <v>J=</v>
      </c>
      <c r="S38" s="148">
        <f t="shared" si="16"/>
        <v>43507</v>
      </c>
      <c r="T38" s="154">
        <f t="shared" si="6"/>
        <v>0</v>
      </c>
      <c r="U38" s="4"/>
      <c r="V38" s="16">
        <f t="shared" si="17"/>
        <v>26</v>
      </c>
      <c r="W38" s="141">
        <f t="shared" si="18"/>
        <v>44238</v>
      </c>
      <c r="X38" s="18">
        <f t="shared" si="19"/>
        <v>5945.9499999999935</v>
      </c>
      <c r="Y38" s="20">
        <f t="shared" si="20"/>
        <v>23</v>
      </c>
      <c r="Z38" s="142">
        <f t="shared" si="26"/>
        <v>16.516707889999999</v>
      </c>
      <c r="AA38" s="142">
        <f t="shared" si="27"/>
        <v>270.27</v>
      </c>
      <c r="AB38" s="21">
        <v>2.7026999999999999E-2</v>
      </c>
      <c r="AC38" s="19">
        <f t="shared" si="21"/>
        <v>286.78670789</v>
      </c>
      <c r="AD38" s="16">
        <f t="shared" si="22"/>
        <v>26</v>
      </c>
      <c r="AE38" s="22" t="s">
        <v>57</v>
      </c>
      <c r="AF38" s="141">
        <f t="shared" si="7"/>
        <v>44266</v>
      </c>
      <c r="AG38" s="7" t="str">
        <f t="shared" ca="1" si="23"/>
        <v>Pago</v>
      </c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</row>
    <row r="39" spans="1:208" x14ac:dyDescent="0.2">
      <c r="A39" s="143">
        <f t="shared" si="8"/>
        <v>43489</v>
      </c>
      <c r="B39" s="144">
        <f t="shared" ca="1" si="24"/>
        <v>10032.59153999</v>
      </c>
      <c r="C39" s="145">
        <f t="shared" si="9"/>
        <v>10000</v>
      </c>
      <c r="D39" s="146">
        <f ca="1">IF(A39&lt;$B$1,VLOOKUP(A39,[1]DI!$A$4:$B$15000,2,FALSE),0)</f>
        <v>6.4000000000000001E-2</v>
      </c>
      <c r="E39" s="145">
        <f t="shared" ca="1" si="0"/>
        <v>1.0002462000000001</v>
      </c>
      <c r="F39" s="145">
        <f ca="1">(TRUNC(PRODUCT($E$12:$E38),16))</f>
        <v>1.0044408861979599</v>
      </c>
      <c r="G39" s="145">
        <f t="shared" ca="1" si="10"/>
        <v>1.00221798337386</v>
      </c>
      <c r="H39" s="145">
        <f t="shared" ca="1" si="1"/>
        <v>1.00221798</v>
      </c>
      <c r="I39" s="147">
        <f t="shared" si="11"/>
        <v>2.9499999999999998E-2</v>
      </c>
      <c r="J39" s="148">
        <f t="shared" si="25"/>
        <v>43476</v>
      </c>
      <c r="K39" s="149">
        <f t="shared" si="12"/>
        <v>9</v>
      </c>
      <c r="L39" s="150">
        <f t="shared" si="13"/>
        <v>9</v>
      </c>
      <c r="M39" s="151">
        <f t="shared" si="2"/>
        <v>1.0010388699999999</v>
      </c>
      <c r="N39" s="151">
        <f t="shared" ca="1" si="3"/>
        <v>1.003259154</v>
      </c>
      <c r="O39" s="150">
        <f t="shared" si="14"/>
        <v>0</v>
      </c>
      <c r="P39" s="145">
        <f t="shared" ca="1" si="4"/>
        <v>32.591539990000001</v>
      </c>
      <c r="Q39" s="152">
        <f t="shared" si="5"/>
        <v>0</v>
      </c>
      <c r="R39" s="153" t="str">
        <f t="shared" si="15"/>
        <v>J=</v>
      </c>
      <c r="S39" s="148">
        <f t="shared" si="16"/>
        <v>43507</v>
      </c>
      <c r="T39" s="154">
        <f t="shared" si="6"/>
        <v>0</v>
      </c>
      <c r="U39" s="4"/>
      <c r="V39" s="16">
        <f t="shared" si="17"/>
        <v>27</v>
      </c>
      <c r="W39" s="141">
        <f t="shared" si="18"/>
        <v>44266</v>
      </c>
      <c r="X39" s="18">
        <f t="shared" si="19"/>
        <v>5675.679999999993</v>
      </c>
      <c r="Y39" s="20">
        <f t="shared" si="20"/>
        <v>18</v>
      </c>
      <c r="Z39" s="142">
        <f t="shared" si="26"/>
        <v>12.360547889999999</v>
      </c>
      <c r="AA39" s="142">
        <f t="shared" si="27"/>
        <v>270.27</v>
      </c>
      <c r="AB39" s="21">
        <v>2.7026999999999999E-2</v>
      </c>
      <c r="AC39" s="19">
        <f t="shared" si="21"/>
        <v>282.63054789</v>
      </c>
      <c r="AD39" s="16">
        <f t="shared" si="22"/>
        <v>27</v>
      </c>
      <c r="AE39" s="22" t="s">
        <v>57</v>
      </c>
      <c r="AF39" s="141">
        <f t="shared" si="7"/>
        <v>44298</v>
      </c>
      <c r="AG39" s="7" t="str">
        <f t="shared" ca="1" si="23"/>
        <v>Pago</v>
      </c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</row>
    <row r="40" spans="1:208" x14ac:dyDescent="0.2">
      <c r="A40" s="143">
        <f t="shared" si="8"/>
        <v>43490</v>
      </c>
      <c r="B40" s="144">
        <f t="shared" ca="1" si="24"/>
        <v>10036.21941</v>
      </c>
      <c r="C40" s="145">
        <f t="shared" si="9"/>
        <v>10000</v>
      </c>
      <c r="D40" s="146">
        <f ca="1">IF(A40&lt;$B$1,VLOOKUP(A40,[1]DI!$A$4:$B$15000,2,FALSE),0)</f>
        <v>6.4000000000000001E-2</v>
      </c>
      <c r="E40" s="145">
        <f t="shared" ca="1" si="0"/>
        <v>1.0002462000000001</v>
      </c>
      <c r="F40" s="145">
        <f ca="1">(TRUNC(PRODUCT($E$12:$E39),16))</f>
        <v>1.00468817954415</v>
      </c>
      <c r="G40" s="145">
        <f t="shared" ca="1" si="10"/>
        <v>1.00221798337386</v>
      </c>
      <c r="H40" s="145">
        <f t="shared" ca="1" si="1"/>
        <v>1.00246473</v>
      </c>
      <c r="I40" s="147">
        <f t="shared" si="11"/>
        <v>2.9499999999999998E-2</v>
      </c>
      <c r="J40" s="148">
        <f t="shared" si="25"/>
        <v>43476</v>
      </c>
      <c r="K40" s="149">
        <f t="shared" si="12"/>
        <v>10</v>
      </c>
      <c r="L40" s="150">
        <f t="shared" si="13"/>
        <v>10</v>
      </c>
      <c r="M40" s="151">
        <f t="shared" si="2"/>
        <v>1.001154366</v>
      </c>
      <c r="N40" s="151">
        <f t="shared" ca="1" si="3"/>
        <v>1.003621941</v>
      </c>
      <c r="O40" s="150">
        <f t="shared" si="14"/>
        <v>0</v>
      </c>
      <c r="P40" s="145">
        <f t="shared" ca="1" si="4"/>
        <v>36.219410000000003</v>
      </c>
      <c r="Q40" s="152">
        <f t="shared" si="5"/>
        <v>0</v>
      </c>
      <c r="R40" s="153" t="str">
        <f t="shared" si="15"/>
        <v>J=</v>
      </c>
      <c r="S40" s="148">
        <f t="shared" si="16"/>
        <v>43507</v>
      </c>
      <c r="T40" s="154">
        <f t="shared" si="6"/>
        <v>0</v>
      </c>
      <c r="U40" s="4"/>
      <c r="V40" s="16">
        <f t="shared" si="17"/>
        <v>28</v>
      </c>
      <c r="W40" s="141">
        <f t="shared" si="18"/>
        <v>44298</v>
      </c>
      <c r="X40" s="18">
        <f t="shared" si="19"/>
        <v>5405.4099999999926</v>
      </c>
      <c r="Y40" s="20">
        <f t="shared" si="20"/>
        <v>21</v>
      </c>
      <c r="Z40" s="142">
        <f t="shared" si="26"/>
        <v>13.76754238</v>
      </c>
      <c r="AA40" s="142">
        <f t="shared" si="27"/>
        <v>270.27</v>
      </c>
      <c r="AB40" s="21">
        <v>2.7026999999999999E-2</v>
      </c>
      <c r="AC40" s="19">
        <f t="shared" si="21"/>
        <v>284.03754237999999</v>
      </c>
      <c r="AD40" s="16">
        <f t="shared" si="22"/>
        <v>28</v>
      </c>
      <c r="AE40" s="22" t="s">
        <v>57</v>
      </c>
      <c r="AF40" s="141">
        <f t="shared" si="7"/>
        <v>44327</v>
      </c>
      <c r="AG40" s="7" t="str">
        <f t="shared" ca="1" si="23"/>
        <v>Pago</v>
      </c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</row>
    <row r="41" spans="1:208" x14ac:dyDescent="0.2">
      <c r="A41" s="143">
        <f t="shared" si="8"/>
        <v>43491</v>
      </c>
      <c r="B41" s="144">
        <f t="shared" ca="1" si="24"/>
        <v>10039.84859</v>
      </c>
      <c r="C41" s="145">
        <f t="shared" si="9"/>
        <v>10000</v>
      </c>
      <c r="D41" s="146">
        <f ca="1">IF(A41&lt;$B$1,VLOOKUP(A41,[1]DI!$A$4:$B$15000,2,FALSE),0)</f>
        <v>0</v>
      </c>
      <c r="E41" s="145">
        <f t="shared" ca="1" si="0"/>
        <v>1</v>
      </c>
      <c r="F41" s="145">
        <f ca="1">(TRUNC(PRODUCT($E$12:$E40),16))</f>
        <v>1.0049355337739501</v>
      </c>
      <c r="G41" s="145">
        <f t="shared" ca="1" si="10"/>
        <v>1.00221798337386</v>
      </c>
      <c r="H41" s="145">
        <f t="shared" ca="1" si="1"/>
        <v>1.00271154</v>
      </c>
      <c r="I41" s="147">
        <f t="shared" si="11"/>
        <v>2.9499999999999998E-2</v>
      </c>
      <c r="J41" s="148">
        <f t="shared" si="25"/>
        <v>43476</v>
      </c>
      <c r="K41" s="149">
        <f t="shared" si="12"/>
        <v>10</v>
      </c>
      <c r="L41" s="150">
        <f t="shared" si="13"/>
        <v>11</v>
      </c>
      <c r="M41" s="151">
        <f t="shared" si="2"/>
        <v>1.0012698760000001</v>
      </c>
      <c r="N41" s="151">
        <f t="shared" ca="1" si="3"/>
        <v>1.003984859</v>
      </c>
      <c r="O41" s="150">
        <f t="shared" si="14"/>
        <v>0</v>
      </c>
      <c r="P41" s="145">
        <f t="shared" ca="1" si="4"/>
        <v>39.848590000000002</v>
      </c>
      <c r="Q41" s="152">
        <f t="shared" si="5"/>
        <v>0</v>
      </c>
      <c r="R41" s="153" t="str">
        <f t="shared" si="15"/>
        <v>J=</v>
      </c>
      <c r="S41" s="148">
        <f t="shared" si="16"/>
        <v>43507</v>
      </c>
      <c r="T41" s="154">
        <f t="shared" si="6"/>
        <v>0</v>
      </c>
      <c r="U41" s="4"/>
      <c r="V41" s="16">
        <f t="shared" si="17"/>
        <v>29</v>
      </c>
      <c r="W41" s="141">
        <f t="shared" si="18"/>
        <v>44327</v>
      </c>
      <c r="X41" s="18">
        <f t="shared" si="19"/>
        <v>5135.1399999999921</v>
      </c>
      <c r="Y41" s="20">
        <f t="shared" si="20"/>
        <v>20</v>
      </c>
      <c r="Z41" s="142">
        <f t="shared" si="26"/>
        <v>12.48684845</v>
      </c>
      <c r="AA41" s="142">
        <f t="shared" si="27"/>
        <v>270.27</v>
      </c>
      <c r="AB41" s="21">
        <v>2.7026999999999999E-2</v>
      </c>
      <c r="AC41" s="19">
        <f t="shared" si="21"/>
        <v>282.75684845000001</v>
      </c>
      <c r="AD41" s="16">
        <f t="shared" si="22"/>
        <v>29</v>
      </c>
      <c r="AE41" s="22" t="s">
        <v>57</v>
      </c>
      <c r="AF41" s="141">
        <f t="shared" si="7"/>
        <v>44358</v>
      </c>
      <c r="AG41" s="7" t="str">
        <f t="shared" ca="1" si="23"/>
        <v>Pago</v>
      </c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</row>
    <row r="42" spans="1:208" x14ac:dyDescent="0.2">
      <c r="A42" s="143">
        <f t="shared" si="8"/>
        <v>43492</v>
      </c>
      <c r="B42" s="144">
        <f t="shared" ca="1" si="24"/>
        <v>10039.84859</v>
      </c>
      <c r="C42" s="145">
        <f t="shared" si="9"/>
        <v>10000</v>
      </c>
      <c r="D42" s="146">
        <f ca="1">IF(A42&lt;$B$1,VLOOKUP(A42,[1]DI!$A$4:$B$15000,2,FALSE),0)</f>
        <v>0</v>
      </c>
      <c r="E42" s="145">
        <f t="shared" ca="1" si="0"/>
        <v>1</v>
      </c>
      <c r="F42" s="145">
        <f ca="1">(TRUNC(PRODUCT($E$12:$E41),16))</f>
        <v>1.0049355337739501</v>
      </c>
      <c r="G42" s="145">
        <f t="shared" ca="1" si="10"/>
        <v>1.00221798337386</v>
      </c>
      <c r="H42" s="145">
        <f t="shared" ca="1" si="1"/>
        <v>1.00271154</v>
      </c>
      <c r="I42" s="147">
        <f t="shared" si="11"/>
        <v>2.9499999999999998E-2</v>
      </c>
      <c r="J42" s="148">
        <f t="shared" si="25"/>
        <v>43476</v>
      </c>
      <c r="K42" s="149">
        <f t="shared" si="12"/>
        <v>10</v>
      </c>
      <c r="L42" s="150">
        <f t="shared" si="13"/>
        <v>11</v>
      </c>
      <c r="M42" s="151">
        <f t="shared" si="2"/>
        <v>1.0012698760000001</v>
      </c>
      <c r="N42" s="151">
        <f t="shared" ca="1" si="3"/>
        <v>1.003984859</v>
      </c>
      <c r="O42" s="150">
        <f t="shared" si="14"/>
        <v>0</v>
      </c>
      <c r="P42" s="145">
        <f t="shared" ca="1" si="4"/>
        <v>39.848590000000002</v>
      </c>
      <c r="Q42" s="152">
        <f t="shared" si="5"/>
        <v>0</v>
      </c>
      <c r="R42" s="153" t="str">
        <f t="shared" si="15"/>
        <v>J=</v>
      </c>
      <c r="S42" s="148">
        <f t="shared" si="16"/>
        <v>43507</v>
      </c>
      <c r="T42" s="154">
        <f t="shared" si="6"/>
        <v>0</v>
      </c>
      <c r="U42" s="4"/>
      <c r="V42" s="16">
        <f t="shared" si="17"/>
        <v>30</v>
      </c>
      <c r="W42" s="141">
        <f t="shared" si="18"/>
        <v>44358</v>
      </c>
      <c r="X42" s="18">
        <f t="shared" si="19"/>
        <v>4864.8699999999917</v>
      </c>
      <c r="Y42" s="20">
        <f t="shared" si="20"/>
        <v>22</v>
      </c>
      <c r="Z42" s="142">
        <f t="shared" si="26"/>
        <v>13.050259929999999</v>
      </c>
      <c r="AA42" s="142">
        <f t="shared" si="27"/>
        <v>270.27</v>
      </c>
      <c r="AB42" s="21">
        <v>2.7026999999999999E-2</v>
      </c>
      <c r="AC42" s="19">
        <f t="shared" si="21"/>
        <v>283.32025992999996</v>
      </c>
      <c r="AD42" s="16">
        <f t="shared" si="22"/>
        <v>30</v>
      </c>
      <c r="AE42" s="22" t="s">
        <v>57</v>
      </c>
      <c r="AF42" s="141">
        <f t="shared" si="7"/>
        <v>44389</v>
      </c>
      <c r="AG42" s="7" t="str">
        <f t="shared" ca="1" si="23"/>
        <v>Pago</v>
      </c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</row>
    <row r="43" spans="1:208" x14ac:dyDescent="0.2">
      <c r="A43" s="143">
        <f t="shared" si="8"/>
        <v>43493</v>
      </c>
      <c r="B43" s="166">
        <f t="shared" ca="1" si="24"/>
        <v>10039.84859</v>
      </c>
      <c r="C43" s="145">
        <f t="shared" si="9"/>
        <v>10000</v>
      </c>
      <c r="D43" s="146">
        <f ca="1">IF(A43&lt;$B$1,VLOOKUP(A43,[1]DI!$A$4:$B$15000,2,FALSE),0)</f>
        <v>6.4000000000000001E-2</v>
      </c>
      <c r="E43" s="145">
        <f t="shared" ca="1" si="0"/>
        <v>1.0002462000000001</v>
      </c>
      <c r="F43" s="145">
        <f ca="1">(TRUNC(PRODUCT($E$12:$E42),16))</f>
        <v>1.0049355337739501</v>
      </c>
      <c r="G43" s="145">
        <f t="shared" ca="1" si="10"/>
        <v>1.00221798337386</v>
      </c>
      <c r="H43" s="145">
        <f t="shared" ca="1" si="1"/>
        <v>1.00271154</v>
      </c>
      <c r="I43" s="147">
        <f t="shared" si="11"/>
        <v>2.9499999999999998E-2</v>
      </c>
      <c r="J43" s="148">
        <f t="shared" si="25"/>
        <v>43476</v>
      </c>
      <c r="K43" s="149">
        <f t="shared" si="12"/>
        <v>11</v>
      </c>
      <c r="L43" s="150">
        <f t="shared" si="13"/>
        <v>11</v>
      </c>
      <c r="M43" s="151">
        <f t="shared" si="2"/>
        <v>1.0012698760000001</v>
      </c>
      <c r="N43" s="151">
        <f t="shared" ca="1" si="3"/>
        <v>1.003984859</v>
      </c>
      <c r="O43" s="150">
        <f t="shared" si="14"/>
        <v>0</v>
      </c>
      <c r="P43" s="145">
        <f t="shared" ca="1" si="4"/>
        <v>39.848590000000002</v>
      </c>
      <c r="Q43" s="152">
        <f t="shared" si="5"/>
        <v>0</v>
      </c>
      <c r="R43" s="153" t="str">
        <f t="shared" si="15"/>
        <v>J=</v>
      </c>
      <c r="S43" s="148">
        <f t="shared" si="16"/>
        <v>43507</v>
      </c>
      <c r="T43" s="154">
        <f t="shared" si="6"/>
        <v>0</v>
      </c>
      <c r="U43" s="4"/>
      <c r="V43" s="16">
        <f t="shared" si="17"/>
        <v>31</v>
      </c>
      <c r="W43" s="141">
        <f t="shared" si="18"/>
        <v>44389</v>
      </c>
      <c r="X43" s="18">
        <f t="shared" si="19"/>
        <v>4594.5999999999913</v>
      </c>
      <c r="Y43" s="20">
        <f t="shared" si="20"/>
        <v>21</v>
      </c>
      <c r="Z43" s="142">
        <f t="shared" si="26"/>
        <v>11.800754080000001</v>
      </c>
      <c r="AA43" s="142">
        <f t="shared" si="27"/>
        <v>270.27</v>
      </c>
      <c r="AB43" s="21">
        <v>2.7026999999999999E-2</v>
      </c>
      <c r="AC43" s="19">
        <f t="shared" si="21"/>
        <v>282.07075407999997</v>
      </c>
      <c r="AD43" s="16">
        <f t="shared" si="22"/>
        <v>31</v>
      </c>
      <c r="AE43" s="22" t="s">
        <v>57</v>
      </c>
      <c r="AF43" s="141">
        <f t="shared" si="7"/>
        <v>44419</v>
      </c>
      <c r="AG43" s="7" t="str">
        <f t="shared" ca="1" si="23"/>
        <v>Pago</v>
      </c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</row>
    <row r="44" spans="1:208" x14ac:dyDescent="0.2">
      <c r="A44" s="143">
        <f t="shared" si="8"/>
        <v>43494</v>
      </c>
      <c r="B44" s="144">
        <f t="shared" ca="1" si="24"/>
        <v>10043.47898</v>
      </c>
      <c r="C44" s="145">
        <f t="shared" si="9"/>
        <v>10000</v>
      </c>
      <c r="D44" s="146">
        <f ca="1">IF(A44&lt;$B$1,VLOOKUP(A44,[1]DI!$A$4:$B$15000,2,FALSE),0)</f>
        <v>6.4000000000000001E-2</v>
      </c>
      <c r="E44" s="145">
        <f t="shared" ca="1" si="0"/>
        <v>1.0002462000000001</v>
      </c>
      <c r="F44" s="145">
        <f ca="1">(TRUNC(PRODUCT($E$12:$E43),16))</f>
        <v>1.00518294890237</v>
      </c>
      <c r="G44" s="145">
        <f t="shared" ca="1" si="10"/>
        <v>1.00221798337386</v>
      </c>
      <c r="H44" s="145">
        <f t="shared" ca="1" si="1"/>
        <v>1.0029584</v>
      </c>
      <c r="I44" s="147">
        <f t="shared" si="11"/>
        <v>2.9499999999999998E-2</v>
      </c>
      <c r="J44" s="148">
        <f t="shared" si="25"/>
        <v>43476</v>
      </c>
      <c r="K44" s="149">
        <f t="shared" si="12"/>
        <v>12</v>
      </c>
      <c r="L44" s="150">
        <f t="shared" si="13"/>
        <v>12</v>
      </c>
      <c r="M44" s="151">
        <f t="shared" si="2"/>
        <v>1.0013853989999999</v>
      </c>
      <c r="N44" s="151">
        <f t="shared" ca="1" si="3"/>
        <v>1.004347898</v>
      </c>
      <c r="O44" s="150">
        <f t="shared" si="14"/>
        <v>0</v>
      </c>
      <c r="P44" s="145">
        <f t="shared" ca="1" si="4"/>
        <v>43.47898</v>
      </c>
      <c r="Q44" s="152">
        <f t="shared" si="5"/>
        <v>0</v>
      </c>
      <c r="R44" s="153" t="str">
        <f t="shared" si="15"/>
        <v>J=</v>
      </c>
      <c r="S44" s="148">
        <f t="shared" si="16"/>
        <v>43507</v>
      </c>
      <c r="T44" s="154">
        <f t="shared" si="6"/>
        <v>0</v>
      </c>
      <c r="U44" s="4"/>
      <c r="V44" s="16">
        <f t="shared" si="17"/>
        <v>32</v>
      </c>
      <c r="W44" s="141">
        <f t="shared" si="18"/>
        <v>44419</v>
      </c>
      <c r="X44" s="18">
        <f t="shared" si="19"/>
        <v>4324.3299999999908</v>
      </c>
      <c r="Y44" s="20">
        <f t="shared" si="20"/>
        <v>22</v>
      </c>
      <c r="Z44" s="142">
        <f t="shared" si="26"/>
        <v>11.676551030000001</v>
      </c>
      <c r="AA44" s="142">
        <f t="shared" si="27"/>
        <v>270.27</v>
      </c>
      <c r="AB44" s="21">
        <v>2.7026999999999999E-2</v>
      </c>
      <c r="AC44" s="19">
        <f t="shared" si="21"/>
        <v>281.94655102999997</v>
      </c>
      <c r="AD44" s="16">
        <f t="shared" si="22"/>
        <v>32</v>
      </c>
      <c r="AE44" s="22" t="s">
        <v>57</v>
      </c>
      <c r="AF44" s="141">
        <f t="shared" si="7"/>
        <v>44452</v>
      </c>
      <c r="AG44" s="7" t="str">
        <f t="shared" ca="1" si="23"/>
        <v>Pago</v>
      </c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</row>
    <row r="45" spans="1:208" x14ac:dyDescent="0.2">
      <c r="A45" s="143">
        <f t="shared" si="8"/>
        <v>43495</v>
      </c>
      <c r="B45" s="144">
        <f t="shared" ca="1" si="24"/>
        <v>10047.110769999999</v>
      </c>
      <c r="C45" s="145">
        <f t="shared" si="9"/>
        <v>10000</v>
      </c>
      <c r="D45" s="146">
        <f ca="1">IF(A45&lt;$B$1,VLOOKUP(A45,[1]DI!$A$4:$B$15000,2,FALSE),0)</f>
        <v>6.4000000000000001E-2</v>
      </c>
      <c r="E45" s="145">
        <f t="shared" ca="1" si="0"/>
        <v>1.0002462000000001</v>
      </c>
      <c r="F45" s="145">
        <f ca="1">(TRUNC(PRODUCT($E$12:$E44),16))</f>
        <v>1.0054304249443899</v>
      </c>
      <c r="G45" s="145">
        <f t="shared" ca="1" si="10"/>
        <v>1.00221798337386</v>
      </c>
      <c r="H45" s="145">
        <f t="shared" ca="1" si="1"/>
        <v>1.0032053299999999</v>
      </c>
      <c r="I45" s="147">
        <f t="shared" si="11"/>
        <v>2.9499999999999998E-2</v>
      </c>
      <c r="J45" s="148">
        <f t="shared" si="25"/>
        <v>43476</v>
      </c>
      <c r="K45" s="149">
        <f t="shared" si="12"/>
        <v>13</v>
      </c>
      <c r="L45" s="150">
        <f t="shared" si="13"/>
        <v>13</v>
      </c>
      <c r="M45" s="151">
        <f t="shared" si="2"/>
        <v>1.001500936</v>
      </c>
      <c r="N45" s="151">
        <f t="shared" ca="1" si="3"/>
        <v>1.0047110770000001</v>
      </c>
      <c r="O45" s="150">
        <f t="shared" si="14"/>
        <v>0</v>
      </c>
      <c r="P45" s="145">
        <f t="shared" ca="1" si="4"/>
        <v>47.110770000000002</v>
      </c>
      <c r="Q45" s="152">
        <f t="shared" si="5"/>
        <v>0</v>
      </c>
      <c r="R45" s="153" t="str">
        <f t="shared" si="15"/>
        <v>J=</v>
      </c>
      <c r="S45" s="148">
        <f t="shared" si="16"/>
        <v>43507</v>
      </c>
      <c r="T45" s="154">
        <f t="shared" si="6"/>
        <v>0</v>
      </c>
      <c r="U45" s="4"/>
      <c r="V45" s="16">
        <f t="shared" si="17"/>
        <v>33</v>
      </c>
      <c r="W45" s="141">
        <f t="shared" si="18"/>
        <v>44452</v>
      </c>
      <c r="X45" s="18">
        <f t="shared" si="19"/>
        <v>4054.0599999999909</v>
      </c>
      <c r="Y45" s="20">
        <f t="shared" si="20"/>
        <v>22</v>
      </c>
      <c r="Z45" s="142">
        <f t="shared" si="26"/>
        <v>10.989696589999999</v>
      </c>
      <c r="AA45" s="142">
        <f t="shared" si="27"/>
        <v>270.27</v>
      </c>
      <c r="AB45" s="21">
        <v>2.7026999999999999E-2</v>
      </c>
      <c r="AC45" s="19">
        <f t="shared" si="21"/>
        <v>281.25969658999998</v>
      </c>
      <c r="AD45" s="16">
        <f t="shared" si="22"/>
        <v>33</v>
      </c>
      <c r="AE45" s="22" t="s">
        <v>57</v>
      </c>
      <c r="AF45" s="141">
        <f t="shared" si="7"/>
        <v>44480</v>
      </c>
      <c r="AG45" s="7" t="str">
        <f t="shared" ca="1" si="23"/>
        <v>Pago</v>
      </c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</row>
    <row r="46" spans="1:208" x14ac:dyDescent="0.2">
      <c r="A46" s="143">
        <f t="shared" si="8"/>
        <v>43496</v>
      </c>
      <c r="B46" s="144">
        <f t="shared" ca="1" si="24"/>
        <v>10050.74387</v>
      </c>
      <c r="C46" s="145">
        <f t="shared" si="9"/>
        <v>10000</v>
      </c>
      <c r="D46" s="146">
        <f ca="1">IF(A46&lt;$B$1,VLOOKUP(A46,[1]DI!$A$4:$B$15000,2,FALSE),0)</f>
        <v>6.4000000000000001E-2</v>
      </c>
      <c r="E46" s="145">
        <f t="shared" ca="1" si="0"/>
        <v>1.0002462000000001</v>
      </c>
      <c r="F46" s="145">
        <f ca="1">(TRUNC(PRODUCT($E$12:$E45),16))</f>
        <v>1.00567796191501</v>
      </c>
      <c r="G46" s="145">
        <f t="shared" ca="1" si="10"/>
        <v>1.00221798337386</v>
      </c>
      <c r="H46" s="145">
        <f ca="1">ROUND(F46/G46,8)</f>
        <v>1.0034523200000001</v>
      </c>
      <c r="I46" s="147">
        <f t="shared" si="11"/>
        <v>2.9499999999999998E-2</v>
      </c>
      <c r="J46" s="148">
        <f t="shared" si="25"/>
        <v>43476</v>
      </c>
      <c r="K46" s="149">
        <f t="shared" si="12"/>
        <v>14</v>
      </c>
      <c r="L46" s="150">
        <f t="shared" si="13"/>
        <v>14</v>
      </c>
      <c r="M46" s="151">
        <f t="shared" si="2"/>
        <v>1.0016164860000001</v>
      </c>
      <c r="N46" s="151">
        <f t="shared" ca="1" si="3"/>
        <v>1.0050743870000001</v>
      </c>
      <c r="O46" s="150">
        <f t="shared" si="14"/>
        <v>0</v>
      </c>
      <c r="P46" s="145">
        <f ca="1">TRUNC(((N46-1)*C46),8)</f>
        <v>50.743870000000001</v>
      </c>
      <c r="Q46" s="152">
        <f t="shared" si="5"/>
        <v>0</v>
      </c>
      <c r="R46" s="153" t="str">
        <f t="shared" si="15"/>
        <v>J=</v>
      </c>
      <c r="S46" s="148">
        <f t="shared" si="16"/>
        <v>43507</v>
      </c>
      <c r="T46" s="154">
        <f t="shared" si="6"/>
        <v>0</v>
      </c>
      <c r="U46" s="4"/>
      <c r="V46" s="16">
        <f t="shared" si="17"/>
        <v>34</v>
      </c>
      <c r="W46" s="141">
        <f t="shared" si="18"/>
        <v>44480</v>
      </c>
      <c r="X46" s="18">
        <f t="shared" si="19"/>
        <v>3783.7899999999909</v>
      </c>
      <c r="Y46" s="20">
        <f t="shared" si="20"/>
        <v>20</v>
      </c>
      <c r="Z46" s="142">
        <f t="shared" si="26"/>
        <v>9.3651421100000007</v>
      </c>
      <c r="AA46" s="142">
        <f t="shared" si="27"/>
        <v>270.27</v>
      </c>
      <c r="AB46" s="21">
        <v>2.7026999999999999E-2</v>
      </c>
      <c r="AC46" s="19">
        <f t="shared" si="21"/>
        <v>279.63514211</v>
      </c>
      <c r="AD46" s="16">
        <f t="shared" si="22"/>
        <v>34</v>
      </c>
      <c r="AE46" s="22" t="s">
        <v>57</v>
      </c>
      <c r="AF46" s="141">
        <f t="shared" si="7"/>
        <v>44511</v>
      </c>
      <c r="AG46" s="7" t="str">
        <f t="shared" ca="1" si="23"/>
        <v>Pago</v>
      </c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</row>
    <row r="47" spans="1:208" x14ac:dyDescent="0.2">
      <c r="A47" s="143">
        <f t="shared" si="8"/>
        <v>43497</v>
      </c>
      <c r="B47" s="144">
        <f t="shared" ca="1" si="24"/>
        <v>10054.378259999999</v>
      </c>
      <c r="C47" s="145">
        <f t="shared" si="9"/>
        <v>10000</v>
      </c>
      <c r="D47" s="146">
        <f ca="1">IF(A47&lt;$B$1,VLOOKUP(A47,[1]DI!$A$4:$B$15000,2,FALSE),0)</f>
        <v>6.4000000000000001E-2</v>
      </c>
      <c r="E47" s="145">
        <f t="shared" ca="1" si="0"/>
        <v>1.0002462000000001</v>
      </c>
      <c r="F47" s="145">
        <f ca="1">(TRUNC(PRODUCT($E$12:$E46),16))</f>
        <v>1.00592555982923</v>
      </c>
      <c r="G47" s="145">
        <f t="shared" ca="1" si="10"/>
        <v>1.00221798337386</v>
      </c>
      <c r="H47" s="145">
        <f t="shared" ca="1" si="1"/>
        <v>1.0036993700000001</v>
      </c>
      <c r="I47" s="147">
        <f t="shared" si="11"/>
        <v>2.9499999999999998E-2</v>
      </c>
      <c r="J47" s="148">
        <f t="shared" si="25"/>
        <v>43476</v>
      </c>
      <c r="K47" s="149">
        <f t="shared" si="12"/>
        <v>15</v>
      </c>
      <c r="L47" s="150">
        <f t="shared" si="13"/>
        <v>15</v>
      </c>
      <c r="M47" s="151">
        <f t="shared" si="2"/>
        <v>1.0017320489999999</v>
      </c>
      <c r="N47" s="151">
        <f ca="1">ROUND(H47*M47,9)</f>
        <v>1.0054378260000001</v>
      </c>
      <c r="O47" s="150">
        <f t="shared" si="14"/>
        <v>0</v>
      </c>
      <c r="P47" s="145">
        <f t="shared" ca="1" si="4"/>
        <v>54.378259999999997</v>
      </c>
      <c r="Q47" s="152">
        <f t="shared" si="5"/>
        <v>0</v>
      </c>
      <c r="R47" s="153" t="str">
        <f t="shared" si="15"/>
        <v>J=</v>
      </c>
      <c r="S47" s="148">
        <f t="shared" si="16"/>
        <v>43507</v>
      </c>
      <c r="T47" s="154">
        <f t="shared" si="6"/>
        <v>0</v>
      </c>
      <c r="U47" s="4"/>
      <c r="V47" s="16">
        <f t="shared" si="17"/>
        <v>35</v>
      </c>
      <c r="W47" s="141">
        <f t="shared" si="18"/>
        <v>44511</v>
      </c>
      <c r="X47" s="18">
        <f t="shared" si="19"/>
        <v>3513.5199999999909</v>
      </c>
      <c r="Y47" s="20">
        <f t="shared" si="20"/>
        <v>21</v>
      </c>
      <c r="Z47" s="142">
        <f t="shared" si="26"/>
        <v>9.1783696700000004</v>
      </c>
      <c r="AA47" s="142">
        <f t="shared" si="27"/>
        <v>270.27</v>
      </c>
      <c r="AB47" s="21">
        <v>2.7026999999999999E-2</v>
      </c>
      <c r="AC47" s="19">
        <f t="shared" si="21"/>
        <v>279.44836966999998</v>
      </c>
      <c r="AD47" s="16">
        <f t="shared" si="22"/>
        <v>35</v>
      </c>
      <c r="AE47" s="22" t="s">
        <v>57</v>
      </c>
      <c r="AF47" s="141">
        <f t="shared" si="7"/>
        <v>44543</v>
      </c>
      <c r="AG47" s="7" t="str">
        <f t="shared" ca="1" si="23"/>
        <v>Pago</v>
      </c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</row>
    <row r="48" spans="1:208" x14ac:dyDescent="0.2">
      <c r="A48" s="143">
        <f t="shared" si="8"/>
        <v>43498</v>
      </c>
      <c r="B48" s="144">
        <f t="shared" ca="1" si="24"/>
        <v>10058.013969989999</v>
      </c>
      <c r="C48" s="145">
        <f t="shared" si="9"/>
        <v>10000</v>
      </c>
      <c r="D48" s="146">
        <f ca="1">IF(A48&lt;$B$1,VLOOKUP(A48,[1]DI!$A$4:$B$15000,2,FALSE),0)</f>
        <v>0</v>
      </c>
      <c r="E48" s="145">
        <f t="shared" ca="1" si="0"/>
        <v>1</v>
      </c>
      <c r="F48" s="145">
        <f ca="1">(TRUNC(PRODUCT($E$12:$E47),16))</f>
        <v>1.00617321870206</v>
      </c>
      <c r="G48" s="145">
        <f t="shared" ref="G48:G111" ca="1" si="28">IF(O47&gt;0,F47,G47)</f>
        <v>1.00221798337386</v>
      </c>
      <c r="H48" s="145">
        <f t="shared" ca="1" si="1"/>
        <v>1.00394648</v>
      </c>
      <c r="I48" s="147">
        <f t="shared" si="11"/>
        <v>2.9499999999999998E-2</v>
      </c>
      <c r="J48" s="148">
        <f t="shared" si="25"/>
        <v>43476</v>
      </c>
      <c r="K48" s="149">
        <f t="shared" si="12"/>
        <v>15</v>
      </c>
      <c r="L48" s="150">
        <f t="shared" si="13"/>
        <v>16</v>
      </c>
      <c r="M48" s="151">
        <f t="shared" si="2"/>
        <v>1.0018476249999999</v>
      </c>
      <c r="N48" s="151">
        <f t="shared" ca="1" si="3"/>
        <v>1.0058013969999999</v>
      </c>
      <c r="O48" s="150">
        <f t="shared" si="14"/>
        <v>0</v>
      </c>
      <c r="P48" s="145">
        <f t="shared" ca="1" si="4"/>
        <v>58.01396999</v>
      </c>
      <c r="Q48" s="152">
        <f t="shared" si="5"/>
        <v>0</v>
      </c>
      <c r="R48" s="153" t="str">
        <f t="shared" si="15"/>
        <v>J=</v>
      </c>
      <c r="S48" s="148">
        <f t="shared" si="16"/>
        <v>43507</v>
      </c>
      <c r="T48" s="154">
        <f t="shared" si="6"/>
        <v>0</v>
      </c>
      <c r="U48" s="4"/>
      <c r="V48" s="16">
        <f t="shared" si="17"/>
        <v>36</v>
      </c>
      <c r="W48" s="141">
        <f t="shared" si="18"/>
        <v>44543</v>
      </c>
      <c r="X48" s="18">
        <f t="shared" si="19"/>
        <v>3243.2499999999909</v>
      </c>
      <c r="Y48" s="20">
        <f t="shared" si="20"/>
        <v>21</v>
      </c>
      <c r="Z48" s="142">
        <f t="shared" si="26"/>
        <v>8.52277357</v>
      </c>
      <c r="AA48" s="142">
        <f t="shared" si="27"/>
        <v>270.27</v>
      </c>
      <c r="AB48" s="21">
        <v>2.7026999999999999E-2</v>
      </c>
      <c r="AC48" s="19">
        <f t="shared" si="21"/>
        <v>278.79277357000001</v>
      </c>
      <c r="AD48" s="16">
        <f t="shared" si="22"/>
        <v>36</v>
      </c>
      <c r="AE48" s="22" t="s">
        <v>57</v>
      </c>
      <c r="AF48" s="141">
        <f t="shared" si="7"/>
        <v>44545</v>
      </c>
      <c r="AG48" s="7" t="str">
        <f t="shared" ca="1" si="23"/>
        <v>Pago</v>
      </c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</row>
    <row r="49" spans="1:208" x14ac:dyDescent="0.2">
      <c r="A49" s="143">
        <f t="shared" si="8"/>
        <v>43499</v>
      </c>
      <c r="B49" s="144">
        <f t="shared" ca="1" si="24"/>
        <v>10058.013969989999</v>
      </c>
      <c r="C49" s="145">
        <f t="shared" si="9"/>
        <v>10000</v>
      </c>
      <c r="D49" s="146">
        <f ca="1">IF(A49&lt;$B$1,VLOOKUP(A49,[1]DI!$A$4:$B$15000,2,FALSE),0)</f>
        <v>0</v>
      </c>
      <c r="E49" s="145">
        <f t="shared" ca="1" si="0"/>
        <v>1</v>
      </c>
      <c r="F49" s="145">
        <f ca="1">(TRUNC(PRODUCT($E$12:$E48),16))</f>
        <v>1.00617321870206</v>
      </c>
      <c r="G49" s="145">
        <f t="shared" ca="1" si="28"/>
        <v>1.00221798337386</v>
      </c>
      <c r="H49" s="145">
        <f t="shared" ca="1" si="1"/>
        <v>1.00394648</v>
      </c>
      <c r="I49" s="147">
        <f t="shared" si="11"/>
        <v>2.9499999999999998E-2</v>
      </c>
      <c r="J49" s="148">
        <f t="shared" si="25"/>
        <v>43476</v>
      </c>
      <c r="K49" s="149">
        <f t="shared" si="12"/>
        <v>15</v>
      </c>
      <c r="L49" s="150">
        <f t="shared" si="13"/>
        <v>16</v>
      </c>
      <c r="M49" s="151">
        <f t="shared" si="2"/>
        <v>1.0018476249999999</v>
      </c>
      <c r="N49" s="151">
        <f t="shared" ca="1" si="3"/>
        <v>1.0058013969999999</v>
      </c>
      <c r="O49" s="150">
        <f t="shared" si="14"/>
        <v>0</v>
      </c>
      <c r="P49" s="145">
        <f t="shared" ca="1" si="4"/>
        <v>58.01396999</v>
      </c>
      <c r="Q49" s="152">
        <f t="shared" si="5"/>
        <v>0</v>
      </c>
      <c r="R49" s="153" t="str">
        <f t="shared" si="15"/>
        <v>J=</v>
      </c>
      <c r="S49" s="148">
        <f t="shared" si="16"/>
        <v>43507</v>
      </c>
      <c r="T49" s="154">
        <f t="shared" si="6"/>
        <v>0</v>
      </c>
      <c r="U49" s="4"/>
      <c r="V49" s="212">
        <f t="shared" si="17"/>
        <v>37</v>
      </c>
      <c r="W49" s="213">
        <v>44545</v>
      </c>
      <c r="X49" s="214">
        <f t="shared" si="19"/>
        <v>-9.0949470177292824E-12</v>
      </c>
      <c r="Y49" s="215">
        <f t="shared" si="20"/>
        <v>2</v>
      </c>
      <c r="Z49" s="216">
        <f t="shared" si="26"/>
        <v>0.74843506999999998</v>
      </c>
      <c r="AA49" s="216">
        <f t="shared" si="27"/>
        <v>3243.25</v>
      </c>
      <c r="AB49" s="21">
        <v>0.32432499999999997</v>
      </c>
      <c r="AC49" s="217">
        <f t="shared" si="21"/>
        <v>3243.9984350700001</v>
      </c>
      <c r="AD49" s="212">
        <f t="shared" si="22"/>
        <v>37</v>
      </c>
      <c r="AE49" s="218" t="s">
        <v>57</v>
      </c>
      <c r="AF49" s="213">
        <f t="shared" si="7"/>
        <v>44603</v>
      </c>
      <c r="AG49" s="7" t="str">
        <f t="shared" ca="1" si="23"/>
        <v>Pago</v>
      </c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</row>
    <row r="50" spans="1:208" x14ac:dyDescent="0.2">
      <c r="A50" s="143">
        <f t="shared" si="8"/>
        <v>43500</v>
      </c>
      <c r="B50" s="144">
        <f t="shared" ca="1" si="24"/>
        <v>10058.013969989999</v>
      </c>
      <c r="C50" s="145">
        <f t="shared" si="9"/>
        <v>10000</v>
      </c>
      <c r="D50" s="146">
        <f ca="1">IF(A50&lt;$B$1,VLOOKUP(A50,[1]DI!$A$4:$B$15000,2,FALSE),0)</f>
        <v>6.4000000000000001E-2</v>
      </c>
      <c r="E50" s="145">
        <f t="shared" ca="1" si="0"/>
        <v>1.0002462000000001</v>
      </c>
      <c r="F50" s="145">
        <f ca="1">(TRUNC(PRODUCT($E$12:$E49),16))</f>
        <v>1.00617321870206</v>
      </c>
      <c r="G50" s="145">
        <f t="shared" ca="1" si="28"/>
        <v>1.00221798337386</v>
      </c>
      <c r="H50" s="145">
        <f t="shared" ca="1" si="1"/>
        <v>1.00394648</v>
      </c>
      <c r="I50" s="147">
        <f t="shared" si="11"/>
        <v>2.9499999999999998E-2</v>
      </c>
      <c r="J50" s="148">
        <f t="shared" si="25"/>
        <v>43476</v>
      </c>
      <c r="K50" s="149">
        <f t="shared" si="12"/>
        <v>16</v>
      </c>
      <c r="L50" s="150">
        <f t="shared" si="13"/>
        <v>16</v>
      </c>
      <c r="M50" s="151">
        <f t="shared" si="2"/>
        <v>1.0018476249999999</v>
      </c>
      <c r="N50" s="151">
        <f t="shared" ca="1" si="3"/>
        <v>1.0058013969999999</v>
      </c>
      <c r="O50" s="150">
        <f t="shared" si="14"/>
        <v>0</v>
      </c>
      <c r="P50" s="145">
        <f t="shared" ca="1" si="4"/>
        <v>58.01396999</v>
      </c>
      <c r="Q50" s="152">
        <f t="shared" si="5"/>
        <v>0</v>
      </c>
      <c r="R50" s="153" t="str">
        <f t="shared" si="15"/>
        <v>J=</v>
      </c>
      <c r="S50" s="148">
        <f t="shared" si="16"/>
        <v>43507</v>
      </c>
      <c r="T50" s="154">
        <f t="shared" si="6"/>
        <v>0</v>
      </c>
      <c r="U50" s="4"/>
      <c r="V50" s="16">
        <f t="shared" si="17"/>
        <v>38</v>
      </c>
      <c r="W50" s="141">
        <f t="shared" si="18"/>
        <v>44603</v>
      </c>
      <c r="X50" s="18">
        <f t="shared" si="19"/>
        <v>-270.27000000000908</v>
      </c>
      <c r="Y50" s="20">
        <f t="shared" si="20"/>
        <v>42</v>
      </c>
      <c r="Z50" s="142">
        <f t="shared" si="26"/>
        <v>0</v>
      </c>
      <c r="AA50" s="142">
        <f t="shared" si="27"/>
        <v>270.27</v>
      </c>
      <c r="AB50" s="21">
        <v>2.7026999999999999E-2</v>
      </c>
      <c r="AC50" s="19">
        <f t="shared" si="21"/>
        <v>270.27</v>
      </c>
      <c r="AD50" s="16">
        <f t="shared" si="22"/>
        <v>38</v>
      </c>
      <c r="AE50" s="22" t="s">
        <v>57</v>
      </c>
      <c r="AF50" s="141">
        <f t="shared" si="7"/>
        <v>44631</v>
      </c>
      <c r="AG50" s="7" t="str">
        <f t="shared" ca="1" si="23"/>
        <v>Pago</v>
      </c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</row>
    <row r="51" spans="1:208" x14ac:dyDescent="0.2">
      <c r="A51" s="143">
        <f t="shared" si="8"/>
        <v>43501</v>
      </c>
      <c r="B51" s="144">
        <f t="shared" ca="1" si="24"/>
        <v>10061.65098</v>
      </c>
      <c r="C51" s="145">
        <f t="shared" si="9"/>
        <v>10000</v>
      </c>
      <c r="D51" s="146">
        <f ca="1">IF(A51&lt;$B$1,VLOOKUP(A51,[1]DI!$A$4:$B$15000,2,FALSE),0)</f>
        <v>6.4000000000000001E-2</v>
      </c>
      <c r="E51" s="145">
        <f t="shared" ca="1" si="0"/>
        <v>1.0002462000000001</v>
      </c>
      <c r="F51" s="145">
        <f ca="1">(TRUNC(PRODUCT($E$12:$E50),16))</f>
        <v>1.0064209385485099</v>
      </c>
      <c r="G51" s="145">
        <f t="shared" ca="1" si="28"/>
        <v>1.00221798337386</v>
      </c>
      <c r="H51" s="145">
        <f t="shared" ca="1" si="1"/>
        <v>1.0041936499999999</v>
      </c>
      <c r="I51" s="147">
        <f t="shared" si="11"/>
        <v>2.9499999999999998E-2</v>
      </c>
      <c r="J51" s="148">
        <f t="shared" si="25"/>
        <v>43476</v>
      </c>
      <c r="K51" s="149">
        <f t="shared" si="12"/>
        <v>17</v>
      </c>
      <c r="L51" s="150">
        <f t="shared" si="13"/>
        <v>17</v>
      </c>
      <c r="M51" s="151">
        <f t="shared" si="2"/>
        <v>1.001963215</v>
      </c>
      <c r="N51" s="151">
        <f t="shared" ca="1" si="3"/>
        <v>1.0061650980000001</v>
      </c>
      <c r="O51" s="150">
        <f t="shared" si="14"/>
        <v>0</v>
      </c>
      <c r="P51" s="145">
        <f t="shared" ca="1" si="4"/>
        <v>61.650979999999997</v>
      </c>
      <c r="Q51" s="152">
        <f t="shared" si="5"/>
        <v>0</v>
      </c>
      <c r="R51" s="153" t="str">
        <f t="shared" si="15"/>
        <v>J=</v>
      </c>
      <c r="S51" s="148">
        <f t="shared" si="16"/>
        <v>43507</v>
      </c>
      <c r="T51" s="154">
        <f t="shared" si="6"/>
        <v>0</v>
      </c>
      <c r="U51" s="4"/>
      <c r="V51" s="16">
        <f t="shared" si="17"/>
        <v>39</v>
      </c>
      <c r="W51" s="141">
        <f t="shared" si="18"/>
        <v>44631</v>
      </c>
      <c r="X51" s="18">
        <f t="shared" si="19"/>
        <v>-540.54000000000906</v>
      </c>
      <c r="Y51" s="20">
        <f t="shared" si="20"/>
        <v>18</v>
      </c>
      <c r="Z51" s="142">
        <f t="shared" si="26"/>
        <v>-0.56184213999999999</v>
      </c>
      <c r="AA51" s="142">
        <f t="shared" si="27"/>
        <v>270.27</v>
      </c>
      <c r="AB51" s="21">
        <v>2.7026999999999999E-2</v>
      </c>
      <c r="AC51" s="19">
        <f t="shared" si="21"/>
        <v>269.70815785999997</v>
      </c>
      <c r="AD51" s="16">
        <f t="shared" si="22"/>
        <v>39</v>
      </c>
      <c r="AE51" s="22" t="s">
        <v>57</v>
      </c>
      <c r="AF51" s="141">
        <f t="shared" si="7"/>
        <v>44662</v>
      </c>
      <c r="AG51" s="7" t="str">
        <f t="shared" ca="1" si="23"/>
        <v>Pago</v>
      </c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</row>
    <row r="52" spans="1:208" x14ac:dyDescent="0.2">
      <c r="A52" s="143">
        <f t="shared" si="8"/>
        <v>43502</v>
      </c>
      <c r="B52" s="144">
        <f t="shared" ca="1" si="24"/>
        <v>10065.289399990001</v>
      </c>
      <c r="C52" s="145">
        <f t="shared" si="9"/>
        <v>10000</v>
      </c>
      <c r="D52" s="146">
        <f ca="1">IF(A52&lt;$B$1,VLOOKUP(A52,[1]DI!$A$4:$B$15000,2,FALSE),0)</f>
        <v>6.4000000000000001E-2</v>
      </c>
      <c r="E52" s="145">
        <f t="shared" ca="1" si="0"/>
        <v>1.0002462000000001</v>
      </c>
      <c r="F52" s="145">
        <f ca="1">(TRUNC(PRODUCT($E$12:$E51),16))</f>
        <v>1.0066687193835799</v>
      </c>
      <c r="G52" s="145">
        <f t="shared" ca="1" si="28"/>
        <v>1.00221798337386</v>
      </c>
      <c r="H52" s="145">
        <f t="shared" ca="1" si="1"/>
        <v>1.0044408899999999</v>
      </c>
      <c r="I52" s="147">
        <f t="shared" si="11"/>
        <v>2.9499999999999998E-2</v>
      </c>
      <c r="J52" s="148">
        <f t="shared" si="25"/>
        <v>43476</v>
      </c>
      <c r="K52" s="149">
        <f t="shared" si="12"/>
        <v>18</v>
      </c>
      <c r="L52" s="150">
        <f t="shared" si="13"/>
        <v>18</v>
      </c>
      <c r="M52" s="151">
        <f t="shared" si="2"/>
        <v>1.002078818</v>
      </c>
      <c r="N52" s="151">
        <f t="shared" ca="1" si="3"/>
        <v>1.0065289399999999</v>
      </c>
      <c r="O52" s="150">
        <f t="shared" si="14"/>
        <v>0</v>
      </c>
      <c r="P52" s="145">
        <f t="shared" ca="1" si="4"/>
        <v>65.289399990000007</v>
      </c>
      <c r="Q52" s="152">
        <f t="shared" si="5"/>
        <v>0</v>
      </c>
      <c r="R52" s="153" t="str">
        <f t="shared" si="15"/>
        <v>J=</v>
      </c>
      <c r="S52" s="148">
        <f t="shared" si="16"/>
        <v>43507</v>
      </c>
      <c r="T52" s="154">
        <f t="shared" si="6"/>
        <v>0</v>
      </c>
      <c r="U52" s="4"/>
      <c r="V52" s="16">
        <f t="shared" si="17"/>
        <v>40</v>
      </c>
      <c r="W52" s="141">
        <f t="shared" si="18"/>
        <v>44662</v>
      </c>
      <c r="X52" s="18">
        <f t="shared" si="19"/>
        <v>-810.81000000000904</v>
      </c>
      <c r="Y52" s="20">
        <f t="shared" si="20"/>
        <v>21</v>
      </c>
      <c r="Z52" s="142">
        <f t="shared" si="26"/>
        <v>-1.3111922</v>
      </c>
      <c r="AA52" s="142">
        <f t="shared" si="27"/>
        <v>270.27</v>
      </c>
      <c r="AB52" s="21">
        <v>2.7026999999999999E-2</v>
      </c>
      <c r="AC52" s="19">
        <f t="shared" si="21"/>
        <v>268.95880779999999</v>
      </c>
      <c r="AD52" s="16">
        <f t="shared" si="22"/>
        <v>40</v>
      </c>
      <c r="AE52" s="22" t="s">
        <v>57</v>
      </c>
      <c r="AF52" s="141">
        <f t="shared" si="7"/>
        <v>44692</v>
      </c>
      <c r="AG52" s="7" t="str">
        <f t="shared" ca="1" si="23"/>
        <v>Pago</v>
      </c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</row>
    <row r="53" spans="1:208" x14ac:dyDescent="0.2">
      <c r="A53" s="143">
        <f t="shared" si="8"/>
        <v>43503</v>
      </c>
      <c r="B53" s="144">
        <f t="shared" ca="1" si="24"/>
        <v>10068.929029999999</v>
      </c>
      <c r="C53" s="145">
        <f t="shared" si="9"/>
        <v>10000</v>
      </c>
      <c r="D53" s="146">
        <f ca="1">IF(A53&lt;$B$1,VLOOKUP(A53,[1]DI!$A$4:$B$15000,2,FALSE),0)</f>
        <v>6.4000000000000001E-2</v>
      </c>
      <c r="E53" s="145">
        <f t="shared" ca="1" si="0"/>
        <v>1.0002462000000001</v>
      </c>
      <c r="F53" s="145">
        <f ca="1">(TRUNC(PRODUCT($E$12:$E52),16))</f>
        <v>1.0069165612222899</v>
      </c>
      <c r="G53" s="145">
        <f t="shared" ca="1" si="28"/>
        <v>1.00221798337386</v>
      </c>
      <c r="H53" s="145">
        <f t="shared" ca="1" si="1"/>
        <v>1.00468818</v>
      </c>
      <c r="I53" s="147">
        <f t="shared" si="11"/>
        <v>2.9499999999999998E-2</v>
      </c>
      <c r="J53" s="148">
        <f t="shared" si="25"/>
        <v>43476</v>
      </c>
      <c r="K53" s="149">
        <f t="shared" si="12"/>
        <v>19</v>
      </c>
      <c r="L53" s="150">
        <f t="shared" si="13"/>
        <v>19</v>
      </c>
      <c r="M53" s="151">
        <f t="shared" si="2"/>
        <v>1.0021944350000001</v>
      </c>
      <c r="N53" s="151">
        <f t="shared" ca="1" si="3"/>
        <v>1.006892903</v>
      </c>
      <c r="O53" s="150">
        <f t="shared" si="14"/>
        <v>0</v>
      </c>
      <c r="P53" s="145">
        <f t="shared" ca="1" si="4"/>
        <v>68.929029999999997</v>
      </c>
      <c r="Q53" s="152">
        <f t="shared" si="5"/>
        <v>0</v>
      </c>
      <c r="R53" s="153" t="str">
        <f t="shared" si="15"/>
        <v>J=</v>
      </c>
      <c r="S53" s="148">
        <f t="shared" si="16"/>
        <v>43507</v>
      </c>
      <c r="T53" s="154">
        <f t="shared" si="6"/>
        <v>0</v>
      </c>
      <c r="U53" s="4"/>
      <c r="V53" s="16">
        <f t="shared" si="17"/>
        <v>41</v>
      </c>
      <c r="W53" s="141">
        <f t="shared" si="18"/>
        <v>44692</v>
      </c>
      <c r="X53" s="18">
        <f t="shared" si="19"/>
        <v>-1081.080000000009</v>
      </c>
      <c r="Y53" s="20">
        <f t="shared" si="20"/>
        <v>20</v>
      </c>
      <c r="Z53" s="142">
        <f t="shared" si="26"/>
        <v>-1.8730237999999999</v>
      </c>
      <c r="AA53" s="142">
        <f t="shared" si="27"/>
        <v>270.27</v>
      </c>
      <c r="AB53" s="21">
        <v>2.7026999999999999E-2</v>
      </c>
      <c r="AC53" s="19">
        <f t="shared" si="21"/>
        <v>268.39697619999998</v>
      </c>
      <c r="AD53" s="16">
        <f t="shared" si="22"/>
        <v>41</v>
      </c>
      <c r="AE53" s="22" t="s">
        <v>57</v>
      </c>
      <c r="AF53" s="141">
        <f t="shared" si="7"/>
        <v>44725</v>
      </c>
      <c r="AG53" s="7" t="str">
        <f t="shared" ca="1" si="23"/>
        <v>Pago</v>
      </c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</row>
    <row r="54" spans="1:208" x14ac:dyDescent="0.2">
      <c r="A54" s="143">
        <f t="shared" si="8"/>
        <v>43504</v>
      </c>
      <c r="B54" s="144">
        <f t="shared" ca="1" si="24"/>
        <v>10072.56995999</v>
      </c>
      <c r="C54" s="145">
        <f t="shared" si="9"/>
        <v>10000</v>
      </c>
      <c r="D54" s="146">
        <f ca="1">IF(A54&lt;$B$1,VLOOKUP(A54,[1]DI!$A$4:$B$15000,2,FALSE),0)</f>
        <v>6.4000000000000001E-2</v>
      </c>
      <c r="E54" s="145">
        <f t="shared" ca="1" si="0"/>
        <v>1.0002462000000001</v>
      </c>
      <c r="F54" s="145">
        <f ca="1">(TRUNC(PRODUCT($E$12:$E53),16))</f>
        <v>1.00716446407966</v>
      </c>
      <c r="G54" s="145">
        <f t="shared" ca="1" si="28"/>
        <v>1.00221798337386</v>
      </c>
      <c r="H54" s="145">
        <f t="shared" ca="1" si="1"/>
        <v>1.00493553</v>
      </c>
      <c r="I54" s="147">
        <f t="shared" si="11"/>
        <v>2.9499999999999998E-2</v>
      </c>
      <c r="J54" s="148">
        <f t="shared" si="25"/>
        <v>43476</v>
      </c>
      <c r="K54" s="149">
        <f t="shared" si="12"/>
        <v>20</v>
      </c>
      <c r="L54" s="150">
        <f t="shared" si="13"/>
        <v>20</v>
      </c>
      <c r="M54" s="151">
        <f t="shared" si="2"/>
        <v>1.0023100650000001</v>
      </c>
      <c r="N54" s="151">
        <f t="shared" ca="1" si="3"/>
        <v>1.007256996</v>
      </c>
      <c r="O54" s="150">
        <f t="shared" si="14"/>
        <v>0</v>
      </c>
      <c r="P54" s="145">
        <f t="shared" ca="1" si="4"/>
        <v>72.569959990000001</v>
      </c>
      <c r="Q54" s="152">
        <f t="shared" si="5"/>
        <v>0</v>
      </c>
      <c r="R54" s="153" t="str">
        <f t="shared" si="15"/>
        <v>J=</v>
      </c>
      <c r="S54" s="148">
        <f t="shared" si="16"/>
        <v>43507</v>
      </c>
      <c r="T54" s="154">
        <f t="shared" si="6"/>
        <v>0</v>
      </c>
      <c r="U54" s="4"/>
      <c r="V54" s="16">
        <f t="shared" si="17"/>
        <v>42</v>
      </c>
      <c r="W54" s="141">
        <f t="shared" si="18"/>
        <v>44725</v>
      </c>
      <c r="X54" s="18">
        <f t="shared" si="19"/>
        <v>-1351.350000000009</v>
      </c>
      <c r="Y54" s="20">
        <f t="shared" si="20"/>
        <v>23</v>
      </c>
      <c r="Z54" s="142">
        <f t="shared" si="26"/>
        <v>-2.87246632</v>
      </c>
      <c r="AA54" s="142">
        <f t="shared" si="27"/>
        <v>270.27</v>
      </c>
      <c r="AB54" s="21">
        <v>2.7026999999999999E-2</v>
      </c>
      <c r="AC54" s="19">
        <f t="shared" si="21"/>
        <v>267.39753367999998</v>
      </c>
      <c r="AD54" s="16">
        <f t="shared" si="22"/>
        <v>42</v>
      </c>
      <c r="AE54" s="22" t="s">
        <v>57</v>
      </c>
      <c r="AF54" s="141">
        <f t="shared" si="7"/>
        <v>44753</v>
      </c>
      <c r="AG54" s="7" t="str">
        <f t="shared" ca="1" si="23"/>
        <v>Pago</v>
      </c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</row>
    <row r="55" spans="1:208" x14ac:dyDescent="0.2">
      <c r="A55" s="143">
        <f t="shared" si="8"/>
        <v>43505</v>
      </c>
      <c r="B55" s="144">
        <f t="shared" ca="1" si="24"/>
        <v>10076.212299999999</v>
      </c>
      <c r="C55" s="145">
        <f t="shared" si="9"/>
        <v>10000</v>
      </c>
      <c r="D55" s="146">
        <f ca="1">IF(A55&lt;$B$1,VLOOKUP(A55,[1]DI!$A$4:$B$15000,2,FALSE),0)</f>
        <v>0</v>
      </c>
      <c r="E55" s="145">
        <f t="shared" ca="1" si="0"/>
        <v>1</v>
      </c>
      <c r="F55" s="145">
        <f ca="1">(TRUNC(PRODUCT($E$12:$E54),16))</f>
        <v>1.0074124279707199</v>
      </c>
      <c r="G55" s="145">
        <f t="shared" ca="1" si="28"/>
        <v>1.00221798337386</v>
      </c>
      <c r="H55" s="145">
        <f t="shared" ca="1" si="1"/>
        <v>1.00518295</v>
      </c>
      <c r="I55" s="147">
        <f t="shared" si="11"/>
        <v>2.9499999999999998E-2</v>
      </c>
      <c r="J55" s="148">
        <f t="shared" si="25"/>
        <v>43476</v>
      </c>
      <c r="K55" s="149">
        <f t="shared" si="12"/>
        <v>20</v>
      </c>
      <c r="L55" s="150">
        <f t="shared" si="13"/>
        <v>21</v>
      </c>
      <c r="M55" s="151">
        <f t="shared" si="2"/>
        <v>1.0024257080000001</v>
      </c>
      <c r="N55" s="151">
        <f t="shared" ca="1" si="3"/>
        <v>1.00762123</v>
      </c>
      <c r="O55" s="150">
        <f t="shared" si="14"/>
        <v>0</v>
      </c>
      <c r="P55" s="145">
        <f t="shared" ca="1" si="4"/>
        <v>76.212299999999999</v>
      </c>
      <c r="Q55" s="152">
        <f t="shared" si="5"/>
        <v>0</v>
      </c>
      <c r="R55" s="153" t="str">
        <f t="shared" si="15"/>
        <v>J=</v>
      </c>
      <c r="S55" s="148">
        <f t="shared" si="16"/>
        <v>43507</v>
      </c>
      <c r="T55" s="154">
        <f t="shared" si="6"/>
        <v>0</v>
      </c>
      <c r="U55" s="4"/>
      <c r="V55" s="16">
        <f t="shared" si="17"/>
        <v>43</v>
      </c>
      <c r="W55" s="141">
        <f t="shared" si="18"/>
        <v>44753</v>
      </c>
      <c r="X55" s="18">
        <f t="shared" si="19"/>
        <v>-1621.620000000009</v>
      </c>
      <c r="Y55" s="20">
        <f t="shared" si="20"/>
        <v>19</v>
      </c>
      <c r="Z55" s="142">
        <f t="shared" si="26"/>
        <v>-2.9654497399999999</v>
      </c>
      <c r="AA55" s="142">
        <f t="shared" si="27"/>
        <v>270.27</v>
      </c>
      <c r="AB55" s="21">
        <v>2.7026999999999999E-2</v>
      </c>
      <c r="AC55" s="19">
        <f t="shared" si="21"/>
        <v>267.30455025999998</v>
      </c>
      <c r="AD55" s="16">
        <f t="shared" si="22"/>
        <v>43</v>
      </c>
      <c r="AE55" s="22" t="s">
        <v>57</v>
      </c>
      <c r="AF55" s="141">
        <f t="shared" si="7"/>
        <v>44784</v>
      </c>
      <c r="AG55" s="7" t="str">
        <f t="shared" ca="1" si="23"/>
        <v>Pago</v>
      </c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</row>
    <row r="56" spans="1:208" x14ac:dyDescent="0.2">
      <c r="A56" s="143">
        <f t="shared" si="8"/>
        <v>43506</v>
      </c>
      <c r="B56" s="144">
        <f t="shared" ca="1" si="24"/>
        <v>10076.212299999999</v>
      </c>
      <c r="C56" s="145">
        <f t="shared" si="9"/>
        <v>10000</v>
      </c>
      <c r="D56" s="146">
        <f ca="1">IF(A56&lt;$B$1,VLOOKUP(A56,[1]DI!$A$4:$B$15000,2,FALSE),0)</f>
        <v>0</v>
      </c>
      <c r="E56" s="145">
        <f t="shared" ca="1" si="0"/>
        <v>1</v>
      </c>
      <c r="F56" s="145">
        <f ca="1">(TRUNC(PRODUCT($E$12:$E55),16))</f>
        <v>1.0074124279707199</v>
      </c>
      <c r="G56" s="145">
        <f t="shared" ca="1" si="28"/>
        <v>1.00221798337386</v>
      </c>
      <c r="H56" s="145">
        <f t="shared" ca="1" si="1"/>
        <v>1.00518295</v>
      </c>
      <c r="I56" s="147">
        <f t="shared" si="11"/>
        <v>2.9499999999999998E-2</v>
      </c>
      <c r="J56" s="148">
        <f t="shared" si="25"/>
        <v>43476</v>
      </c>
      <c r="K56" s="149">
        <f t="shared" si="12"/>
        <v>20</v>
      </c>
      <c r="L56" s="150">
        <f t="shared" si="13"/>
        <v>21</v>
      </c>
      <c r="M56" s="151">
        <f t="shared" si="2"/>
        <v>1.0024257080000001</v>
      </c>
      <c r="N56" s="151">
        <f t="shared" ca="1" si="3"/>
        <v>1.00762123</v>
      </c>
      <c r="O56" s="150">
        <f t="shared" si="14"/>
        <v>0</v>
      </c>
      <c r="P56" s="145">
        <f t="shared" ca="1" si="4"/>
        <v>76.212299999999999</v>
      </c>
      <c r="Q56" s="152">
        <f t="shared" si="5"/>
        <v>0</v>
      </c>
      <c r="R56" s="153" t="str">
        <f t="shared" si="15"/>
        <v>J=</v>
      </c>
      <c r="S56" s="148">
        <f t="shared" si="16"/>
        <v>43507</v>
      </c>
      <c r="T56" s="154">
        <f t="shared" si="6"/>
        <v>0</v>
      </c>
      <c r="U56" s="4"/>
      <c r="V56" s="16">
        <f t="shared" si="17"/>
        <v>44</v>
      </c>
      <c r="W56" s="141">
        <f t="shared" si="18"/>
        <v>44784</v>
      </c>
      <c r="X56" s="18">
        <f t="shared" si="19"/>
        <v>-1891.890000000009</v>
      </c>
      <c r="Y56" s="20">
        <f t="shared" si="20"/>
        <v>23</v>
      </c>
      <c r="Z56" s="142">
        <f t="shared" si="26"/>
        <v>-4.3086994799999996</v>
      </c>
      <c r="AA56" s="142">
        <f t="shared" si="27"/>
        <v>270.27</v>
      </c>
      <c r="AB56" s="21">
        <v>2.7026999999999999E-2</v>
      </c>
      <c r="AC56" s="19">
        <f t="shared" si="21"/>
        <v>265.96130052000001</v>
      </c>
      <c r="AD56" s="16">
        <f t="shared" si="22"/>
        <v>44</v>
      </c>
      <c r="AE56" s="22" t="s">
        <v>57</v>
      </c>
      <c r="AF56" s="141">
        <f t="shared" si="7"/>
        <v>44816</v>
      </c>
      <c r="AG56" s="7" t="str">
        <f t="shared" ca="1" si="23"/>
        <v>Pago</v>
      </c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</row>
    <row r="57" spans="1:208" ht="15" x14ac:dyDescent="0.2">
      <c r="A57" s="167">
        <f t="shared" si="8"/>
        <v>43507</v>
      </c>
      <c r="B57" s="168">
        <f t="shared" ca="1" si="24"/>
        <v>10076.212299999999</v>
      </c>
      <c r="C57" s="169">
        <f t="shared" si="9"/>
        <v>10000</v>
      </c>
      <c r="D57" s="146">
        <f ca="1">IF(A57&lt;$B$1,VLOOKUP(A57,[1]DI!$A$4:$B$15000,2,FALSE),0)</f>
        <v>6.4000000000000001E-2</v>
      </c>
      <c r="E57" s="169">
        <f t="shared" ca="1" si="0"/>
        <v>1.0002462000000001</v>
      </c>
      <c r="F57" s="169">
        <f ca="1">(TRUNC(PRODUCT($E$12:$E56),16))</f>
        <v>1.0074124279707199</v>
      </c>
      <c r="G57" s="169">
        <f t="shared" ca="1" si="28"/>
        <v>1.00221798337386</v>
      </c>
      <c r="H57" s="169">
        <f t="shared" ca="1" si="1"/>
        <v>1.00518295</v>
      </c>
      <c r="I57" s="170">
        <f t="shared" si="11"/>
        <v>2.9499999999999998E-2</v>
      </c>
      <c r="J57" s="171">
        <f t="shared" si="25"/>
        <v>43476</v>
      </c>
      <c r="K57" s="172">
        <f t="shared" si="12"/>
        <v>21</v>
      </c>
      <c r="L57" s="173">
        <f t="shared" si="13"/>
        <v>21</v>
      </c>
      <c r="M57" s="174">
        <f t="shared" si="2"/>
        <v>1.0024257080000001</v>
      </c>
      <c r="N57" s="174">
        <f t="shared" ca="1" si="3"/>
        <v>1.00762123</v>
      </c>
      <c r="O57" s="173">
        <f t="shared" si="14"/>
        <v>2</v>
      </c>
      <c r="P57" s="169">
        <f t="shared" ca="1" si="4"/>
        <v>76.212299999999999</v>
      </c>
      <c r="Q57" s="175">
        <f t="shared" si="5"/>
        <v>0</v>
      </c>
      <c r="R57" s="176" t="str">
        <f t="shared" si="15"/>
        <v>J=</v>
      </c>
      <c r="S57" s="171">
        <f t="shared" si="16"/>
        <v>43507</v>
      </c>
      <c r="T57" s="177">
        <f t="shared" ca="1" si="6"/>
        <v>1486139.85</v>
      </c>
      <c r="U57" s="4"/>
      <c r="V57" s="16">
        <f t="shared" si="17"/>
        <v>45</v>
      </c>
      <c r="W57" s="141">
        <f t="shared" si="18"/>
        <v>44816</v>
      </c>
      <c r="X57" s="18">
        <f t="shared" si="19"/>
        <v>-2162.1600000000089</v>
      </c>
      <c r="Y57" s="20">
        <f t="shared" si="20"/>
        <v>21</v>
      </c>
      <c r="Z57" s="142">
        <f t="shared" si="26"/>
        <v>-4.5891727099999997</v>
      </c>
      <c r="AA57" s="142">
        <f t="shared" si="27"/>
        <v>270.27</v>
      </c>
      <c r="AB57" s="21">
        <v>2.7026999999999999E-2</v>
      </c>
      <c r="AC57" s="19">
        <f t="shared" si="21"/>
        <v>265.68082728999997</v>
      </c>
      <c r="AD57" s="16">
        <f t="shared" si="22"/>
        <v>45</v>
      </c>
      <c r="AE57" s="22" t="s">
        <v>57</v>
      </c>
      <c r="AF57" s="141">
        <f t="shared" si="7"/>
        <v>44845</v>
      </c>
      <c r="AG57" s="7" t="str">
        <f t="shared" ca="1" si="23"/>
        <v>Pago</v>
      </c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</row>
    <row r="58" spans="1:208" x14ac:dyDescent="0.2">
      <c r="A58" s="143">
        <f t="shared" si="8"/>
        <v>43508</v>
      </c>
      <c r="B58" s="144">
        <f t="shared" ca="1" si="24"/>
        <v>10003.61604999</v>
      </c>
      <c r="C58" s="145">
        <f t="shared" si="9"/>
        <v>10000</v>
      </c>
      <c r="D58" s="146">
        <f ca="1">IF(A58&lt;$B$1,VLOOKUP(A58,[1]DI!$A$4:$B$15000,2,FALSE),0)</f>
        <v>6.4000000000000001E-2</v>
      </c>
      <c r="E58" s="145">
        <f t="shared" ca="1" si="0"/>
        <v>1.0002462000000001</v>
      </c>
      <c r="F58" s="145">
        <f ca="1">(TRUNC(PRODUCT($E$12:$E57),16))</f>
        <v>1.00766045291048</v>
      </c>
      <c r="G58" s="145">
        <f t="shared" ca="1" si="28"/>
        <v>1.0074124279707199</v>
      </c>
      <c r="H58" s="145">
        <f t="shared" ca="1" si="1"/>
        <v>1.0002462000000001</v>
      </c>
      <c r="I58" s="147">
        <f t="shared" si="11"/>
        <v>2.9499999999999998E-2</v>
      </c>
      <c r="J58" s="148">
        <f t="shared" si="25"/>
        <v>43507</v>
      </c>
      <c r="K58" s="149">
        <f t="shared" si="12"/>
        <v>1</v>
      </c>
      <c r="L58" s="150">
        <f t="shared" si="13"/>
        <v>1</v>
      </c>
      <c r="M58" s="151">
        <f t="shared" si="2"/>
        <v>1.000115377</v>
      </c>
      <c r="N58" s="151">
        <f t="shared" ca="1" si="3"/>
        <v>1.0003616049999999</v>
      </c>
      <c r="O58" s="150">
        <f t="shared" si="14"/>
        <v>0</v>
      </c>
      <c r="P58" s="145">
        <f t="shared" ca="1" si="4"/>
        <v>3.61604999</v>
      </c>
      <c r="Q58" s="152">
        <f t="shared" si="5"/>
        <v>0</v>
      </c>
      <c r="R58" s="153" t="str">
        <f t="shared" si="15"/>
        <v>J=</v>
      </c>
      <c r="S58" s="148">
        <f t="shared" si="16"/>
        <v>43535</v>
      </c>
      <c r="T58" s="154">
        <f t="shared" si="6"/>
        <v>0</v>
      </c>
      <c r="U58" s="4"/>
      <c r="V58" s="16">
        <f t="shared" si="17"/>
        <v>46</v>
      </c>
      <c r="W58" s="141">
        <f t="shared" si="18"/>
        <v>44845</v>
      </c>
      <c r="X58" s="18">
        <f t="shared" si="19"/>
        <v>-2432.4300000000089</v>
      </c>
      <c r="Y58" s="20">
        <f t="shared" si="20"/>
        <v>21</v>
      </c>
      <c r="Z58" s="142">
        <f t="shared" si="26"/>
        <v>-5.2447688100000001</v>
      </c>
      <c r="AA58" s="142">
        <f t="shared" si="27"/>
        <v>270.27</v>
      </c>
      <c r="AB58" s="21">
        <v>2.7026999999999999E-2</v>
      </c>
      <c r="AC58" s="19">
        <f t="shared" si="21"/>
        <v>265.02523119</v>
      </c>
      <c r="AD58" s="16">
        <f t="shared" si="22"/>
        <v>46</v>
      </c>
      <c r="AE58" s="22" t="s">
        <v>57</v>
      </c>
      <c r="AF58" s="141">
        <f t="shared" si="7"/>
        <v>44876</v>
      </c>
      <c r="AG58" s="7" t="str">
        <f t="shared" ca="1" si="23"/>
        <v>Pago</v>
      </c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</row>
    <row r="59" spans="1:208" x14ac:dyDescent="0.2">
      <c r="A59" s="143">
        <f t="shared" si="8"/>
        <v>43509</v>
      </c>
      <c r="B59" s="144">
        <f t="shared" ca="1" si="24"/>
        <v>10007.233410000001</v>
      </c>
      <c r="C59" s="145">
        <f t="shared" si="9"/>
        <v>10000</v>
      </c>
      <c r="D59" s="146">
        <f ca="1">IF(A59&lt;$B$1,VLOOKUP(A59,[1]DI!$A$4:$B$15000,2,FALSE),0)</f>
        <v>6.4000000000000001E-2</v>
      </c>
      <c r="E59" s="145">
        <f t="shared" ca="1" si="0"/>
        <v>1.0002462000000001</v>
      </c>
      <c r="F59" s="145">
        <f ca="1">(TRUNC(PRODUCT($E$12:$E58),16))</f>
        <v>1.0079085389139899</v>
      </c>
      <c r="G59" s="145">
        <f t="shared" ca="1" si="28"/>
        <v>1.0074124279707199</v>
      </c>
      <c r="H59" s="145">
        <f t="shared" ca="1" si="1"/>
        <v>1.00049246</v>
      </c>
      <c r="I59" s="147">
        <f t="shared" si="11"/>
        <v>2.9499999999999998E-2</v>
      </c>
      <c r="J59" s="148">
        <f t="shared" si="25"/>
        <v>43507</v>
      </c>
      <c r="K59" s="149">
        <f t="shared" si="12"/>
        <v>2</v>
      </c>
      <c r="L59" s="150">
        <f t="shared" si="13"/>
        <v>2</v>
      </c>
      <c r="M59" s="151">
        <f t="shared" si="2"/>
        <v>1.0002307669999999</v>
      </c>
      <c r="N59" s="151">
        <f t="shared" ca="1" si="3"/>
        <v>1.000723341</v>
      </c>
      <c r="O59" s="150">
        <f t="shared" si="14"/>
        <v>0</v>
      </c>
      <c r="P59" s="145">
        <f t="shared" ca="1" si="4"/>
        <v>7.2334100000000001</v>
      </c>
      <c r="Q59" s="152">
        <f t="shared" si="5"/>
        <v>0</v>
      </c>
      <c r="R59" s="153" t="str">
        <f t="shared" si="15"/>
        <v>J=</v>
      </c>
      <c r="S59" s="148">
        <f t="shared" si="16"/>
        <v>43535</v>
      </c>
      <c r="T59" s="154">
        <f t="shared" si="6"/>
        <v>0</v>
      </c>
      <c r="U59" s="4"/>
      <c r="V59" s="16">
        <f t="shared" si="17"/>
        <v>47</v>
      </c>
      <c r="W59" s="141">
        <f t="shared" si="18"/>
        <v>44876</v>
      </c>
      <c r="X59" s="18">
        <f t="shared" si="19"/>
        <v>-2702.7000000000089</v>
      </c>
      <c r="Y59" s="20">
        <f t="shared" si="20"/>
        <v>21</v>
      </c>
      <c r="Z59" s="142">
        <f t="shared" si="26"/>
        <v>-5.9003649100000004</v>
      </c>
      <c r="AA59" s="142">
        <f t="shared" si="27"/>
        <v>270.27</v>
      </c>
      <c r="AB59" s="21">
        <v>2.7026999999999999E-2</v>
      </c>
      <c r="AC59" s="19">
        <f t="shared" si="21"/>
        <v>264.36963508999997</v>
      </c>
      <c r="AD59" s="16">
        <f t="shared" si="22"/>
        <v>47</v>
      </c>
      <c r="AE59" s="22" t="s">
        <v>57</v>
      </c>
      <c r="AF59" s="141">
        <f t="shared" si="7"/>
        <v>44907</v>
      </c>
      <c r="AG59" s="7" t="str">
        <f t="shared" ca="1" si="23"/>
        <v>Pago</v>
      </c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</row>
    <row r="60" spans="1:208" x14ac:dyDescent="0.2">
      <c r="A60" s="143">
        <f t="shared" si="8"/>
        <v>43510</v>
      </c>
      <c r="B60" s="144">
        <f t="shared" ca="1" si="24"/>
        <v>10010.85205999</v>
      </c>
      <c r="C60" s="145">
        <f t="shared" si="9"/>
        <v>10000</v>
      </c>
      <c r="D60" s="146">
        <f ca="1">IF(A60&lt;$B$1,VLOOKUP(A60,[1]DI!$A$4:$B$15000,2,FALSE),0)</f>
        <v>6.4000000000000001E-2</v>
      </c>
      <c r="E60" s="145">
        <f t="shared" ca="1" si="0"/>
        <v>1.0002462000000001</v>
      </c>
      <c r="F60" s="145">
        <f ca="1">(TRUNC(PRODUCT($E$12:$E59),16))</f>
        <v>1.0081566859962701</v>
      </c>
      <c r="G60" s="145">
        <f t="shared" ca="1" si="28"/>
        <v>1.0074124279707199</v>
      </c>
      <c r="H60" s="145">
        <f t="shared" ca="1" si="1"/>
        <v>1.00073878</v>
      </c>
      <c r="I60" s="147">
        <f t="shared" si="11"/>
        <v>2.9499999999999998E-2</v>
      </c>
      <c r="J60" s="148">
        <f t="shared" si="25"/>
        <v>43507</v>
      </c>
      <c r="K60" s="149">
        <f t="shared" si="12"/>
        <v>3</v>
      </c>
      <c r="L60" s="150">
        <f t="shared" si="13"/>
        <v>3</v>
      </c>
      <c r="M60" s="151">
        <f t="shared" si="2"/>
        <v>1.00034617</v>
      </c>
      <c r="N60" s="151">
        <f t="shared" ca="1" si="3"/>
        <v>1.0010852059999999</v>
      </c>
      <c r="O60" s="150">
        <f t="shared" si="14"/>
        <v>0</v>
      </c>
      <c r="P60" s="145">
        <f t="shared" ca="1" si="4"/>
        <v>10.852059990000001</v>
      </c>
      <c r="Q60" s="152">
        <f t="shared" si="5"/>
        <v>0</v>
      </c>
      <c r="R60" s="153" t="str">
        <f t="shared" si="15"/>
        <v>J=</v>
      </c>
      <c r="S60" s="148">
        <f t="shared" si="16"/>
        <v>43535</v>
      </c>
      <c r="T60" s="154">
        <f t="shared" si="6"/>
        <v>0</v>
      </c>
      <c r="U60" s="4"/>
      <c r="V60" s="16">
        <f t="shared" si="17"/>
        <v>48</v>
      </c>
      <c r="W60" s="141">
        <f t="shared" si="18"/>
        <v>44907</v>
      </c>
      <c r="X60" s="18">
        <f t="shared" si="19"/>
        <v>-2972.9800000000087</v>
      </c>
      <c r="Y60" s="20">
        <f t="shared" si="20"/>
        <v>20</v>
      </c>
      <c r="Z60" s="142">
        <f t="shared" si="26"/>
        <v>-6.2434126799999996</v>
      </c>
      <c r="AA60" s="142">
        <f t="shared" si="27"/>
        <v>270.27999999999997</v>
      </c>
      <c r="AB60" s="21">
        <v>2.7028E-2</v>
      </c>
      <c r="AC60" s="19">
        <f t="shared" si="21"/>
        <v>264.03658731999997</v>
      </c>
      <c r="AD60" s="16">
        <f t="shared" si="22"/>
        <v>48</v>
      </c>
      <c r="AE60" s="22"/>
      <c r="AF60" s="141"/>
      <c r="AG60" s="7" t="str">
        <f t="shared" ca="1" si="23"/>
        <v>Pago</v>
      </c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</row>
    <row r="61" spans="1:208" x14ac:dyDescent="0.2">
      <c r="A61" s="143">
        <f t="shared" si="8"/>
        <v>43511</v>
      </c>
      <c r="B61" s="144">
        <f t="shared" ca="1" si="24"/>
        <v>10014.472019999999</v>
      </c>
      <c r="C61" s="145">
        <f t="shared" si="9"/>
        <v>10000</v>
      </c>
      <c r="D61" s="146">
        <f ca="1">IF(A61&lt;$B$1,VLOOKUP(A61,[1]DI!$A$4:$B$15000,2,FALSE),0)</f>
        <v>6.4000000000000001E-2</v>
      </c>
      <c r="E61" s="145">
        <f t="shared" ca="1" si="0"/>
        <v>1.0002462000000001</v>
      </c>
      <c r="F61" s="145">
        <f ca="1">(TRUNC(PRODUCT($E$12:$E60),16))</f>
        <v>1.00840489417236</v>
      </c>
      <c r="G61" s="145">
        <f t="shared" ca="1" si="28"/>
        <v>1.0074124279707199</v>
      </c>
      <c r="H61" s="145">
        <f t="shared" ca="1" si="1"/>
        <v>1.0009851599999999</v>
      </c>
      <c r="I61" s="147">
        <f t="shared" si="11"/>
        <v>2.9499999999999998E-2</v>
      </c>
      <c r="J61" s="148">
        <f t="shared" si="25"/>
        <v>43507</v>
      </c>
      <c r="K61" s="149">
        <f t="shared" si="12"/>
        <v>4</v>
      </c>
      <c r="L61" s="150">
        <f t="shared" si="13"/>
        <v>4</v>
      </c>
      <c r="M61" s="151">
        <f t="shared" si="2"/>
        <v>1.000461587</v>
      </c>
      <c r="N61" s="151">
        <f t="shared" ca="1" si="3"/>
        <v>1.001447202</v>
      </c>
      <c r="O61" s="150">
        <f t="shared" si="14"/>
        <v>0</v>
      </c>
      <c r="P61" s="145">
        <f t="shared" ca="1" si="4"/>
        <v>14.472020000000001</v>
      </c>
      <c r="Q61" s="152">
        <f t="shared" si="5"/>
        <v>0</v>
      </c>
      <c r="R61" s="153" t="str">
        <f t="shared" si="15"/>
        <v>J=</v>
      </c>
      <c r="S61" s="148">
        <f t="shared" si="16"/>
        <v>43535</v>
      </c>
      <c r="T61" s="154">
        <f t="shared" si="6"/>
        <v>0</v>
      </c>
      <c r="U61" s="4"/>
      <c r="V61" s="16"/>
      <c r="W61" s="141"/>
      <c r="X61" s="18"/>
      <c r="Y61" s="20"/>
      <c r="Z61" s="19"/>
      <c r="AA61" s="19"/>
      <c r="AB61" s="21"/>
      <c r="AC61" s="19"/>
      <c r="AD61" s="16"/>
      <c r="AE61" s="22"/>
      <c r="AF61" s="141"/>
      <c r="AG61" s="7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</row>
    <row r="62" spans="1:208" x14ac:dyDescent="0.2">
      <c r="A62" s="143">
        <f t="shared" si="8"/>
        <v>43512</v>
      </c>
      <c r="B62" s="144">
        <f t="shared" ca="1" si="24"/>
        <v>10018.093379989999</v>
      </c>
      <c r="C62" s="145">
        <f t="shared" si="9"/>
        <v>10000</v>
      </c>
      <c r="D62" s="146">
        <f ca="1">IF(A62&lt;$B$1,VLOOKUP(A62,[1]DI!$A$4:$B$15000,2,FALSE),0)</f>
        <v>0</v>
      </c>
      <c r="E62" s="145">
        <f t="shared" ca="1" si="0"/>
        <v>1</v>
      </c>
      <c r="F62" s="145">
        <f ca="1">(TRUNC(PRODUCT($E$12:$E61),16))</f>
        <v>1.0086531634573099</v>
      </c>
      <c r="G62" s="145">
        <f t="shared" ca="1" si="28"/>
        <v>1.0074124279707199</v>
      </c>
      <c r="H62" s="145">
        <f t="shared" ca="1" si="1"/>
        <v>1.00123161</v>
      </c>
      <c r="I62" s="147">
        <f t="shared" si="11"/>
        <v>2.9499999999999998E-2</v>
      </c>
      <c r="J62" s="148">
        <f t="shared" si="25"/>
        <v>43507</v>
      </c>
      <c r="K62" s="149">
        <f t="shared" si="12"/>
        <v>4</v>
      </c>
      <c r="L62" s="150">
        <f t="shared" si="13"/>
        <v>5</v>
      </c>
      <c r="M62" s="151">
        <f t="shared" si="2"/>
        <v>1.0005770169999999</v>
      </c>
      <c r="N62" s="151">
        <f t="shared" ca="1" si="3"/>
        <v>1.0018093379999999</v>
      </c>
      <c r="O62" s="150">
        <f t="shared" si="14"/>
        <v>0</v>
      </c>
      <c r="P62" s="145">
        <f t="shared" ca="1" si="4"/>
        <v>18.093379989999999</v>
      </c>
      <c r="Q62" s="152">
        <f t="shared" si="5"/>
        <v>0</v>
      </c>
      <c r="R62" s="153" t="str">
        <f t="shared" si="15"/>
        <v>J=</v>
      </c>
      <c r="S62" s="148">
        <f t="shared" si="16"/>
        <v>43535</v>
      </c>
      <c r="T62" s="154">
        <f t="shared" si="6"/>
        <v>0</v>
      </c>
      <c r="U62" s="4"/>
      <c r="V62" s="16"/>
      <c r="W62" s="141"/>
      <c r="X62" s="18"/>
      <c r="Y62" s="20"/>
      <c r="Z62" s="19"/>
      <c r="AA62" s="19"/>
      <c r="AB62" s="21"/>
      <c r="AC62" s="19"/>
      <c r="AD62" s="16"/>
      <c r="AE62" s="22"/>
      <c r="AF62" s="141"/>
      <c r="AG62" s="7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</row>
    <row r="63" spans="1:208" x14ac:dyDescent="0.2">
      <c r="A63" s="143">
        <f t="shared" si="8"/>
        <v>43513</v>
      </c>
      <c r="B63" s="144">
        <f t="shared" ca="1" si="24"/>
        <v>10018.093379989999</v>
      </c>
      <c r="C63" s="145">
        <f t="shared" si="9"/>
        <v>10000</v>
      </c>
      <c r="D63" s="146">
        <f ca="1">IF(A63&lt;$B$1,VLOOKUP(A63,[1]DI!$A$4:$B$15000,2,FALSE),0)</f>
        <v>0</v>
      </c>
      <c r="E63" s="145">
        <f t="shared" ca="1" si="0"/>
        <v>1</v>
      </c>
      <c r="F63" s="145">
        <f ca="1">(TRUNC(PRODUCT($E$12:$E62),16))</f>
        <v>1.0086531634573099</v>
      </c>
      <c r="G63" s="145">
        <f t="shared" ca="1" si="28"/>
        <v>1.0074124279707199</v>
      </c>
      <c r="H63" s="145">
        <f t="shared" ca="1" si="1"/>
        <v>1.00123161</v>
      </c>
      <c r="I63" s="147">
        <f t="shared" si="11"/>
        <v>2.9499999999999998E-2</v>
      </c>
      <c r="J63" s="148">
        <f t="shared" si="25"/>
        <v>43507</v>
      </c>
      <c r="K63" s="149">
        <f t="shared" si="12"/>
        <v>4</v>
      </c>
      <c r="L63" s="150">
        <f t="shared" si="13"/>
        <v>5</v>
      </c>
      <c r="M63" s="151">
        <f t="shared" si="2"/>
        <v>1.0005770169999999</v>
      </c>
      <c r="N63" s="151">
        <f t="shared" ca="1" si="3"/>
        <v>1.0018093379999999</v>
      </c>
      <c r="O63" s="150">
        <f t="shared" si="14"/>
        <v>0</v>
      </c>
      <c r="P63" s="145">
        <f t="shared" ca="1" si="4"/>
        <v>18.093379989999999</v>
      </c>
      <c r="Q63" s="152">
        <f t="shared" si="5"/>
        <v>0</v>
      </c>
      <c r="R63" s="153" t="str">
        <f t="shared" si="15"/>
        <v>J=</v>
      </c>
      <c r="S63" s="148">
        <f t="shared" si="16"/>
        <v>43535</v>
      </c>
      <c r="T63" s="154">
        <f t="shared" si="6"/>
        <v>0</v>
      </c>
      <c r="U63" s="4"/>
      <c r="V63" s="16"/>
      <c r="W63" s="141"/>
      <c r="X63" s="18"/>
      <c r="Y63" s="20"/>
      <c r="Z63" s="19"/>
      <c r="AA63" s="19"/>
      <c r="AB63" s="21"/>
      <c r="AC63" s="19"/>
      <c r="AD63" s="16"/>
      <c r="AE63" s="22"/>
      <c r="AF63" s="141"/>
      <c r="AG63" s="7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</row>
    <row r="64" spans="1:208" x14ac:dyDescent="0.2">
      <c r="A64" s="143">
        <f t="shared" si="8"/>
        <v>43514</v>
      </c>
      <c r="B64" s="144">
        <f t="shared" ca="1" si="24"/>
        <v>10018.093379989999</v>
      </c>
      <c r="C64" s="145">
        <f t="shared" si="9"/>
        <v>10000</v>
      </c>
      <c r="D64" s="146">
        <f ca="1">IF(A64&lt;$B$1,VLOOKUP(A64,[1]DI!$A$4:$B$15000,2,FALSE),0)</f>
        <v>6.4000000000000001E-2</v>
      </c>
      <c r="E64" s="145">
        <f t="shared" ca="1" si="0"/>
        <v>1.0002462000000001</v>
      </c>
      <c r="F64" s="145">
        <f ca="1">(TRUNC(PRODUCT($E$12:$E63),16))</f>
        <v>1.0086531634573099</v>
      </c>
      <c r="G64" s="145">
        <f t="shared" ca="1" si="28"/>
        <v>1.0074124279707199</v>
      </c>
      <c r="H64" s="145">
        <f t="shared" ca="1" si="1"/>
        <v>1.00123161</v>
      </c>
      <c r="I64" s="147">
        <f t="shared" si="11"/>
        <v>2.9499999999999998E-2</v>
      </c>
      <c r="J64" s="148">
        <f t="shared" si="25"/>
        <v>43507</v>
      </c>
      <c r="K64" s="149">
        <f t="shared" si="12"/>
        <v>5</v>
      </c>
      <c r="L64" s="150">
        <f t="shared" si="13"/>
        <v>5</v>
      </c>
      <c r="M64" s="151">
        <f t="shared" si="2"/>
        <v>1.0005770169999999</v>
      </c>
      <c r="N64" s="151">
        <f t="shared" ca="1" si="3"/>
        <v>1.0018093379999999</v>
      </c>
      <c r="O64" s="150">
        <f t="shared" si="14"/>
        <v>0</v>
      </c>
      <c r="P64" s="145">
        <f t="shared" ca="1" si="4"/>
        <v>18.093379989999999</v>
      </c>
      <c r="Q64" s="152">
        <f t="shared" si="5"/>
        <v>0</v>
      </c>
      <c r="R64" s="153" t="str">
        <f t="shared" si="15"/>
        <v>J=</v>
      </c>
      <c r="S64" s="148">
        <f t="shared" si="16"/>
        <v>43535</v>
      </c>
      <c r="T64" s="154">
        <f t="shared" si="6"/>
        <v>0</v>
      </c>
      <c r="U64" s="4"/>
      <c r="V64" s="16"/>
      <c r="W64" s="141"/>
      <c r="X64" s="18"/>
      <c r="Y64" s="20"/>
      <c r="Z64" s="19"/>
      <c r="AA64" s="19"/>
      <c r="AB64" s="21"/>
      <c r="AC64" s="19"/>
      <c r="AD64" s="16"/>
      <c r="AE64" s="22"/>
      <c r="AF64" s="141"/>
      <c r="AG64" s="7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</row>
    <row r="65" spans="1:208" x14ac:dyDescent="0.2">
      <c r="A65" s="143">
        <f t="shared" si="8"/>
        <v>43515</v>
      </c>
      <c r="B65" s="144">
        <f t="shared" ca="1" si="24"/>
        <v>10021.71594</v>
      </c>
      <c r="C65" s="145">
        <f t="shared" si="9"/>
        <v>10000</v>
      </c>
      <c r="D65" s="146">
        <f ca="1">IF(A65&lt;$B$1,VLOOKUP(A65,[1]DI!$A$4:$B$15000,2,FALSE),0)</f>
        <v>6.4000000000000001E-2</v>
      </c>
      <c r="E65" s="145">
        <f t="shared" ca="1" si="0"/>
        <v>1.0002462000000001</v>
      </c>
      <c r="F65" s="145">
        <f ca="1">(TRUNC(PRODUCT($E$12:$E64),16))</f>
        <v>1.00890149386615</v>
      </c>
      <c r="G65" s="145">
        <f t="shared" ca="1" si="28"/>
        <v>1.0074124279707199</v>
      </c>
      <c r="H65" s="145">
        <f t="shared" ca="1" si="1"/>
        <v>1.0014781100000001</v>
      </c>
      <c r="I65" s="147">
        <f t="shared" si="11"/>
        <v>2.9499999999999998E-2</v>
      </c>
      <c r="J65" s="148">
        <f t="shared" si="25"/>
        <v>43507</v>
      </c>
      <c r="K65" s="149">
        <f t="shared" si="12"/>
        <v>6</v>
      </c>
      <c r="L65" s="150">
        <f t="shared" si="13"/>
        <v>6</v>
      </c>
      <c r="M65" s="151">
        <f t="shared" si="2"/>
        <v>1.00069246</v>
      </c>
      <c r="N65" s="151">
        <f t="shared" ca="1" si="3"/>
        <v>1.002171594</v>
      </c>
      <c r="O65" s="150">
        <f t="shared" si="14"/>
        <v>0</v>
      </c>
      <c r="P65" s="145">
        <f t="shared" ca="1" si="4"/>
        <v>21.71594</v>
      </c>
      <c r="Q65" s="152">
        <f t="shared" si="5"/>
        <v>0</v>
      </c>
      <c r="R65" s="153" t="str">
        <f t="shared" si="15"/>
        <v>J=</v>
      </c>
      <c r="S65" s="148">
        <f t="shared" si="16"/>
        <v>43535</v>
      </c>
      <c r="T65" s="154">
        <f t="shared" si="6"/>
        <v>0</v>
      </c>
      <c r="U65" s="4"/>
      <c r="V65" s="16"/>
      <c r="W65" s="141"/>
      <c r="X65" s="18"/>
      <c r="Y65" s="20"/>
      <c r="Z65" s="19"/>
      <c r="AA65" s="19"/>
      <c r="AB65" s="21"/>
      <c r="AC65" s="19"/>
      <c r="AD65" s="16"/>
      <c r="AE65" s="22"/>
      <c r="AF65" s="141"/>
      <c r="AG65" s="7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</row>
    <row r="66" spans="1:208" x14ac:dyDescent="0.2">
      <c r="A66" s="143">
        <f t="shared" si="8"/>
        <v>43516</v>
      </c>
      <c r="B66" s="144">
        <f t="shared" ca="1" si="24"/>
        <v>10025.33979</v>
      </c>
      <c r="C66" s="145">
        <f t="shared" si="9"/>
        <v>10000</v>
      </c>
      <c r="D66" s="146">
        <f ca="1">IF(A66&lt;$B$1,VLOOKUP(A66,[1]DI!$A$4:$B$15000,2,FALSE),0)</f>
        <v>6.4000000000000001E-2</v>
      </c>
      <c r="E66" s="145">
        <f t="shared" ca="1" si="0"/>
        <v>1.0002462000000001</v>
      </c>
      <c r="F66" s="145">
        <f ca="1">(TRUNC(PRODUCT($E$12:$E65),16))</f>
        <v>1.00914988541394</v>
      </c>
      <c r="G66" s="145">
        <f t="shared" ca="1" si="28"/>
        <v>1.0074124279707199</v>
      </c>
      <c r="H66" s="145">
        <f t="shared" ca="1" si="1"/>
        <v>1.00172467</v>
      </c>
      <c r="I66" s="147">
        <f t="shared" si="11"/>
        <v>2.9499999999999998E-2</v>
      </c>
      <c r="J66" s="148">
        <f t="shared" si="25"/>
        <v>43507</v>
      </c>
      <c r="K66" s="149">
        <f t="shared" si="12"/>
        <v>7</v>
      </c>
      <c r="L66" s="150">
        <f t="shared" si="13"/>
        <v>7</v>
      </c>
      <c r="M66" s="151">
        <f t="shared" si="2"/>
        <v>1.0008079160000001</v>
      </c>
      <c r="N66" s="151">
        <f t="shared" ca="1" si="3"/>
        <v>1.0025339790000001</v>
      </c>
      <c r="O66" s="150">
        <f t="shared" si="14"/>
        <v>0</v>
      </c>
      <c r="P66" s="145">
        <f t="shared" ca="1" si="4"/>
        <v>25.339790000000001</v>
      </c>
      <c r="Q66" s="152">
        <f t="shared" si="5"/>
        <v>0</v>
      </c>
      <c r="R66" s="153" t="str">
        <f t="shared" si="15"/>
        <v>J=</v>
      </c>
      <c r="S66" s="148">
        <f t="shared" si="16"/>
        <v>43535</v>
      </c>
      <c r="T66" s="154">
        <f t="shared" si="6"/>
        <v>0</v>
      </c>
      <c r="U66" s="4"/>
      <c r="V66" s="16"/>
      <c r="W66" s="141"/>
      <c r="X66" s="18"/>
      <c r="Y66" s="20"/>
      <c r="Z66" s="19"/>
      <c r="AA66" s="19"/>
      <c r="AB66" s="21"/>
      <c r="AC66" s="19"/>
      <c r="AD66" s="16"/>
      <c r="AE66" s="22"/>
      <c r="AF66" s="141"/>
      <c r="AG66" s="7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</row>
    <row r="67" spans="1:208" x14ac:dyDescent="0.2">
      <c r="A67" s="143">
        <f t="shared" si="8"/>
        <v>43517</v>
      </c>
      <c r="B67" s="144">
        <f t="shared" ca="1" si="24"/>
        <v>10028.96505999</v>
      </c>
      <c r="C67" s="145">
        <f t="shared" si="9"/>
        <v>10000</v>
      </c>
      <c r="D67" s="146">
        <f ca="1">IF(A67&lt;$B$1,VLOOKUP(A67,[1]DI!$A$4:$B$15000,2,FALSE),0)</f>
        <v>6.4000000000000001E-2</v>
      </c>
      <c r="E67" s="145">
        <f t="shared" ca="1" si="0"/>
        <v>1.0002462000000001</v>
      </c>
      <c r="F67" s="145">
        <f ca="1">(TRUNC(PRODUCT($E$12:$E66),16))</f>
        <v>1.0093983381157301</v>
      </c>
      <c r="G67" s="145">
        <f t="shared" ca="1" si="28"/>
        <v>1.0074124279707199</v>
      </c>
      <c r="H67" s="145">
        <f t="shared" ca="1" si="1"/>
        <v>1.0019712999999999</v>
      </c>
      <c r="I67" s="147">
        <f t="shared" si="11"/>
        <v>2.9499999999999998E-2</v>
      </c>
      <c r="J67" s="148">
        <f t="shared" si="25"/>
        <v>43507</v>
      </c>
      <c r="K67" s="149">
        <f t="shared" si="12"/>
        <v>8</v>
      </c>
      <c r="L67" s="150">
        <f t="shared" si="13"/>
        <v>8</v>
      </c>
      <c r="M67" s="151">
        <f t="shared" si="2"/>
        <v>1.000923386</v>
      </c>
      <c r="N67" s="151">
        <f t="shared" ca="1" si="3"/>
        <v>1.0028965059999999</v>
      </c>
      <c r="O67" s="150">
        <f t="shared" si="14"/>
        <v>0</v>
      </c>
      <c r="P67" s="145">
        <f t="shared" ca="1" si="4"/>
        <v>28.96505999</v>
      </c>
      <c r="Q67" s="152">
        <f t="shared" si="5"/>
        <v>0</v>
      </c>
      <c r="R67" s="153" t="str">
        <f t="shared" si="15"/>
        <v>J=</v>
      </c>
      <c r="S67" s="148">
        <f t="shared" si="16"/>
        <v>43535</v>
      </c>
      <c r="T67" s="154">
        <f t="shared" si="6"/>
        <v>0</v>
      </c>
      <c r="U67" s="4"/>
      <c r="V67" s="16"/>
      <c r="W67" s="141"/>
      <c r="X67" s="18"/>
      <c r="Y67" s="20"/>
      <c r="Z67" s="19"/>
      <c r="AA67" s="19"/>
      <c r="AB67" s="21"/>
      <c r="AC67" s="19"/>
      <c r="AD67" s="16"/>
      <c r="AE67" s="22"/>
      <c r="AF67" s="141"/>
      <c r="AG67" s="7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</row>
    <row r="68" spans="1:208" x14ac:dyDescent="0.2">
      <c r="A68" s="143">
        <f t="shared" si="8"/>
        <v>43518</v>
      </c>
      <c r="B68" s="144">
        <f t="shared" ca="1" si="24"/>
        <v>10032.59153999</v>
      </c>
      <c r="C68" s="145">
        <f t="shared" si="9"/>
        <v>10000</v>
      </c>
      <c r="D68" s="146">
        <f ca="1">IF(A68&lt;$B$1,VLOOKUP(A68,[1]DI!$A$4:$B$15000,2,FALSE),0)</f>
        <v>6.4000000000000001E-2</v>
      </c>
      <c r="E68" s="145">
        <f t="shared" ca="1" si="0"/>
        <v>1.0002462000000001</v>
      </c>
      <c r="F68" s="145">
        <f ca="1">(TRUNC(PRODUCT($E$12:$E67),16))</f>
        <v>1.00964685198658</v>
      </c>
      <c r="G68" s="145">
        <f t="shared" ca="1" si="28"/>
        <v>1.0074124279707199</v>
      </c>
      <c r="H68" s="145">
        <f t="shared" ca="1" si="1"/>
        <v>1.00221798</v>
      </c>
      <c r="I68" s="147">
        <f t="shared" si="11"/>
        <v>2.9499999999999998E-2</v>
      </c>
      <c r="J68" s="148">
        <f t="shared" si="25"/>
        <v>43507</v>
      </c>
      <c r="K68" s="149">
        <f t="shared" si="12"/>
        <v>9</v>
      </c>
      <c r="L68" s="150">
        <f t="shared" si="13"/>
        <v>9</v>
      </c>
      <c r="M68" s="151">
        <f t="shared" si="2"/>
        <v>1.0010388699999999</v>
      </c>
      <c r="N68" s="151">
        <f t="shared" ca="1" si="3"/>
        <v>1.003259154</v>
      </c>
      <c r="O68" s="150">
        <f t="shared" si="14"/>
        <v>0</v>
      </c>
      <c r="P68" s="145">
        <f t="shared" ca="1" si="4"/>
        <v>32.591539990000001</v>
      </c>
      <c r="Q68" s="152">
        <f t="shared" si="5"/>
        <v>0</v>
      </c>
      <c r="R68" s="153" t="str">
        <f t="shared" si="15"/>
        <v>J=</v>
      </c>
      <c r="S68" s="148">
        <f t="shared" si="16"/>
        <v>43535</v>
      </c>
      <c r="T68" s="154">
        <f t="shared" si="6"/>
        <v>0</v>
      </c>
      <c r="U68" s="4"/>
      <c r="V68" s="16"/>
      <c r="W68" s="141"/>
      <c r="X68" s="18"/>
      <c r="Y68" s="20"/>
      <c r="Z68" s="19"/>
      <c r="AA68" s="19"/>
      <c r="AB68" s="21"/>
      <c r="AC68" s="19"/>
      <c r="AD68" s="16"/>
      <c r="AE68" s="22"/>
      <c r="AF68" s="141"/>
      <c r="AG68" s="7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</row>
    <row r="69" spans="1:208" x14ac:dyDescent="0.2">
      <c r="A69" s="143">
        <f t="shared" si="8"/>
        <v>43519</v>
      </c>
      <c r="B69" s="144">
        <f t="shared" ca="1" si="24"/>
        <v>10036.21941</v>
      </c>
      <c r="C69" s="145">
        <f t="shared" si="9"/>
        <v>10000</v>
      </c>
      <c r="D69" s="146">
        <f ca="1">IF(A69&lt;$B$1,VLOOKUP(A69,[1]DI!$A$4:$B$15000,2,FALSE),0)</f>
        <v>0</v>
      </c>
      <c r="E69" s="145">
        <f t="shared" ca="1" si="0"/>
        <v>1</v>
      </c>
      <c r="F69" s="145">
        <f ca="1">(TRUNC(PRODUCT($E$12:$E68),16))</f>
        <v>1.0098954270415299</v>
      </c>
      <c r="G69" s="145">
        <f t="shared" ca="1" si="28"/>
        <v>1.0074124279707199</v>
      </c>
      <c r="H69" s="145">
        <f t="shared" ca="1" si="1"/>
        <v>1.00246473</v>
      </c>
      <c r="I69" s="147">
        <f t="shared" si="11"/>
        <v>2.9499999999999998E-2</v>
      </c>
      <c r="J69" s="148">
        <f t="shared" si="25"/>
        <v>43507</v>
      </c>
      <c r="K69" s="149">
        <f t="shared" si="12"/>
        <v>9</v>
      </c>
      <c r="L69" s="150">
        <f t="shared" si="13"/>
        <v>10</v>
      </c>
      <c r="M69" s="151">
        <f t="shared" si="2"/>
        <v>1.001154366</v>
      </c>
      <c r="N69" s="151">
        <f t="shared" ca="1" si="3"/>
        <v>1.003621941</v>
      </c>
      <c r="O69" s="150">
        <f t="shared" si="14"/>
        <v>0</v>
      </c>
      <c r="P69" s="145">
        <f t="shared" ca="1" si="4"/>
        <v>36.219410000000003</v>
      </c>
      <c r="Q69" s="152">
        <f t="shared" si="5"/>
        <v>0</v>
      </c>
      <c r="R69" s="153" t="str">
        <f t="shared" si="15"/>
        <v>J=</v>
      </c>
      <c r="S69" s="148">
        <f t="shared" si="16"/>
        <v>43535</v>
      </c>
      <c r="T69" s="154">
        <f t="shared" si="6"/>
        <v>0</v>
      </c>
      <c r="U69" s="4"/>
      <c r="V69" s="16"/>
      <c r="W69" s="141"/>
      <c r="X69" s="18"/>
      <c r="Y69" s="20"/>
      <c r="Z69" s="19"/>
      <c r="AA69" s="19"/>
      <c r="AB69" s="21"/>
      <c r="AC69" s="19"/>
      <c r="AD69" s="16"/>
      <c r="AE69" s="22"/>
      <c r="AF69" s="141"/>
      <c r="AG69" s="7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</row>
    <row r="70" spans="1:208" x14ac:dyDescent="0.2">
      <c r="A70" s="143">
        <f t="shared" si="8"/>
        <v>43520</v>
      </c>
      <c r="B70" s="144">
        <f t="shared" ca="1" si="24"/>
        <v>10036.21941</v>
      </c>
      <c r="C70" s="145">
        <f t="shared" si="9"/>
        <v>10000</v>
      </c>
      <c r="D70" s="146">
        <f ca="1">IF(A70&lt;$B$1,VLOOKUP(A70,[1]DI!$A$4:$B$15000,2,FALSE),0)</f>
        <v>0</v>
      </c>
      <c r="E70" s="145">
        <f t="shared" ca="1" si="0"/>
        <v>1</v>
      </c>
      <c r="F70" s="145">
        <f ca="1">(TRUNC(PRODUCT($E$12:$E69),16))</f>
        <v>1.0098954270415299</v>
      </c>
      <c r="G70" s="145">
        <f t="shared" ca="1" si="28"/>
        <v>1.0074124279707199</v>
      </c>
      <c r="H70" s="145">
        <f t="shared" ca="1" si="1"/>
        <v>1.00246473</v>
      </c>
      <c r="I70" s="147">
        <f t="shared" si="11"/>
        <v>2.9499999999999998E-2</v>
      </c>
      <c r="J70" s="148">
        <f t="shared" si="25"/>
        <v>43507</v>
      </c>
      <c r="K70" s="149">
        <f t="shared" si="12"/>
        <v>9</v>
      </c>
      <c r="L70" s="150">
        <f t="shared" si="13"/>
        <v>10</v>
      </c>
      <c r="M70" s="151">
        <f t="shared" si="2"/>
        <v>1.001154366</v>
      </c>
      <c r="N70" s="151">
        <f t="shared" ca="1" si="3"/>
        <v>1.003621941</v>
      </c>
      <c r="O70" s="150">
        <f t="shared" si="14"/>
        <v>0</v>
      </c>
      <c r="P70" s="145">
        <f t="shared" ca="1" si="4"/>
        <v>36.219410000000003</v>
      </c>
      <c r="Q70" s="152">
        <f t="shared" si="5"/>
        <v>0</v>
      </c>
      <c r="R70" s="153" t="str">
        <f t="shared" si="15"/>
        <v>J=</v>
      </c>
      <c r="S70" s="148">
        <f t="shared" si="16"/>
        <v>43535</v>
      </c>
      <c r="T70" s="154">
        <f t="shared" si="6"/>
        <v>0</v>
      </c>
      <c r="U70" s="4"/>
      <c r="V70" s="16"/>
      <c r="W70" s="141"/>
      <c r="X70" s="18"/>
      <c r="Y70" s="20"/>
      <c r="Z70" s="19"/>
      <c r="AA70" s="19"/>
      <c r="AB70" s="21"/>
      <c r="AC70" s="19"/>
      <c r="AD70" s="16"/>
      <c r="AE70" s="22"/>
      <c r="AF70" s="141"/>
      <c r="AG70" s="7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</row>
    <row r="71" spans="1:208" x14ac:dyDescent="0.2">
      <c r="A71" s="143">
        <f t="shared" si="8"/>
        <v>43521</v>
      </c>
      <c r="B71" s="144">
        <f t="shared" ca="1" si="24"/>
        <v>10036.21941</v>
      </c>
      <c r="C71" s="145">
        <f t="shared" si="9"/>
        <v>10000</v>
      </c>
      <c r="D71" s="146">
        <f ca="1">IF(A71&lt;$B$1,VLOOKUP(A71,[1]DI!$A$4:$B$15000,2,FALSE),0)</f>
        <v>6.4000000000000001E-2</v>
      </c>
      <c r="E71" s="145">
        <f t="shared" ca="1" si="0"/>
        <v>1.0002462000000001</v>
      </c>
      <c r="F71" s="145">
        <f ca="1">(TRUNC(PRODUCT($E$12:$E70),16))</f>
        <v>1.0098954270415299</v>
      </c>
      <c r="G71" s="145">
        <f t="shared" ca="1" si="28"/>
        <v>1.0074124279707199</v>
      </c>
      <c r="H71" s="145">
        <f t="shared" ca="1" si="1"/>
        <v>1.00246473</v>
      </c>
      <c r="I71" s="147">
        <f t="shared" si="11"/>
        <v>2.9499999999999998E-2</v>
      </c>
      <c r="J71" s="148">
        <f t="shared" si="25"/>
        <v>43507</v>
      </c>
      <c r="K71" s="149">
        <f t="shared" si="12"/>
        <v>10</v>
      </c>
      <c r="L71" s="150">
        <f t="shared" si="13"/>
        <v>10</v>
      </c>
      <c r="M71" s="151">
        <f t="shared" si="2"/>
        <v>1.001154366</v>
      </c>
      <c r="N71" s="151">
        <f t="shared" ca="1" si="3"/>
        <v>1.003621941</v>
      </c>
      <c r="O71" s="150">
        <f t="shared" si="14"/>
        <v>0</v>
      </c>
      <c r="P71" s="145">
        <f t="shared" ca="1" si="4"/>
        <v>36.219410000000003</v>
      </c>
      <c r="Q71" s="152">
        <f t="shared" si="5"/>
        <v>0</v>
      </c>
      <c r="R71" s="153" t="str">
        <f t="shared" si="15"/>
        <v>J=</v>
      </c>
      <c r="S71" s="148">
        <f t="shared" si="16"/>
        <v>43535</v>
      </c>
      <c r="T71" s="154">
        <f t="shared" si="6"/>
        <v>0</v>
      </c>
      <c r="U71" s="4"/>
      <c r="V71" s="16"/>
      <c r="W71" s="141"/>
      <c r="X71" s="18"/>
      <c r="Y71" s="20"/>
      <c r="Z71" s="19"/>
      <c r="AA71" s="19"/>
      <c r="AB71" s="21"/>
      <c r="AC71" s="19"/>
      <c r="AD71" s="16"/>
      <c r="AE71" s="22"/>
      <c r="AF71" s="141"/>
      <c r="AG71" s="7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</row>
    <row r="72" spans="1:208" x14ac:dyDescent="0.2">
      <c r="A72" s="143">
        <f t="shared" si="8"/>
        <v>43522</v>
      </c>
      <c r="B72" s="144">
        <f t="shared" ca="1" si="24"/>
        <v>10039.84859</v>
      </c>
      <c r="C72" s="145">
        <f t="shared" si="9"/>
        <v>10000</v>
      </c>
      <c r="D72" s="146">
        <f ca="1">IF(A72&lt;$B$1,VLOOKUP(A72,[1]DI!$A$4:$B$15000,2,FALSE),0)</f>
        <v>6.4000000000000001E-2</v>
      </c>
      <c r="E72" s="145">
        <f t="shared" ca="1" si="0"/>
        <v>1.0002462000000001</v>
      </c>
      <c r="F72" s="145">
        <f ca="1">(TRUNC(PRODUCT($E$12:$E71),16))</f>
        <v>1.01014406329567</v>
      </c>
      <c r="G72" s="145">
        <f t="shared" ca="1" si="28"/>
        <v>1.0074124279707199</v>
      </c>
      <c r="H72" s="145">
        <f t="shared" ca="1" si="1"/>
        <v>1.00271154</v>
      </c>
      <c r="I72" s="147">
        <f t="shared" si="11"/>
        <v>2.9499999999999998E-2</v>
      </c>
      <c r="J72" s="148">
        <f t="shared" si="25"/>
        <v>43507</v>
      </c>
      <c r="K72" s="149">
        <f t="shared" si="12"/>
        <v>11</v>
      </c>
      <c r="L72" s="150">
        <f t="shared" si="13"/>
        <v>11</v>
      </c>
      <c r="M72" s="151">
        <f t="shared" si="2"/>
        <v>1.0012698760000001</v>
      </c>
      <c r="N72" s="151">
        <f t="shared" ca="1" si="3"/>
        <v>1.003984859</v>
      </c>
      <c r="O72" s="150">
        <f t="shared" si="14"/>
        <v>0</v>
      </c>
      <c r="P72" s="145">
        <f t="shared" ca="1" si="4"/>
        <v>39.848590000000002</v>
      </c>
      <c r="Q72" s="152">
        <f t="shared" si="5"/>
        <v>0</v>
      </c>
      <c r="R72" s="153" t="str">
        <f t="shared" si="15"/>
        <v>J=</v>
      </c>
      <c r="S72" s="148">
        <f t="shared" si="16"/>
        <v>43535</v>
      </c>
      <c r="T72" s="154">
        <f t="shared" si="6"/>
        <v>0</v>
      </c>
      <c r="U72" s="4"/>
      <c r="V72" s="16"/>
      <c r="W72" s="141"/>
      <c r="X72" s="18"/>
      <c r="Y72" s="20"/>
      <c r="Z72" s="19"/>
      <c r="AA72" s="19"/>
      <c r="AB72" s="21"/>
      <c r="AC72" s="19"/>
      <c r="AD72" s="16"/>
      <c r="AE72" s="22"/>
      <c r="AF72" s="141"/>
      <c r="AG72" s="7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</row>
    <row r="73" spans="1:208" x14ac:dyDescent="0.2">
      <c r="A73" s="143">
        <f t="shared" si="8"/>
        <v>43523</v>
      </c>
      <c r="B73" s="144">
        <f t="shared" ca="1" si="24"/>
        <v>10043.47898</v>
      </c>
      <c r="C73" s="145">
        <f t="shared" si="9"/>
        <v>10000</v>
      </c>
      <c r="D73" s="146">
        <f ca="1">IF(A73&lt;$B$1,VLOOKUP(A73,[1]DI!$A$4:$B$15000,2,FALSE),0)</f>
        <v>6.4000000000000001E-2</v>
      </c>
      <c r="E73" s="145">
        <f t="shared" ca="1" si="0"/>
        <v>1.0002462000000001</v>
      </c>
      <c r="F73" s="145">
        <f ca="1">(TRUNC(PRODUCT($E$12:$E72),16))</f>
        <v>1.0103927607640599</v>
      </c>
      <c r="G73" s="145">
        <f t="shared" ca="1" si="28"/>
        <v>1.0074124279707199</v>
      </c>
      <c r="H73" s="145">
        <f t="shared" ca="1" si="1"/>
        <v>1.0029584</v>
      </c>
      <c r="I73" s="147">
        <f t="shared" si="11"/>
        <v>2.9499999999999998E-2</v>
      </c>
      <c r="J73" s="148">
        <f t="shared" si="25"/>
        <v>43507</v>
      </c>
      <c r="K73" s="149">
        <f t="shared" si="12"/>
        <v>12</v>
      </c>
      <c r="L73" s="150">
        <f t="shared" si="13"/>
        <v>12</v>
      </c>
      <c r="M73" s="151">
        <f t="shared" si="2"/>
        <v>1.0013853989999999</v>
      </c>
      <c r="N73" s="151">
        <f t="shared" ca="1" si="3"/>
        <v>1.004347898</v>
      </c>
      <c r="O73" s="150">
        <f t="shared" si="14"/>
        <v>0</v>
      </c>
      <c r="P73" s="145">
        <f t="shared" ca="1" si="4"/>
        <v>43.47898</v>
      </c>
      <c r="Q73" s="152">
        <f t="shared" si="5"/>
        <v>0</v>
      </c>
      <c r="R73" s="153" t="str">
        <f t="shared" si="15"/>
        <v>J=</v>
      </c>
      <c r="S73" s="148">
        <f t="shared" si="16"/>
        <v>43535</v>
      </c>
      <c r="T73" s="154">
        <f t="shared" si="6"/>
        <v>0</v>
      </c>
      <c r="U73" s="28"/>
      <c r="Y73" s="31"/>
      <c r="AD73" s="33"/>
      <c r="AE73" s="34"/>
      <c r="AF73" s="35"/>
      <c r="AG73" s="7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</row>
    <row r="74" spans="1:208" x14ac:dyDescent="0.2">
      <c r="A74" s="143">
        <f t="shared" si="8"/>
        <v>43524</v>
      </c>
      <c r="B74" s="144">
        <f t="shared" ca="1" si="24"/>
        <v>10047.110769999999</v>
      </c>
      <c r="C74" s="145">
        <f t="shared" si="9"/>
        <v>10000</v>
      </c>
      <c r="D74" s="146">
        <f ca="1">IF(A74&lt;$B$1,VLOOKUP(A74,[1]DI!$A$4:$B$15000,2,FALSE),0)</f>
        <v>6.4000000000000001E-2</v>
      </c>
      <c r="E74" s="145">
        <f t="shared" ca="1" si="0"/>
        <v>1.0002462000000001</v>
      </c>
      <c r="F74" s="145">
        <f ca="1">(TRUNC(PRODUCT($E$12:$E73),16))</f>
        <v>1.01064151946176</v>
      </c>
      <c r="G74" s="145">
        <f t="shared" ca="1" si="28"/>
        <v>1.0074124279707199</v>
      </c>
      <c r="H74" s="145">
        <f t="shared" ca="1" si="1"/>
        <v>1.0032053299999999</v>
      </c>
      <c r="I74" s="147">
        <f t="shared" si="11"/>
        <v>2.9499999999999998E-2</v>
      </c>
      <c r="J74" s="148">
        <f t="shared" si="25"/>
        <v>43507</v>
      </c>
      <c r="K74" s="149">
        <f t="shared" si="12"/>
        <v>13</v>
      </c>
      <c r="L74" s="150">
        <f t="shared" si="13"/>
        <v>13</v>
      </c>
      <c r="M74" s="151">
        <f t="shared" si="2"/>
        <v>1.001500936</v>
      </c>
      <c r="N74" s="151">
        <f t="shared" ca="1" si="3"/>
        <v>1.0047110770000001</v>
      </c>
      <c r="O74" s="150">
        <f t="shared" si="14"/>
        <v>0</v>
      </c>
      <c r="P74" s="145">
        <f t="shared" ca="1" si="4"/>
        <v>47.110770000000002</v>
      </c>
      <c r="Q74" s="152">
        <f t="shared" si="5"/>
        <v>0</v>
      </c>
      <c r="R74" s="153" t="str">
        <f t="shared" si="15"/>
        <v>J=</v>
      </c>
      <c r="S74" s="148">
        <f t="shared" si="16"/>
        <v>43535</v>
      </c>
      <c r="T74" s="154">
        <f t="shared" si="6"/>
        <v>0</v>
      </c>
      <c r="U74" s="4"/>
      <c r="Y74" s="1"/>
      <c r="AD74" s="24"/>
      <c r="AE74" s="36"/>
      <c r="AF74" s="37"/>
      <c r="AG74" s="7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</row>
    <row r="75" spans="1:208" x14ac:dyDescent="0.2">
      <c r="A75" s="143">
        <f t="shared" si="8"/>
        <v>43525</v>
      </c>
      <c r="B75" s="144">
        <f t="shared" ca="1" si="24"/>
        <v>10050.74387</v>
      </c>
      <c r="C75" s="145">
        <f t="shared" si="9"/>
        <v>10000</v>
      </c>
      <c r="D75" s="146">
        <f ca="1">IF(A75&lt;$B$1,VLOOKUP(A75,[1]DI!$A$4:$B$15000,2,FALSE),0)</f>
        <v>6.4000000000000001E-2</v>
      </c>
      <c r="E75" s="145">
        <f t="shared" ca="1" si="0"/>
        <v>1.0002462000000001</v>
      </c>
      <c r="F75" s="145">
        <f ca="1">(TRUNC(PRODUCT($E$12:$E74),16))</f>
        <v>1.01089033940385</v>
      </c>
      <c r="G75" s="145">
        <f t="shared" ca="1" si="28"/>
        <v>1.0074124279707199</v>
      </c>
      <c r="H75" s="145">
        <f t="shared" ca="1" si="1"/>
        <v>1.0034523200000001</v>
      </c>
      <c r="I75" s="147">
        <f t="shared" si="11"/>
        <v>2.9499999999999998E-2</v>
      </c>
      <c r="J75" s="148">
        <f t="shared" si="25"/>
        <v>43507</v>
      </c>
      <c r="K75" s="149">
        <f t="shared" si="12"/>
        <v>14</v>
      </c>
      <c r="L75" s="150">
        <f t="shared" si="13"/>
        <v>14</v>
      </c>
      <c r="M75" s="151">
        <f t="shared" si="2"/>
        <v>1.0016164860000001</v>
      </c>
      <c r="N75" s="151">
        <f t="shared" ca="1" si="3"/>
        <v>1.0050743870000001</v>
      </c>
      <c r="O75" s="150">
        <f t="shared" si="14"/>
        <v>0</v>
      </c>
      <c r="P75" s="145">
        <f t="shared" ca="1" si="4"/>
        <v>50.743870000000001</v>
      </c>
      <c r="Q75" s="152">
        <f t="shared" si="5"/>
        <v>0</v>
      </c>
      <c r="R75" s="153" t="str">
        <f t="shared" si="15"/>
        <v>J=</v>
      </c>
      <c r="S75" s="148">
        <f t="shared" si="16"/>
        <v>43535</v>
      </c>
      <c r="T75" s="154">
        <f t="shared" si="6"/>
        <v>0</v>
      </c>
      <c r="U75" s="4"/>
      <c r="Y75" s="1"/>
      <c r="AD75" s="24"/>
      <c r="AE75" s="36"/>
      <c r="AF75" s="37"/>
      <c r="AG75" s="7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</row>
    <row r="76" spans="1:208" x14ac:dyDescent="0.2">
      <c r="A76" s="143">
        <f t="shared" si="8"/>
        <v>43526</v>
      </c>
      <c r="B76" s="144">
        <f t="shared" ca="1" si="24"/>
        <v>10054.378259999999</v>
      </c>
      <c r="C76" s="145">
        <f t="shared" si="9"/>
        <v>10000</v>
      </c>
      <c r="D76" s="146">
        <f ca="1">IF(A76&lt;$B$1,VLOOKUP(A76,[1]DI!$A$4:$B$15000,2,FALSE),0)</f>
        <v>0</v>
      </c>
      <c r="E76" s="145">
        <f t="shared" ref="E76:E139" ca="1" si="29">IF(A76&lt;A$10,1,ROUND(((1+D76)^(1/252)),8))</f>
        <v>1</v>
      </c>
      <c r="F76" s="145">
        <f ca="1">(TRUNC(PRODUCT($E$12:$E75),16))</f>
        <v>1.0111392206054099</v>
      </c>
      <c r="G76" s="145">
        <f t="shared" ca="1" si="28"/>
        <v>1.0074124279707199</v>
      </c>
      <c r="H76" s="145">
        <f t="shared" ref="H76:H139" ca="1" si="30">ROUND(F76/G76,8)</f>
        <v>1.0036993700000001</v>
      </c>
      <c r="I76" s="147">
        <f t="shared" si="11"/>
        <v>2.9499999999999998E-2</v>
      </c>
      <c r="J76" s="148">
        <f t="shared" si="25"/>
        <v>43507</v>
      </c>
      <c r="K76" s="149">
        <f t="shared" si="12"/>
        <v>14</v>
      </c>
      <c r="L76" s="150">
        <f t="shared" si="13"/>
        <v>15</v>
      </c>
      <c r="M76" s="151">
        <f t="shared" ref="M76:M139" si="31">ROUND((I76+1)^(L76/252),9)</f>
        <v>1.0017320489999999</v>
      </c>
      <c r="N76" s="151">
        <f t="shared" ref="N76:N139" ca="1" si="32">ROUND(H76*M76,9)</f>
        <v>1.0054378260000001</v>
      </c>
      <c r="O76" s="150">
        <f t="shared" si="14"/>
        <v>0</v>
      </c>
      <c r="P76" s="145">
        <f t="shared" ref="P76:P139" ca="1" si="33">TRUNC(((N76-1)*C76),8)</f>
        <v>54.378259999999997</v>
      </c>
      <c r="Q76" s="152">
        <f t="shared" ref="Q76:Q139" si="34">IF(O76&gt;0,VLOOKUP(O76,$V$12:$AA$72,6),0)</f>
        <v>0</v>
      </c>
      <c r="R76" s="153" t="str">
        <f t="shared" si="15"/>
        <v>J=</v>
      </c>
      <c r="S76" s="148">
        <f t="shared" si="16"/>
        <v>43535</v>
      </c>
      <c r="T76" s="154">
        <f t="shared" ref="T76:T139" si="35">IF(O76&gt;0,(P76+Q76)*T$10,0)</f>
        <v>0</v>
      </c>
      <c r="U76" s="4"/>
      <c r="Y76" s="1"/>
      <c r="AD76" s="24"/>
      <c r="AE76" s="36"/>
      <c r="AF76" s="37"/>
      <c r="AG76" s="7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</row>
    <row r="77" spans="1:208" x14ac:dyDescent="0.2">
      <c r="A77" s="143">
        <f t="shared" ref="A77:A140" si="36">(A76+1)</f>
        <v>43527</v>
      </c>
      <c r="B77" s="144">
        <f t="shared" ca="1" si="24"/>
        <v>10054.378259999999</v>
      </c>
      <c r="C77" s="145">
        <f t="shared" ref="C77:C140" si="37">(C76-Q76)</f>
        <v>10000</v>
      </c>
      <c r="D77" s="146">
        <f ca="1">IF(A77&lt;$B$1,VLOOKUP(A77,[1]DI!$A$4:$B$15000,2,FALSE),0)</f>
        <v>0</v>
      </c>
      <c r="E77" s="145">
        <f t="shared" ca="1" si="29"/>
        <v>1</v>
      </c>
      <c r="F77" s="145">
        <f ca="1">(TRUNC(PRODUCT($E$12:$E76),16))</f>
        <v>1.0111392206054099</v>
      </c>
      <c r="G77" s="145">
        <f t="shared" ca="1" si="28"/>
        <v>1.0074124279707199</v>
      </c>
      <c r="H77" s="145">
        <f t="shared" ca="1" si="30"/>
        <v>1.0036993700000001</v>
      </c>
      <c r="I77" s="147">
        <f t="shared" ref="I77:I140" si="38">I76</f>
        <v>2.9499999999999998E-2</v>
      </c>
      <c r="J77" s="148">
        <f t="shared" si="25"/>
        <v>43507</v>
      </c>
      <c r="K77" s="149">
        <f t="shared" ref="K77:K140" si="39">IF(A77&gt;J77,IF(NETWORKDAYS(J77,A77,$V$81:$V$465)-1=0,1,NETWORKDAYS(J77,A77,$V$81:$V$465)-1),0)</f>
        <v>14</v>
      </c>
      <c r="L77" s="150">
        <f t="shared" ref="L77:L140" si="40">IF(AND(K77=1,K76=1),1,IF(K77&gt;0,IF(K77=K76,K77+1,K77),0))</f>
        <v>15</v>
      </c>
      <c r="M77" s="151">
        <f t="shared" si="31"/>
        <v>1.0017320489999999</v>
      </c>
      <c r="N77" s="151">
        <f t="shared" ca="1" si="32"/>
        <v>1.0054378260000001</v>
      </c>
      <c r="O77" s="150">
        <f t="shared" ref="O77:O140" si="41">IF(VLOOKUP(A77,W$12:AD$72,8)=VLOOKUP(A76,W$12:AD$72,8),0,VLOOKUP(A77,W$12:AD$72,8))</f>
        <v>0</v>
      </c>
      <c r="P77" s="145">
        <f t="shared" ca="1" si="33"/>
        <v>54.378259999999997</v>
      </c>
      <c r="Q77" s="152">
        <f t="shared" si="34"/>
        <v>0</v>
      </c>
      <c r="R77" s="153" t="str">
        <f t="shared" ref="R77:R140" si="42">IF(O76&gt;0,VLOOKUP(O76,V$12:AF$72,10),R76)</f>
        <v>J=</v>
      </c>
      <c r="S77" s="148">
        <f t="shared" ref="S77:S140" si="43">IF(O76&gt;0,VLOOKUP(O76,V$12:AF$72,11),S76)</f>
        <v>43535</v>
      </c>
      <c r="T77" s="154">
        <f t="shared" si="35"/>
        <v>0</v>
      </c>
      <c r="U77" s="4"/>
      <c r="Y77" s="1"/>
      <c r="AD77" s="24"/>
      <c r="AE77" s="36"/>
      <c r="AF77" s="37"/>
      <c r="AG77" s="7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</row>
    <row r="78" spans="1:208" x14ac:dyDescent="0.2">
      <c r="A78" s="143">
        <f t="shared" si="36"/>
        <v>43528</v>
      </c>
      <c r="B78" s="144">
        <f t="shared" ref="B78:B141" ca="1" si="44">IF(A78&lt;=TODAY(),C78+P78,IF(AND(A78&gt;TODAY(),A78&lt;=$B$1),IF(VLOOKUP(TODAY(),$A$10:$D$10000,4,FALSE)=0,"n.d",C78+P78),"n.d"))</f>
        <v>10054.378259999999</v>
      </c>
      <c r="C78" s="145">
        <f t="shared" si="37"/>
        <v>10000</v>
      </c>
      <c r="D78" s="146">
        <f ca="1">IF(A78&lt;$B$1,VLOOKUP(A78,[1]DI!$A$4:$B$15000,2,FALSE),0)</f>
        <v>0</v>
      </c>
      <c r="E78" s="145">
        <f t="shared" ca="1" si="29"/>
        <v>1</v>
      </c>
      <c r="F78" s="145">
        <f ca="1">(TRUNC(PRODUCT($E$12:$E77),16))</f>
        <v>1.0111392206054099</v>
      </c>
      <c r="G78" s="145">
        <f t="shared" ca="1" si="28"/>
        <v>1.0074124279707199</v>
      </c>
      <c r="H78" s="145">
        <f t="shared" ca="1" si="30"/>
        <v>1.0036993700000001</v>
      </c>
      <c r="I78" s="147">
        <f t="shared" si="38"/>
        <v>2.9499999999999998E-2</v>
      </c>
      <c r="J78" s="148">
        <f t="shared" ref="J78:J141" si="45">IF(O77&gt;0,VLOOKUP(O77,V$12:AF$72,2),J77)</f>
        <v>43507</v>
      </c>
      <c r="K78" s="149">
        <f t="shared" si="39"/>
        <v>14</v>
      </c>
      <c r="L78" s="150">
        <f t="shared" si="40"/>
        <v>15</v>
      </c>
      <c r="M78" s="151">
        <f t="shared" si="31"/>
        <v>1.0017320489999999</v>
      </c>
      <c r="N78" s="151">
        <f t="shared" ca="1" si="32"/>
        <v>1.0054378260000001</v>
      </c>
      <c r="O78" s="150">
        <f t="shared" si="41"/>
        <v>0</v>
      </c>
      <c r="P78" s="145">
        <f t="shared" ca="1" si="33"/>
        <v>54.378259999999997</v>
      </c>
      <c r="Q78" s="152">
        <f t="shared" si="34"/>
        <v>0</v>
      </c>
      <c r="R78" s="153" t="str">
        <f t="shared" si="42"/>
        <v>J=</v>
      </c>
      <c r="S78" s="148">
        <f t="shared" si="43"/>
        <v>43535</v>
      </c>
      <c r="T78" s="154">
        <f t="shared" si="35"/>
        <v>0</v>
      </c>
      <c r="U78" s="4"/>
      <c r="Y78" s="1"/>
      <c r="AD78" s="24"/>
      <c r="AE78" s="36"/>
      <c r="AF78" s="37"/>
      <c r="AG78" s="7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</row>
    <row r="79" spans="1:208" x14ac:dyDescent="0.2">
      <c r="A79" s="143">
        <f t="shared" si="36"/>
        <v>43529</v>
      </c>
      <c r="B79" s="144">
        <f t="shared" ca="1" si="44"/>
        <v>10054.378259999999</v>
      </c>
      <c r="C79" s="145">
        <f t="shared" si="37"/>
        <v>10000</v>
      </c>
      <c r="D79" s="146">
        <f ca="1">IF(A79&lt;$B$1,VLOOKUP(A79,[1]DI!$A$4:$B$15000,2,FALSE),0)</f>
        <v>0</v>
      </c>
      <c r="E79" s="145">
        <f t="shared" ca="1" si="29"/>
        <v>1</v>
      </c>
      <c r="F79" s="145">
        <f ca="1">(TRUNC(PRODUCT($E$12:$E78),16))</f>
        <v>1.0111392206054099</v>
      </c>
      <c r="G79" s="145">
        <f t="shared" ca="1" si="28"/>
        <v>1.0074124279707199</v>
      </c>
      <c r="H79" s="145">
        <f t="shared" ca="1" si="30"/>
        <v>1.0036993700000001</v>
      </c>
      <c r="I79" s="147">
        <f t="shared" si="38"/>
        <v>2.9499999999999998E-2</v>
      </c>
      <c r="J79" s="148">
        <f t="shared" si="45"/>
        <v>43507</v>
      </c>
      <c r="K79" s="149">
        <f t="shared" si="39"/>
        <v>14</v>
      </c>
      <c r="L79" s="150">
        <f t="shared" si="40"/>
        <v>15</v>
      </c>
      <c r="M79" s="151">
        <f t="shared" si="31"/>
        <v>1.0017320489999999</v>
      </c>
      <c r="N79" s="151">
        <f t="shared" ca="1" si="32"/>
        <v>1.0054378260000001</v>
      </c>
      <c r="O79" s="150">
        <f t="shared" si="41"/>
        <v>0</v>
      </c>
      <c r="P79" s="145">
        <f t="shared" ca="1" si="33"/>
        <v>54.378259999999997</v>
      </c>
      <c r="Q79" s="152">
        <f t="shared" si="34"/>
        <v>0</v>
      </c>
      <c r="R79" s="153" t="str">
        <f t="shared" si="42"/>
        <v>J=</v>
      </c>
      <c r="S79" s="148">
        <f t="shared" si="43"/>
        <v>43535</v>
      </c>
      <c r="T79" s="154">
        <f t="shared" si="35"/>
        <v>0</v>
      </c>
      <c r="U79" s="4"/>
      <c r="Y79" s="1"/>
      <c r="AD79" s="24"/>
      <c r="AE79" s="36"/>
      <c r="AF79" s="37"/>
      <c r="AG79" s="7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</row>
    <row r="80" spans="1:208" x14ac:dyDescent="0.2">
      <c r="A80" s="143">
        <f t="shared" si="36"/>
        <v>43530</v>
      </c>
      <c r="B80" s="144">
        <f t="shared" ca="1" si="44"/>
        <v>10054.378259999999</v>
      </c>
      <c r="C80" s="145">
        <f t="shared" si="37"/>
        <v>10000</v>
      </c>
      <c r="D80" s="146">
        <f ca="1">IF(A80&lt;$B$1,VLOOKUP(A80,[1]DI!$A$4:$B$15000,2,FALSE),0)</f>
        <v>6.4000000000000001E-2</v>
      </c>
      <c r="E80" s="145">
        <f t="shared" ca="1" si="29"/>
        <v>1.0002462000000001</v>
      </c>
      <c r="F80" s="145">
        <f ca="1">(TRUNC(PRODUCT($E$12:$E79),16))</f>
        <v>1.0111392206054099</v>
      </c>
      <c r="G80" s="145">
        <f t="shared" ca="1" si="28"/>
        <v>1.0074124279707199</v>
      </c>
      <c r="H80" s="145">
        <f t="shared" ca="1" si="30"/>
        <v>1.0036993700000001</v>
      </c>
      <c r="I80" s="147">
        <f t="shared" si="38"/>
        <v>2.9499999999999998E-2</v>
      </c>
      <c r="J80" s="148">
        <f t="shared" si="45"/>
        <v>43507</v>
      </c>
      <c r="K80" s="149">
        <f t="shared" si="39"/>
        <v>15</v>
      </c>
      <c r="L80" s="150">
        <f t="shared" si="40"/>
        <v>15</v>
      </c>
      <c r="M80" s="151">
        <f t="shared" si="31"/>
        <v>1.0017320489999999</v>
      </c>
      <c r="N80" s="151">
        <f t="shared" ca="1" si="32"/>
        <v>1.0054378260000001</v>
      </c>
      <c r="O80" s="150">
        <f t="shared" si="41"/>
        <v>0</v>
      </c>
      <c r="P80" s="145">
        <f t="shared" ca="1" si="33"/>
        <v>54.378259999999997</v>
      </c>
      <c r="Q80" s="152">
        <f t="shared" si="34"/>
        <v>0</v>
      </c>
      <c r="R80" s="153" t="str">
        <f t="shared" si="42"/>
        <v>J=</v>
      </c>
      <c r="S80" s="148">
        <f t="shared" si="43"/>
        <v>43535</v>
      </c>
      <c r="T80" s="154">
        <f t="shared" si="35"/>
        <v>0</v>
      </c>
      <c r="U80" s="4"/>
      <c r="V80" s="38" t="s">
        <v>58</v>
      </c>
      <c r="W80" s="12"/>
      <c r="X80" s="39"/>
      <c r="Y80" s="1"/>
      <c r="Z80" s="40" t="s">
        <v>59</v>
      </c>
      <c r="AA80" s="41" t="s">
        <v>60</v>
      </c>
      <c r="AB80" s="41" t="s">
        <v>61</v>
      </c>
      <c r="AC80" s="41" t="s">
        <v>62</v>
      </c>
      <c r="AD80" s="24"/>
      <c r="AE80" s="36"/>
      <c r="AF80" s="37"/>
      <c r="AG80" s="7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</row>
    <row r="81" spans="1:208" x14ac:dyDescent="0.2">
      <c r="A81" s="143">
        <f t="shared" si="36"/>
        <v>43531</v>
      </c>
      <c r="B81" s="144">
        <f t="shared" ca="1" si="44"/>
        <v>10058.013969989999</v>
      </c>
      <c r="C81" s="145">
        <f t="shared" si="37"/>
        <v>10000</v>
      </c>
      <c r="D81" s="146">
        <f ca="1">IF(A81&lt;$B$1,VLOOKUP(A81,[1]DI!$A$4:$B$15000,2,FALSE),0)</f>
        <v>6.4000000000000001E-2</v>
      </c>
      <c r="E81" s="145">
        <f t="shared" ca="1" si="29"/>
        <v>1.0002462000000001</v>
      </c>
      <c r="F81" s="145">
        <f ca="1">(TRUNC(PRODUCT($E$12:$E80),16))</f>
        <v>1.01138816308152</v>
      </c>
      <c r="G81" s="145">
        <f t="shared" ca="1" si="28"/>
        <v>1.0074124279707199</v>
      </c>
      <c r="H81" s="145">
        <f t="shared" ca="1" si="30"/>
        <v>1.00394648</v>
      </c>
      <c r="I81" s="147">
        <f t="shared" si="38"/>
        <v>2.9499999999999998E-2</v>
      </c>
      <c r="J81" s="148">
        <f t="shared" si="45"/>
        <v>43507</v>
      </c>
      <c r="K81" s="149">
        <f t="shared" si="39"/>
        <v>16</v>
      </c>
      <c r="L81" s="150">
        <f t="shared" si="40"/>
        <v>16</v>
      </c>
      <c r="M81" s="151">
        <f t="shared" si="31"/>
        <v>1.0018476249999999</v>
      </c>
      <c r="N81" s="151">
        <f t="shared" ca="1" si="32"/>
        <v>1.0058013969999999</v>
      </c>
      <c r="O81" s="150">
        <f t="shared" si="41"/>
        <v>0</v>
      </c>
      <c r="P81" s="145">
        <f t="shared" ca="1" si="33"/>
        <v>58.01396999</v>
      </c>
      <c r="Q81" s="152">
        <f t="shared" si="34"/>
        <v>0</v>
      </c>
      <c r="R81" s="153" t="str">
        <f t="shared" si="42"/>
        <v>J=</v>
      </c>
      <c r="S81" s="148">
        <f t="shared" si="43"/>
        <v>43535</v>
      </c>
      <c r="T81" s="154">
        <f t="shared" si="35"/>
        <v>0</v>
      </c>
      <c r="U81" s="4"/>
      <c r="V81" s="49">
        <v>43101</v>
      </c>
      <c r="W81" s="32" t="s">
        <v>72</v>
      </c>
      <c r="X81" s="19"/>
      <c r="Y81" s="1"/>
      <c r="Z81" s="16"/>
      <c r="AA81" s="17">
        <f t="shared" ref="AA81:AA129" si="46">WORKDAY(AB81,-1,V$81:V$465)</f>
        <v>43461</v>
      </c>
      <c r="AB81" s="17">
        <f>A10</f>
        <v>43462</v>
      </c>
      <c r="AC81" s="17">
        <f t="shared" ref="AC81:AC129" si="47">WORKDAY(AA81,1,V$81:V$465)</f>
        <v>43462</v>
      </c>
      <c r="AD81" s="24"/>
      <c r="AE81" s="36"/>
      <c r="AF81" s="37"/>
      <c r="AG81" s="7" t="str">
        <f t="shared" ref="AG81:AG140" ca="1" si="48">IF(W81&lt;TODAY(),"Pago","")</f>
        <v/>
      </c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</row>
    <row r="82" spans="1:208" x14ac:dyDescent="0.2">
      <c r="A82" s="143">
        <f t="shared" si="36"/>
        <v>43532</v>
      </c>
      <c r="B82" s="144">
        <f t="shared" ca="1" si="44"/>
        <v>10061.65098</v>
      </c>
      <c r="C82" s="145">
        <f t="shared" si="37"/>
        <v>10000</v>
      </c>
      <c r="D82" s="146">
        <f ca="1">IF(A82&lt;$B$1,VLOOKUP(A82,[1]DI!$A$4:$B$15000,2,FALSE),0)</f>
        <v>6.4000000000000001E-2</v>
      </c>
      <c r="E82" s="145">
        <f t="shared" ca="1" si="29"/>
        <v>1.0002462000000001</v>
      </c>
      <c r="F82" s="145">
        <f ca="1">(TRUNC(PRODUCT($E$12:$E81),16))</f>
        <v>1.0116371668472699</v>
      </c>
      <c r="G82" s="145">
        <f t="shared" ca="1" si="28"/>
        <v>1.0074124279707199</v>
      </c>
      <c r="H82" s="145">
        <f t="shared" ca="1" si="30"/>
        <v>1.0041936499999999</v>
      </c>
      <c r="I82" s="147">
        <f t="shared" si="38"/>
        <v>2.9499999999999998E-2</v>
      </c>
      <c r="J82" s="148">
        <f t="shared" si="45"/>
        <v>43507</v>
      </c>
      <c r="K82" s="149">
        <f t="shared" si="39"/>
        <v>17</v>
      </c>
      <c r="L82" s="150">
        <f t="shared" si="40"/>
        <v>17</v>
      </c>
      <c r="M82" s="151">
        <f t="shared" si="31"/>
        <v>1.001963215</v>
      </c>
      <c r="N82" s="151">
        <f t="shared" ca="1" si="32"/>
        <v>1.0061650980000001</v>
      </c>
      <c r="O82" s="150">
        <f t="shared" si="41"/>
        <v>0</v>
      </c>
      <c r="P82" s="145">
        <f t="shared" ca="1" si="33"/>
        <v>61.650979999999997</v>
      </c>
      <c r="Q82" s="152">
        <f t="shared" si="34"/>
        <v>0</v>
      </c>
      <c r="R82" s="153" t="str">
        <f t="shared" si="42"/>
        <v>J=</v>
      </c>
      <c r="S82" s="148">
        <f t="shared" si="43"/>
        <v>43535</v>
      </c>
      <c r="T82" s="154">
        <f t="shared" si="35"/>
        <v>0</v>
      </c>
      <c r="U82" s="4"/>
      <c r="V82" s="49">
        <v>43143</v>
      </c>
      <c r="W82" s="32" t="s">
        <v>63</v>
      </c>
      <c r="X82" s="19"/>
      <c r="Y82" s="1"/>
      <c r="Z82" s="16">
        <v>1</v>
      </c>
      <c r="AA82" s="17">
        <f t="shared" si="46"/>
        <v>43475</v>
      </c>
      <c r="AB82" s="17">
        <v>43476</v>
      </c>
      <c r="AC82" s="17">
        <f t="shared" si="47"/>
        <v>43476</v>
      </c>
      <c r="AD82" s="24"/>
      <c r="AE82" s="36"/>
      <c r="AF82" s="37"/>
      <c r="AG82" s="7" t="str">
        <f t="shared" ca="1" si="48"/>
        <v/>
      </c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</row>
    <row r="83" spans="1:208" x14ac:dyDescent="0.2">
      <c r="A83" s="143">
        <f t="shared" si="36"/>
        <v>43533</v>
      </c>
      <c r="B83" s="144">
        <f t="shared" ca="1" si="44"/>
        <v>10065.289399990001</v>
      </c>
      <c r="C83" s="145">
        <f t="shared" si="37"/>
        <v>10000</v>
      </c>
      <c r="D83" s="146">
        <f ca="1">IF(A83&lt;$B$1,VLOOKUP(A83,[1]DI!$A$4:$B$15000,2,FALSE),0)</f>
        <v>0</v>
      </c>
      <c r="E83" s="145">
        <f t="shared" ca="1" si="29"/>
        <v>1</v>
      </c>
      <c r="F83" s="145">
        <f ca="1">(TRUNC(PRODUCT($E$12:$E82),16))</f>
        <v>1.01188623191775</v>
      </c>
      <c r="G83" s="145">
        <f t="shared" ca="1" si="28"/>
        <v>1.0074124279707199</v>
      </c>
      <c r="H83" s="145">
        <f t="shared" ca="1" si="30"/>
        <v>1.0044408899999999</v>
      </c>
      <c r="I83" s="147">
        <f t="shared" si="38"/>
        <v>2.9499999999999998E-2</v>
      </c>
      <c r="J83" s="148">
        <f t="shared" si="45"/>
        <v>43507</v>
      </c>
      <c r="K83" s="149">
        <f t="shared" si="39"/>
        <v>17</v>
      </c>
      <c r="L83" s="150">
        <f t="shared" si="40"/>
        <v>18</v>
      </c>
      <c r="M83" s="151">
        <f t="shared" si="31"/>
        <v>1.002078818</v>
      </c>
      <c r="N83" s="151">
        <f t="shared" ca="1" si="32"/>
        <v>1.0065289399999999</v>
      </c>
      <c r="O83" s="150">
        <f t="shared" si="41"/>
        <v>0</v>
      </c>
      <c r="P83" s="145">
        <f t="shared" ca="1" si="33"/>
        <v>65.289399990000007</v>
      </c>
      <c r="Q83" s="152">
        <f t="shared" si="34"/>
        <v>0</v>
      </c>
      <c r="R83" s="153" t="str">
        <f t="shared" si="42"/>
        <v>J=</v>
      </c>
      <c r="S83" s="148">
        <f t="shared" si="43"/>
        <v>43535</v>
      </c>
      <c r="T83" s="154">
        <f t="shared" si="35"/>
        <v>0</v>
      </c>
      <c r="U83" s="4"/>
      <c r="V83" s="49">
        <v>43144</v>
      </c>
      <c r="W83" s="32" t="s">
        <v>63</v>
      </c>
      <c r="X83" s="19"/>
      <c r="Y83" s="1"/>
      <c r="Z83" s="16">
        <v>1</v>
      </c>
      <c r="AA83" s="17">
        <f t="shared" si="46"/>
        <v>43504</v>
      </c>
      <c r="AB83" s="17">
        <f t="shared" ref="AB83:AB129" si="49">EDATE(AB82,Z83)</f>
        <v>43507</v>
      </c>
      <c r="AC83" s="17">
        <f t="shared" si="47"/>
        <v>43507</v>
      </c>
      <c r="AD83" s="24"/>
      <c r="AE83" s="36"/>
      <c r="AF83" s="37"/>
      <c r="AG83" s="7" t="str">
        <f t="shared" ca="1" si="48"/>
        <v/>
      </c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</row>
    <row r="84" spans="1:208" x14ac:dyDescent="0.2">
      <c r="A84" s="143">
        <f t="shared" si="36"/>
        <v>43534</v>
      </c>
      <c r="B84" s="144">
        <f t="shared" ca="1" si="44"/>
        <v>10065.289399990001</v>
      </c>
      <c r="C84" s="145">
        <f t="shared" si="37"/>
        <v>10000</v>
      </c>
      <c r="D84" s="146">
        <f ca="1">IF(A84&lt;$B$1,VLOOKUP(A84,[1]DI!$A$4:$B$15000,2,FALSE),0)</f>
        <v>0</v>
      </c>
      <c r="E84" s="145">
        <f t="shared" ca="1" si="29"/>
        <v>1</v>
      </c>
      <c r="F84" s="145">
        <f ca="1">(TRUNC(PRODUCT($E$12:$E83),16))</f>
        <v>1.01188623191775</v>
      </c>
      <c r="G84" s="145">
        <f t="shared" ca="1" si="28"/>
        <v>1.0074124279707199</v>
      </c>
      <c r="H84" s="145">
        <f t="shared" ca="1" si="30"/>
        <v>1.0044408899999999</v>
      </c>
      <c r="I84" s="147">
        <f t="shared" si="38"/>
        <v>2.9499999999999998E-2</v>
      </c>
      <c r="J84" s="148">
        <f t="shared" si="45"/>
        <v>43507</v>
      </c>
      <c r="K84" s="149">
        <f t="shared" si="39"/>
        <v>17</v>
      </c>
      <c r="L84" s="150">
        <f t="shared" si="40"/>
        <v>18</v>
      </c>
      <c r="M84" s="151">
        <f t="shared" si="31"/>
        <v>1.002078818</v>
      </c>
      <c r="N84" s="151">
        <f t="shared" ca="1" si="32"/>
        <v>1.0065289399999999</v>
      </c>
      <c r="O84" s="150">
        <f t="shared" si="41"/>
        <v>0</v>
      </c>
      <c r="P84" s="145">
        <f t="shared" ca="1" si="33"/>
        <v>65.289399990000007</v>
      </c>
      <c r="Q84" s="152">
        <f t="shared" si="34"/>
        <v>0</v>
      </c>
      <c r="R84" s="153" t="str">
        <f t="shared" si="42"/>
        <v>J=</v>
      </c>
      <c r="S84" s="148">
        <f t="shared" si="43"/>
        <v>43535</v>
      </c>
      <c r="T84" s="154">
        <f t="shared" si="35"/>
        <v>0</v>
      </c>
      <c r="U84" s="4"/>
      <c r="V84" s="49">
        <v>43189</v>
      </c>
      <c r="W84" s="32" t="s">
        <v>73</v>
      </c>
      <c r="X84" s="19"/>
      <c r="Y84" s="1"/>
      <c r="Z84" s="16">
        <v>1</v>
      </c>
      <c r="AA84" s="17">
        <f t="shared" si="46"/>
        <v>43532</v>
      </c>
      <c r="AB84" s="17">
        <f t="shared" si="49"/>
        <v>43535</v>
      </c>
      <c r="AC84" s="17">
        <f t="shared" si="47"/>
        <v>43535</v>
      </c>
      <c r="AD84" s="24"/>
      <c r="AE84" s="36"/>
      <c r="AF84" s="37"/>
      <c r="AG84" s="7" t="str">
        <f t="shared" ca="1" si="48"/>
        <v/>
      </c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</row>
    <row r="85" spans="1:208" ht="14.25" x14ac:dyDescent="0.2">
      <c r="A85" s="178">
        <f t="shared" si="36"/>
        <v>43535</v>
      </c>
      <c r="B85" s="179">
        <f t="shared" ca="1" si="44"/>
        <v>10065.289399990001</v>
      </c>
      <c r="C85" s="180">
        <f t="shared" si="37"/>
        <v>10000</v>
      </c>
      <c r="D85" s="146">
        <f ca="1">IF(A85&lt;$B$1,VLOOKUP(A85,[1]DI!$A$4:$B$15000,2,FALSE),0)</f>
        <v>6.4000000000000001E-2</v>
      </c>
      <c r="E85" s="180">
        <f t="shared" ca="1" si="29"/>
        <v>1.0002462000000001</v>
      </c>
      <c r="F85" s="180">
        <f ca="1">(TRUNC(PRODUCT($E$12:$E84),16))</f>
        <v>1.01188623191775</v>
      </c>
      <c r="G85" s="180">
        <f t="shared" ca="1" si="28"/>
        <v>1.0074124279707199</v>
      </c>
      <c r="H85" s="180">
        <f t="shared" ca="1" si="30"/>
        <v>1.0044408899999999</v>
      </c>
      <c r="I85" s="181">
        <f t="shared" si="38"/>
        <v>2.9499999999999998E-2</v>
      </c>
      <c r="J85" s="182">
        <f t="shared" si="45"/>
        <v>43507</v>
      </c>
      <c r="K85" s="183">
        <f t="shared" si="39"/>
        <v>18</v>
      </c>
      <c r="L85" s="184">
        <f t="shared" si="40"/>
        <v>18</v>
      </c>
      <c r="M85" s="185">
        <f t="shared" si="31"/>
        <v>1.002078818</v>
      </c>
      <c r="N85" s="185">
        <f t="shared" ca="1" si="32"/>
        <v>1.0065289399999999</v>
      </c>
      <c r="O85" s="184">
        <f t="shared" si="41"/>
        <v>3</v>
      </c>
      <c r="P85" s="180">
        <f t="shared" ca="1" si="33"/>
        <v>65.289399990000007</v>
      </c>
      <c r="Q85" s="186">
        <f t="shared" si="34"/>
        <v>0</v>
      </c>
      <c r="R85" s="187" t="str">
        <f t="shared" si="42"/>
        <v>J=</v>
      </c>
      <c r="S85" s="182">
        <f t="shared" si="43"/>
        <v>43535</v>
      </c>
      <c r="T85" s="188">
        <f t="shared" ca="1" si="35"/>
        <v>1273143.2998050002</v>
      </c>
      <c r="U85" s="4"/>
      <c r="V85" s="49">
        <v>43221</v>
      </c>
      <c r="W85" s="32" t="s">
        <v>75</v>
      </c>
      <c r="X85" s="19"/>
      <c r="Y85" s="1"/>
      <c r="Z85" s="16">
        <v>1</v>
      </c>
      <c r="AA85" s="17">
        <f t="shared" si="46"/>
        <v>43565</v>
      </c>
      <c r="AB85" s="17">
        <f t="shared" si="49"/>
        <v>43566</v>
      </c>
      <c r="AC85" s="17">
        <f t="shared" si="47"/>
        <v>43566</v>
      </c>
      <c r="AD85" s="24"/>
      <c r="AE85" s="36"/>
      <c r="AF85" s="37"/>
      <c r="AG85" s="7" t="str">
        <f t="shared" ca="1" si="48"/>
        <v/>
      </c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</row>
    <row r="86" spans="1:208" x14ac:dyDescent="0.2">
      <c r="A86" s="143">
        <f t="shared" si="36"/>
        <v>43536</v>
      </c>
      <c r="B86" s="144">
        <f t="shared" ca="1" si="44"/>
        <v>10003.61604999</v>
      </c>
      <c r="C86" s="145">
        <f t="shared" si="37"/>
        <v>10000</v>
      </c>
      <c r="D86" s="146">
        <f ca="1">IF(A86&lt;$B$1,VLOOKUP(A86,[1]DI!$A$4:$B$15000,2,FALSE),0)</f>
        <v>6.4000000000000001E-2</v>
      </c>
      <c r="E86" s="145">
        <f t="shared" ca="1" si="29"/>
        <v>1.0002462000000001</v>
      </c>
      <c r="F86" s="145">
        <f ca="1">(TRUNC(PRODUCT($E$12:$E85),16))</f>
        <v>1.0121353583080499</v>
      </c>
      <c r="G86" s="145">
        <f t="shared" ca="1" si="28"/>
        <v>1.01188623191775</v>
      </c>
      <c r="H86" s="145">
        <f t="shared" ca="1" si="30"/>
        <v>1.0002462000000001</v>
      </c>
      <c r="I86" s="147">
        <f t="shared" si="38"/>
        <v>2.9499999999999998E-2</v>
      </c>
      <c r="J86" s="148">
        <f t="shared" si="45"/>
        <v>43535</v>
      </c>
      <c r="K86" s="149">
        <f t="shared" si="39"/>
        <v>1</v>
      </c>
      <c r="L86" s="150">
        <f t="shared" si="40"/>
        <v>1</v>
      </c>
      <c r="M86" s="151">
        <f t="shared" si="31"/>
        <v>1.000115377</v>
      </c>
      <c r="N86" s="151">
        <f t="shared" ca="1" si="32"/>
        <v>1.0003616049999999</v>
      </c>
      <c r="O86" s="150">
        <f t="shared" si="41"/>
        <v>0</v>
      </c>
      <c r="P86" s="145">
        <f t="shared" ca="1" si="33"/>
        <v>3.61604999</v>
      </c>
      <c r="Q86" s="152">
        <f t="shared" si="34"/>
        <v>0</v>
      </c>
      <c r="R86" s="153" t="str">
        <f t="shared" si="42"/>
        <v>J=</v>
      </c>
      <c r="S86" s="148">
        <f t="shared" si="43"/>
        <v>43566</v>
      </c>
      <c r="T86" s="154">
        <f t="shared" si="35"/>
        <v>0</v>
      </c>
      <c r="U86" s="4"/>
      <c r="V86" s="49">
        <v>43251</v>
      </c>
      <c r="W86" s="32" t="s">
        <v>74</v>
      </c>
      <c r="X86" s="19"/>
      <c r="Y86" s="1"/>
      <c r="Z86" s="16">
        <v>1</v>
      </c>
      <c r="AA86" s="17">
        <f t="shared" si="46"/>
        <v>43595</v>
      </c>
      <c r="AB86" s="17">
        <f t="shared" si="49"/>
        <v>43596</v>
      </c>
      <c r="AC86" s="17">
        <f t="shared" si="47"/>
        <v>43598</v>
      </c>
      <c r="AD86" s="24"/>
      <c r="AE86" s="36"/>
      <c r="AF86" s="37"/>
      <c r="AG86" s="7" t="str">
        <f t="shared" ca="1" si="48"/>
        <v/>
      </c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</row>
    <row r="87" spans="1:208" x14ac:dyDescent="0.2">
      <c r="A87" s="143">
        <f t="shared" si="36"/>
        <v>43537</v>
      </c>
      <c r="B87" s="144">
        <f t="shared" ca="1" si="44"/>
        <v>10007.233410000001</v>
      </c>
      <c r="C87" s="145">
        <f t="shared" si="37"/>
        <v>10000</v>
      </c>
      <c r="D87" s="146">
        <f ca="1">IF(A87&lt;$B$1,VLOOKUP(A87,[1]DI!$A$4:$B$15000,2,FALSE),0)</f>
        <v>6.4000000000000001E-2</v>
      </c>
      <c r="E87" s="145">
        <f t="shared" ca="1" si="29"/>
        <v>1.0002462000000001</v>
      </c>
      <c r="F87" s="145">
        <f ca="1">(TRUNC(PRODUCT($E$12:$E86),16))</f>
        <v>1.0123845460332599</v>
      </c>
      <c r="G87" s="145">
        <f t="shared" ca="1" si="28"/>
        <v>1.01188623191775</v>
      </c>
      <c r="H87" s="145">
        <f t="shared" ca="1" si="30"/>
        <v>1.00049246</v>
      </c>
      <c r="I87" s="147">
        <f t="shared" si="38"/>
        <v>2.9499999999999998E-2</v>
      </c>
      <c r="J87" s="148">
        <f t="shared" si="45"/>
        <v>43535</v>
      </c>
      <c r="K87" s="149">
        <f t="shared" si="39"/>
        <v>2</v>
      </c>
      <c r="L87" s="150">
        <f t="shared" si="40"/>
        <v>2</v>
      </c>
      <c r="M87" s="151">
        <f t="shared" si="31"/>
        <v>1.0002307669999999</v>
      </c>
      <c r="N87" s="151">
        <f t="shared" ca="1" si="32"/>
        <v>1.000723341</v>
      </c>
      <c r="O87" s="150">
        <f t="shared" si="41"/>
        <v>0</v>
      </c>
      <c r="P87" s="145">
        <f t="shared" ca="1" si="33"/>
        <v>7.2334100000000001</v>
      </c>
      <c r="Q87" s="152">
        <f t="shared" si="34"/>
        <v>0</v>
      </c>
      <c r="R87" s="153" t="str">
        <f t="shared" si="42"/>
        <v>J=</v>
      </c>
      <c r="S87" s="148">
        <f t="shared" si="43"/>
        <v>43566</v>
      </c>
      <c r="T87" s="154">
        <f t="shared" si="35"/>
        <v>0</v>
      </c>
      <c r="U87" s="4"/>
      <c r="V87" s="49">
        <v>43350</v>
      </c>
      <c r="W87" s="32" t="s">
        <v>76</v>
      </c>
      <c r="X87" s="19"/>
      <c r="Y87" s="1"/>
      <c r="Z87" s="16">
        <v>1</v>
      </c>
      <c r="AA87" s="17">
        <f t="shared" si="46"/>
        <v>43626</v>
      </c>
      <c r="AB87" s="17">
        <f t="shared" si="49"/>
        <v>43627</v>
      </c>
      <c r="AC87" s="17">
        <f t="shared" si="47"/>
        <v>43627</v>
      </c>
      <c r="AD87" s="24"/>
      <c r="AE87" s="36"/>
      <c r="AF87" s="37"/>
      <c r="AG87" s="7" t="str">
        <f t="shared" ca="1" si="48"/>
        <v/>
      </c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</row>
    <row r="88" spans="1:208" x14ac:dyDescent="0.2">
      <c r="A88" s="143">
        <f t="shared" si="36"/>
        <v>43538</v>
      </c>
      <c r="B88" s="144">
        <f t="shared" ca="1" si="44"/>
        <v>10010.85205999</v>
      </c>
      <c r="C88" s="145">
        <f t="shared" si="37"/>
        <v>10000</v>
      </c>
      <c r="D88" s="146">
        <f ca="1">IF(A88&lt;$B$1,VLOOKUP(A88,[1]DI!$A$4:$B$15000,2,FALSE),0)</f>
        <v>6.4000000000000001E-2</v>
      </c>
      <c r="E88" s="145">
        <f t="shared" ca="1" si="29"/>
        <v>1.0002462000000001</v>
      </c>
      <c r="F88" s="145">
        <f ca="1">(TRUNC(PRODUCT($E$12:$E87),16))</f>
        <v>1.0126337951085</v>
      </c>
      <c r="G88" s="145">
        <f t="shared" ca="1" si="28"/>
        <v>1.01188623191775</v>
      </c>
      <c r="H88" s="145">
        <f t="shared" ca="1" si="30"/>
        <v>1.00073878</v>
      </c>
      <c r="I88" s="147">
        <f t="shared" si="38"/>
        <v>2.9499999999999998E-2</v>
      </c>
      <c r="J88" s="148">
        <f t="shared" si="45"/>
        <v>43535</v>
      </c>
      <c r="K88" s="149">
        <f t="shared" si="39"/>
        <v>3</v>
      </c>
      <c r="L88" s="150">
        <f t="shared" si="40"/>
        <v>3</v>
      </c>
      <c r="M88" s="151">
        <f t="shared" si="31"/>
        <v>1.00034617</v>
      </c>
      <c r="N88" s="151">
        <f t="shared" ca="1" si="32"/>
        <v>1.0010852059999999</v>
      </c>
      <c r="O88" s="150">
        <f t="shared" si="41"/>
        <v>0</v>
      </c>
      <c r="P88" s="145">
        <f t="shared" ca="1" si="33"/>
        <v>10.852059990000001</v>
      </c>
      <c r="Q88" s="152">
        <f t="shared" si="34"/>
        <v>0</v>
      </c>
      <c r="R88" s="153" t="str">
        <f t="shared" si="42"/>
        <v>J=</v>
      </c>
      <c r="S88" s="148">
        <f t="shared" si="43"/>
        <v>43566</v>
      </c>
      <c r="T88" s="154">
        <f t="shared" si="35"/>
        <v>0</v>
      </c>
      <c r="U88" s="4"/>
      <c r="V88" s="49">
        <v>43385</v>
      </c>
      <c r="W88" s="23" t="s">
        <v>65</v>
      </c>
      <c r="X88" s="19"/>
      <c r="Y88" s="1"/>
      <c r="Z88" s="16">
        <v>1</v>
      </c>
      <c r="AA88" s="17">
        <f t="shared" si="46"/>
        <v>43656</v>
      </c>
      <c r="AB88" s="17">
        <f t="shared" si="49"/>
        <v>43657</v>
      </c>
      <c r="AC88" s="17">
        <f t="shared" si="47"/>
        <v>43657</v>
      </c>
      <c r="AD88" s="24"/>
      <c r="AE88" s="36"/>
      <c r="AF88" s="37"/>
      <c r="AG88" s="7" t="str">
        <f t="shared" ca="1" si="48"/>
        <v/>
      </c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</row>
    <row r="89" spans="1:208" x14ac:dyDescent="0.2">
      <c r="A89" s="143">
        <f t="shared" si="36"/>
        <v>43539</v>
      </c>
      <c r="B89" s="144">
        <f t="shared" ca="1" si="44"/>
        <v>10014.472019999999</v>
      </c>
      <c r="C89" s="145">
        <f t="shared" si="37"/>
        <v>10000</v>
      </c>
      <c r="D89" s="146">
        <f ca="1">IF(A89&lt;$B$1,VLOOKUP(A89,[1]DI!$A$4:$B$15000,2,FALSE),0)</f>
        <v>6.4000000000000001E-2</v>
      </c>
      <c r="E89" s="145">
        <f t="shared" ca="1" si="29"/>
        <v>1.0002462000000001</v>
      </c>
      <c r="F89" s="145">
        <f ca="1">(TRUNC(PRODUCT($E$12:$E88),16))</f>
        <v>1.0128831055488501</v>
      </c>
      <c r="G89" s="145">
        <f t="shared" ca="1" si="28"/>
        <v>1.01188623191775</v>
      </c>
      <c r="H89" s="145">
        <f t="shared" ca="1" si="30"/>
        <v>1.0009851599999999</v>
      </c>
      <c r="I89" s="147">
        <f t="shared" si="38"/>
        <v>2.9499999999999998E-2</v>
      </c>
      <c r="J89" s="148">
        <f t="shared" si="45"/>
        <v>43535</v>
      </c>
      <c r="K89" s="149">
        <f t="shared" si="39"/>
        <v>4</v>
      </c>
      <c r="L89" s="150">
        <f t="shared" si="40"/>
        <v>4</v>
      </c>
      <c r="M89" s="151">
        <f t="shared" si="31"/>
        <v>1.000461587</v>
      </c>
      <c r="N89" s="151">
        <f t="shared" ca="1" si="32"/>
        <v>1.001447202</v>
      </c>
      <c r="O89" s="150">
        <f t="shared" si="41"/>
        <v>0</v>
      </c>
      <c r="P89" s="145">
        <f t="shared" ca="1" si="33"/>
        <v>14.472020000000001</v>
      </c>
      <c r="Q89" s="152">
        <f t="shared" si="34"/>
        <v>0</v>
      </c>
      <c r="R89" s="153" t="str">
        <f t="shared" si="42"/>
        <v>J=</v>
      </c>
      <c r="S89" s="148">
        <f t="shared" si="43"/>
        <v>43566</v>
      </c>
      <c r="T89" s="154">
        <f t="shared" si="35"/>
        <v>0</v>
      </c>
      <c r="U89" s="4"/>
      <c r="V89" s="49">
        <v>43406</v>
      </c>
      <c r="W89" s="32" t="s">
        <v>69</v>
      </c>
      <c r="X89" s="19"/>
      <c r="Y89" s="1"/>
      <c r="Z89" s="16">
        <v>1</v>
      </c>
      <c r="AA89" s="17">
        <f t="shared" si="46"/>
        <v>43686</v>
      </c>
      <c r="AB89" s="17">
        <f t="shared" si="49"/>
        <v>43688</v>
      </c>
      <c r="AC89" s="17">
        <f t="shared" si="47"/>
        <v>43689</v>
      </c>
      <c r="AD89" s="24"/>
      <c r="AE89" s="36"/>
      <c r="AF89" s="37"/>
      <c r="AG89" s="7" t="str">
        <f t="shared" ca="1" si="48"/>
        <v/>
      </c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</row>
    <row r="90" spans="1:208" x14ac:dyDescent="0.2">
      <c r="A90" s="143">
        <f t="shared" si="36"/>
        <v>43540</v>
      </c>
      <c r="B90" s="144">
        <f t="shared" ca="1" si="44"/>
        <v>10018.093379989999</v>
      </c>
      <c r="C90" s="145">
        <f t="shared" si="37"/>
        <v>10000</v>
      </c>
      <c r="D90" s="146">
        <f ca="1">IF(A90&lt;$B$1,VLOOKUP(A90,[1]DI!$A$4:$B$15000,2,FALSE),0)</f>
        <v>0</v>
      </c>
      <c r="E90" s="145">
        <f t="shared" ca="1" si="29"/>
        <v>1</v>
      </c>
      <c r="F90" s="145">
        <f ca="1">(TRUNC(PRODUCT($E$12:$E89),16))</f>
        <v>1.0131324773694399</v>
      </c>
      <c r="G90" s="145">
        <f t="shared" ca="1" si="28"/>
        <v>1.01188623191775</v>
      </c>
      <c r="H90" s="145">
        <f t="shared" ca="1" si="30"/>
        <v>1.00123161</v>
      </c>
      <c r="I90" s="147">
        <f t="shared" si="38"/>
        <v>2.9499999999999998E-2</v>
      </c>
      <c r="J90" s="148">
        <f t="shared" si="45"/>
        <v>43535</v>
      </c>
      <c r="K90" s="149">
        <f t="shared" si="39"/>
        <v>4</v>
      </c>
      <c r="L90" s="150">
        <f t="shared" si="40"/>
        <v>5</v>
      </c>
      <c r="M90" s="151">
        <f t="shared" si="31"/>
        <v>1.0005770169999999</v>
      </c>
      <c r="N90" s="151">
        <f t="shared" ca="1" si="32"/>
        <v>1.0018093379999999</v>
      </c>
      <c r="O90" s="150">
        <f t="shared" si="41"/>
        <v>0</v>
      </c>
      <c r="P90" s="145">
        <f t="shared" ca="1" si="33"/>
        <v>18.093379989999999</v>
      </c>
      <c r="Q90" s="152">
        <f t="shared" si="34"/>
        <v>0</v>
      </c>
      <c r="R90" s="153" t="str">
        <f t="shared" si="42"/>
        <v>J=</v>
      </c>
      <c r="S90" s="148">
        <f t="shared" si="43"/>
        <v>43566</v>
      </c>
      <c r="T90" s="154">
        <f t="shared" si="35"/>
        <v>0</v>
      </c>
      <c r="U90" s="4"/>
      <c r="V90" s="49">
        <v>43419</v>
      </c>
      <c r="W90" s="32" t="s">
        <v>77</v>
      </c>
      <c r="X90" s="19"/>
      <c r="Y90" s="1"/>
      <c r="Z90" s="16">
        <v>1</v>
      </c>
      <c r="AA90" s="17">
        <f t="shared" si="46"/>
        <v>43718</v>
      </c>
      <c r="AB90" s="17">
        <f t="shared" si="49"/>
        <v>43719</v>
      </c>
      <c r="AC90" s="17">
        <f t="shared" si="47"/>
        <v>43719</v>
      </c>
      <c r="AD90" s="24"/>
      <c r="AE90" s="36"/>
      <c r="AF90" s="37"/>
      <c r="AG90" s="7" t="str">
        <f t="shared" ca="1" si="48"/>
        <v/>
      </c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</row>
    <row r="91" spans="1:208" x14ac:dyDescent="0.2">
      <c r="A91" s="143">
        <f t="shared" si="36"/>
        <v>43541</v>
      </c>
      <c r="B91" s="144">
        <f t="shared" ca="1" si="44"/>
        <v>10018.093379989999</v>
      </c>
      <c r="C91" s="145">
        <f t="shared" si="37"/>
        <v>10000</v>
      </c>
      <c r="D91" s="146">
        <f ca="1">IF(A91&lt;$B$1,VLOOKUP(A91,[1]DI!$A$4:$B$15000,2,FALSE),0)</f>
        <v>0</v>
      </c>
      <c r="E91" s="145">
        <f t="shared" ca="1" si="29"/>
        <v>1</v>
      </c>
      <c r="F91" s="145">
        <f ca="1">(TRUNC(PRODUCT($E$12:$E90),16))</f>
        <v>1.0131324773694399</v>
      </c>
      <c r="G91" s="145">
        <f t="shared" ca="1" si="28"/>
        <v>1.01188623191775</v>
      </c>
      <c r="H91" s="145">
        <f t="shared" ca="1" si="30"/>
        <v>1.00123161</v>
      </c>
      <c r="I91" s="147">
        <f t="shared" si="38"/>
        <v>2.9499999999999998E-2</v>
      </c>
      <c r="J91" s="148">
        <f t="shared" si="45"/>
        <v>43535</v>
      </c>
      <c r="K91" s="149">
        <f t="shared" si="39"/>
        <v>4</v>
      </c>
      <c r="L91" s="150">
        <f t="shared" si="40"/>
        <v>5</v>
      </c>
      <c r="M91" s="151">
        <f t="shared" si="31"/>
        <v>1.0005770169999999</v>
      </c>
      <c r="N91" s="151">
        <f t="shared" ca="1" si="32"/>
        <v>1.0018093379999999</v>
      </c>
      <c r="O91" s="150">
        <f t="shared" si="41"/>
        <v>0</v>
      </c>
      <c r="P91" s="145">
        <f t="shared" ca="1" si="33"/>
        <v>18.093379989999999</v>
      </c>
      <c r="Q91" s="152">
        <f t="shared" si="34"/>
        <v>0</v>
      </c>
      <c r="R91" s="153" t="str">
        <f t="shared" si="42"/>
        <v>J=</v>
      </c>
      <c r="S91" s="148">
        <f t="shared" si="43"/>
        <v>43566</v>
      </c>
      <c r="T91" s="154">
        <f t="shared" si="35"/>
        <v>0</v>
      </c>
      <c r="U91" s="4"/>
      <c r="V91" s="49">
        <v>43459</v>
      </c>
      <c r="W91" s="32" t="s">
        <v>71</v>
      </c>
      <c r="X91" s="19"/>
      <c r="Y91" s="1"/>
      <c r="Z91" s="16">
        <v>1</v>
      </c>
      <c r="AA91" s="17">
        <f t="shared" si="46"/>
        <v>43748</v>
      </c>
      <c r="AB91" s="17">
        <f t="shared" si="49"/>
        <v>43749</v>
      </c>
      <c r="AC91" s="17">
        <f t="shared" si="47"/>
        <v>43749</v>
      </c>
      <c r="AD91" s="24"/>
      <c r="AE91" s="36"/>
      <c r="AF91" s="37"/>
      <c r="AG91" s="7" t="str">
        <f t="shared" ca="1" si="48"/>
        <v/>
      </c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</row>
    <row r="92" spans="1:208" x14ac:dyDescent="0.2">
      <c r="A92" s="143">
        <f t="shared" si="36"/>
        <v>43542</v>
      </c>
      <c r="B92" s="144">
        <f t="shared" ca="1" si="44"/>
        <v>10018.093379989999</v>
      </c>
      <c r="C92" s="145">
        <f t="shared" si="37"/>
        <v>10000</v>
      </c>
      <c r="D92" s="146">
        <f ca="1">IF(A92&lt;$B$1,VLOOKUP(A92,[1]DI!$A$4:$B$15000,2,FALSE),0)</f>
        <v>6.4000000000000001E-2</v>
      </c>
      <c r="E92" s="145">
        <f t="shared" ca="1" si="29"/>
        <v>1.0002462000000001</v>
      </c>
      <c r="F92" s="145">
        <f ca="1">(TRUNC(PRODUCT($E$12:$E91),16))</f>
        <v>1.0131324773694399</v>
      </c>
      <c r="G92" s="145">
        <f t="shared" ca="1" si="28"/>
        <v>1.01188623191775</v>
      </c>
      <c r="H92" s="145">
        <f t="shared" ca="1" si="30"/>
        <v>1.00123161</v>
      </c>
      <c r="I92" s="147">
        <f t="shared" si="38"/>
        <v>2.9499999999999998E-2</v>
      </c>
      <c r="J92" s="148">
        <f t="shared" si="45"/>
        <v>43535</v>
      </c>
      <c r="K92" s="149">
        <f t="shared" si="39"/>
        <v>5</v>
      </c>
      <c r="L92" s="150">
        <f t="shared" si="40"/>
        <v>5</v>
      </c>
      <c r="M92" s="151">
        <f t="shared" si="31"/>
        <v>1.0005770169999999</v>
      </c>
      <c r="N92" s="151">
        <f t="shared" ca="1" si="32"/>
        <v>1.0018093379999999</v>
      </c>
      <c r="O92" s="150">
        <f t="shared" si="41"/>
        <v>0</v>
      </c>
      <c r="P92" s="145">
        <f t="shared" ca="1" si="33"/>
        <v>18.093379989999999</v>
      </c>
      <c r="Q92" s="152">
        <f t="shared" si="34"/>
        <v>0</v>
      </c>
      <c r="R92" s="153" t="str">
        <f t="shared" si="42"/>
        <v>J=</v>
      </c>
      <c r="S92" s="148">
        <f t="shared" si="43"/>
        <v>43566</v>
      </c>
      <c r="T92" s="154">
        <f t="shared" si="35"/>
        <v>0</v>
      </c>
      <c r="U92" s="4"/>
      <c r="V92" s="49">
        <v>43466</v>
      </c>
      <c r="W92" s="32" t="s">
        <v>72</v>
      </c>
      <c r="X92" s="19"/>
      <c r="Y92" s="1"/>
      <c r="Z92" s="16">
        <v>1</v>
      </c>
      <c r="AA92" s="17">
        <f t="shared" si="46"/>
        <v>43777</v>
      </c>
      <c r="AB92" s="17">
        <f t="shared" si="49"/>
        <v>43780</v>
      </c>
      <c r="AC92" s="17">
        <f t="shared" si="47"/>
        <v>43780</v>
      </c>
      <c r="AD92" s="24"/>
      <c r="AE92" s="36"/>
      <c r="AF92" s="37"/>
      <c r="AG92" s="7" t="str">
        <f t="shared" ca="1" si="48"/>
        <v/>
      </c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</row>
    <row r="93" spans="1:208" x14ac:dyDescent="0.2">
      <c r="A93" s="143">
        <f t="shared" si="36"/>
        <v>43543</v>
      </c>
      <c r="B93" s="144">
        <f t="shared" ca="1" si="44"/>
        <v>10021.71594</v>
      </c>
      <c r="C93" s="145">
        <f t="shared" si="37"/>
        <v>10000</v>
      </c>
      <c r="D93" s="146">
        <f ca="1">IF(A93&lt;$B$1,VLOOKUP(A93,[1]DI!$A$4:$B$15000,2,FALSE),0)</f>
        <v>6.4000000000000001E-2</v>
      </c>
      <c r="E93" s="145">
        <f t="shared" ca="1" si="29"/>
        <v>1.0002462000000001</v>
      </c>
      <c r="F93" s="145">
        <f ca="1">(TRUNC(PRODUCT($E$12:$E92),16))</f>
        <v>1.0133819105853701</v>
      </c>
      <c r="G93" s="145">
        <f t="shared" ca="1" si="28"/>
        <v>1.01188623191775</v>
      </c>
      <c r="H93" s="145">
        <f t="shared" ca="1" si="30"/>
        <v>1.0014781100000001</v>
      </c>
      <c r="I93" s="147">
        <f t="shared" si="38"/>
        <v>2.9499999999999998E-2</v>
      </c>
      <c r="J93" s="148">
        <f t="shared" si="45"/>
        <v>43535</v>
      </c>
      <c r="K93" s="149">
        <f t="shared" si="39"/>
        <v>6</v>
      </c>
      <c r="L93" s="150">
        <f t="shared" si="40"/>
        <v>6</v>
      </c>
      <c r="M93" s="151">
        <f t="shared" si="31"/>
        <v>1.00069246</v>
      </c>
      <c r="N93" s="151">
        <f t="shared" ca="1" si="32"/>
        <v>1.002171594</v>
      </c>
      <c r="O93" s="150">
        <f t="shared" si="41"/>
        <v>0</v>
      </c>
      <c r="P93" s="145">
        <f t="shared" ca="1" si="33"/>
        <v>21.71594</v>
      </c>
      <c r="Q93" s="152">
        <f t="shared" si="34"/>
        <v>0</v>
      </c>
      <c r="R93" s="153" t="str">
        <f t="shared" si="42"/>
        <v>J=</v>
      </c>
      <c r="S93" s="148">
        <f t="shared" si="43"/>
        <v>43566</v>
      </c>
      <c r="T93" s="154">
        <f t="shared" si="35"/>
        <v>0</v>
      </c>
      <c r="U93" s="4"/>
      <c r="V93" s="49">
        <v>43528</v>
      </c>
      <c r="W93" s="32" t="s">
        <v>63</v>
      </c>
      <c r="X93" s="19"/>
      <c r="Y93" s="1"/>
      <c r="Z93" s="16">
        <v>1</v>
      </c>
      <c r="AA93" s="17">
        <f t="shared" si="46"/>
        <v>43809</v>
      </c>
      <c r="AB93" s="17">
        <f t="shared" si="49"/>
        <v>43810</v>
      </c>
      <c r="AC93" s="17">
        <f t="shared" si="47"/>
        <v>43810</v>
      </c>
      <c r="AD93" s="24"/>
      <c r="AE93" s="36"/>
      <c r="AF93" s="37"/>
      <c r="AG93" s="7" t="str">
        <f t="shared" ca="1" si="48"/>
        <v/>
      </c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</row>
    <row r="94" spans="1:208" x14ac:dyDescent="0.2">
      <c r="A94" s="143">
        <f t="shared" si="36"/>
        <v>43544</v>
      </c>
      <c r="B94" s="144">
        <f t="shared" ca="1" si="44"/>
        <v>10025.33979</v>
      </c>
      <c r="C94" s="145">
        <f t="shared" si="37"/>
        <v>10000</v>
      </c>
      <c r="D94" s="146">
        <f ca="1">IF(A94&lt;$B$1,VLOOKUP(A94,[1]DI!$A$4:$B$15000,2,FALSE),0)</f>
        <v>6.4000000000000001E-2</v>
      </c>
      <c r="E94" s="145">
        <f t="shared" ca="1" si="29"/>
        <v>1.0002462000000001</v>
      </c>
      <c r="F94" s="145">
        <f ca="1">(TRUNC(PRODUCT($E$12:$E93),16))</f>
        <v>1.0136314052117501</v>
      </c>
      <c r="G94" s="145">
        <f t="shared" ca="1" si="28"/>
        <v>1.01188623191775</v>
      </c>
      <c r="H94" s="145">
        <f t="shared" ca="1" si="30"/>
        <v>1.00172467</v>
      </c>
      <c r="I94" s="147">
        <f t="shared" si="38"/>
        <v>2.9499999999999998E-2</v>
      </c>
      <c r="J94" s="148">
        <f t="shared" si="45"/>
        <v>43535</v>
      </c>
      <c r="K94" s="149">
        <f t="shared" si="39"/>
        <v>7</v>
      </c>
      <c r="L94" s="150">
        <f t="shared" si="40"/>
        <v>7</v>
      </c>
      <c r="M94" s="151">
        <f t="shared" si="31"/>
        <v>1.0008079160000001</v>
      </c>
      <c r="N94" s="151">
        <f t="shared" ca="1" si="32"/>
        <v>1.0025339790000001</v>
      </c>
      <c r="O94" s="150">
        <f t="shared" si="41"/>
        <v>0</v>
      </c>
      <c r="P94" s="145">
        <f t="shared" ca="1" si="33"/>
        <v>25.339790000000001</v>
      </c>
      <c r="Q94" s="152">
        <f t="shared" si="34"/>
        <v>0</v>
      </c>
      <c r="R94" s="153" t="str">
        <f t="shared" si="42"/>
        <v>J=</v>
      </c>
      <c r="S94" s="148">
        <f t="shared" si="43"/>
        <v>43566</v>
      </c>
      <c r="T94" s="154">
        <f t="shared" si="35"/>
        <v>0</v>
      </c>
      <c r="U94" s="4"/>
      <c r="V94" s="49">
        <v>43529</v>
      </c>
      <c r="W94" s="32" t="s">
        <v>63</v>
      </c>
      <c r="X94" s="19"/>
      <c r="Y94" s="1"/>
      <c r="Z94" s="16">
        <v>1</v>
      </c>
      <c r="AA94" s="17">
        <f t="shared" si="46"/>
        <v>43840</v>
      </c>
      <c r="AB94" s="17">
        <f t="shared" si="49"/>
        <v>43841</v>
      </c>
      <c r="AC94" s="17">
        <f t="shared" si="47"/>
        <v>43843</v>
      </c>
      <c r="AD94" s="24"/>
      <c r="AE94" s="36"/>
      <c r="AF94" s="37"/>
      <c r="AG94" s="7" t="str">
        <f t="shared" ca="1" si="48"/>
        <v/>
      </c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</row>
    <row r="95" spans="1:208" x14ac:dyDescent="0.2">
      <c r="A95" s="143">
        <f t="shared" si="36"/>
        <v>43545</v>
      </c>
      <c r="B95" s="144">
        <f t="shared" ca="1" si="44"/>
        <v>10028.96505999</v>
      </c>
      <c r="C95" s="145">
        <f t="shared" si="37"/>
        <v>10000</v>
      </c>
      <c r="D95" s="146">
        <f ca="1">IF(A95&lt;$B$1,VLOOKUP(A95,[1]DI!$A$4:$B$15000,2,FALSE),0)</f>
        <v>6.4000000000000001E-2</v>
      </c>
      <c r="E95" s="145">
        <f t="shared" ca="1" si="29"/>
        <v>1.0002462000000001</v>
      </c>
      <c r="F95" s="145">
        <f ca="1">(TRUNC(PRODUCT($E$12:$E94),16))</f>
        <v>1.0138809612637201</v>
      </c>
      <c r="G95" s="145">
        <f t="shared" ca="1" si="28"/>
        <v>1.01188623191775</v>
      </c>
      <c r="H95" s="145">
        <f t="shared" ca="1" si="30"/>
        <v>1.0019712999999999</v>
      </c>
      <c r="I95" s="147">
        <f t="shared" si="38"/>
        <v>2.9499999999999998E-2</v>
      </c>
      <c r="J95" s="148">
        <f t="shared" si="45"/>
        <v>43535</v>
      </c>
      <c r="K95" s="149">
        <f t="shared" si="39"/>
        <v>8</v>
      </c>
      <c r="L95" s="150">
        <f t="shared" si="40"/>
        <v>8</v>
      </c>
      <c r="M95" s="151">
        <f t="shared" si="31"/>
        <v>1.000923386</v>
      </c>
      <c r="N95" s="151">
        <f t="shared" ca="1" si="32"/>
        <v>1.0028965059999999</v>
      </c>
      <c r="O95" s="150">
        <f t="shared" si="41"/>
        <v>0</v>
      </c>
      <c r="P95" s="145">
        <f t="shared" ca="1" si="33"/>
        <v>28.96505999</v>
      </c>
      <c r="Q95" s="152">
        <f t="shared" si="34"/>
        <v>0</v>
      </c>
      <c r="R95" s="153" t="str">
        <f t="shared" si="42"/>
        <v>J=</v>
      </c>
      <c r="S95" s="148">
        <f t="shared" si="43"/>
        <v>43566</v>
      </c>
      <c r="T95" s="154">
        <f t="shared" si="35"/>
        <v>0</v>
      </c>
      <c r="U95" s="4"/>
      <c r="V95" s="49">
        <v>43574</v>
      </c>
      <c r="W95" s="32" t="s">
        <v>73</v>
      </c>
      <c r="X95" s="19"/>
      <c r="Y95" s="1"/>
      <c r="Z95" s="16">
        <v>1</v>
      </c>
      <c r="AA95" s="17">
        <f t="shared" si="46"/>
        <v>43871</v>
      </c>
      <c r="AB95" s="17">
        <f t="shared" si="49"/>
        <v>43872</v>
      </c>
      <c r="AC95" s="17">
        <f t="shared" si="47"/>
        <v>43872</v>
      </c>
      <c r="AD95" s="24"/>
      <c r="AE95" s="36"/>
      <c r="AF95" s="37"/>
      <c r="AG95" s="7" t="str">
        <f t="shared" ca="1" si="48"/>
        <v/>
      </c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</row>
    <row r="96" spans="1:208" x14ac:dyDescent="0.2">
      <c r="A96" s="143">
        <f t="shared" si="36"/>
        <v>43546</v>
      </c>
      <c r="B96" s="144">
        <f t="shared" ca="1" si="44"/>
        <v>10032.59153999</v>
      </c>
      <c r="C96" s="145">
        <f t="shared" si="37"/>
        <v>10000</v>
      </c>
      <c r="D96" s="146">
        <f ca="1">IF(A96&lt;$B$1,VLOOKUP(A96,[1]DI!$A$4:$B$15000,2,FALSE),0)</f>
        <v>6.4000000000000001E-2</v>
      </c>
      <c r="E96" s="145">
        <f t="shared" ca="1" si="29"/>
        <v>1.0002462000000001</v>
      </c>
      <c r="F96" s="145">
        <f ca="1">(TRUNC(PRODUCT($E$12:$E95),16))</f>
        <v>1.0141305787563799</v>
      </c>
      <c r="G96" s="145">
        <f t="shared" ca="1" si="28"/>
        <v>1.01188623191775</v>
      </c>
      <c r="H96" s="145">
        <f t="shared" ca="1" si="30"/>
        <v>1.00221798</v>
      </c>
      <c r="I96" s="147">
        <f t="shared" si="38"/>
        <v>2.9499999999999998E-2</v>
      </c>
      <c r="J96" s="148">
        <f t="shared" si="45"/>
        <v>43535</v>
      </c>
      <c r="K96" s="149">
        <f t="shared" si="39"/>
        <v>9</v>
      </c>
      <c r="L96" s="150">
        <f t="shared" si="40"/>
        <v>9</v>
      </c>
      <c r="M96" s="151">
        <f t="shared" si="31"/>
        <v>1.0010388699999999</v>
      </c>
      <c r="N96" s="151">
        <f t="shared" ca="1" si="32"/>
        <v>1.003259154</v>
      </c>
      <c r="O96" s="150">
        <f t="shared" si="41"/>
        <v>0</v>
      </c>
      <c r="P96" s="145">
        <f t="shared" ca="1" si="33"/>
        <v>32.591539990000001</v>
      </c>
      <c r="Q96" s="152">
        <f t="shared" si="34"/>
        <v>0</v>
      </c>
      <c r="R96" s="153" t="str">
        <f t="shared" si="42"/>
        <v>J=</v>
      </c>
      <c r="S96" s="148">
        <f t="shared" si="43"/>
        <v>43566</v>
      </c>
      <c r="T96" s="154">
        <f t="shared" si="35"/>
        <v>0</v>
      </c>
      <c r="U96" s="4"/>
      <c r="V96" s="49">
        <v>43586</v>
      </c>
      <c r="W96" s="32" t="s">
        <v>75</v>
      </c>
      <c r="X96" s="19"/>
      <c r="Y96" s="1"/>
      <c r="Z96" s="16">
        <v>1</v>
      </c>
      <c r="AA96" s="17">
        <f t="shared" si="46"/>
        <v>43900</v>
      </c>
      <c r="AB96" s="17">
        <f t="shared" si="49"/>
        <v>43901</v>
      </c>
      <c r="AC96" s="17">
        <f t="shared" si="47"/>
        <v>43901</v>
      </c>
      <c r="AD96" s="24"/>
      <c r="AE96" s="36"/>
      <c r="AF96" s="37"/>
      <c r="AG96" s="7" t="str">
        <f t="shared" ca="1" si="48"/>
        <v/>
      </c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</row>
    <row r="97" spans="1:208" x14ac:dyDescent="0.2">
      <c r="A97" s="143">
        <f t="shared" si="36"/>
        <v>43547</v>
      </c>
      <c r="B97" s="144">
        <f t="shared" ca="1" si="44"/>
        <v>10036.21941</v>
      </c>
      <c r="C97" s="145">
        <f t="shared" si="37"/>
        <v>10000</v>
      </c>
      <c r="D97" s="146">
        <f ca="1">IF(A97&lt;$B$1,VLOOKUP(A97,[1]DI!$A$4:$B$15000,2,FALSE),0)</f>
        <v>0</v>
      </c>
      <c r="E97" s="145">
        <f t="shared" ca="1" si="29"/>
        <v>1</v>
      </c>
      <c r="F97" s="145">
        <f ca="1">(TRUNC(PRODUCT($E$12:$E96),16))</f>
        <v>1.0143802577048699</v>
      </c>
      <c r="G97" s="145">
        <f t="shared" ca="1" si="28"/>
        <v>1.01188623191775</v>
      </c>
      <c r="H97" s="145">
        <f t="shared" ca="1" si="30"/>
        <v>1.00246473</v>
      </c>
      <c r="I97" s="147">
        <f t="shared" si="38"/>
        <v>2.9499999999999998E-2</v>
      </c>
      <c r="J97" s="148">
        <f t="shared" si="45"/>
        <v>43535</v>
      </c>
      <c r="K97" s="149">
        <f t="shared" si="39"/>
        <v>9</v>
      </c>
      <c r="L97" s="150">
        <f t="shared" si="40"/>
        <v>10</v>
      </c>
      <c r="M97" s="151">
        <f t="shared" si="31"/>
        <v>1.001154366</v>
      </c>
      <c r="N97" s="151">
        <f t="shared" ca="1" si="32"/>
        <v>1.003621941</v>
      </c>
      <c r="O97" s="150">
        <f t="shared" si="41"/>
        <v>0</v>
      </c>
      <c r="P97" s="145">
        <f t="shared" ca="1" si="33"/>
        <v>36.219410000000003</v>
      </c>
      <c r="Q97" s="152">
        <f t="shared" si="34"/>
        <v>0</v>
      </c>
      <c r="R97" s="153" t="str">
        <f t="shared" si="42"/>
        <v>J=</v>
      </c>
      <c r="S97" s="148">
        <f t="shared" si="43"/>
        <v>43566</v>
      </c>
      <c r="T97" s="154">
        <f t="shared" si="35"/>
        <v>0</v>
      </c>
      <c r="U97" s="4"/>
      <c r="V97" s="49">
        <v>43636</v>
      </c>
      <c r="W97" s="32" t="s">
        <v>74</v>
      </c>
      <c r="X97" s="19"/>
      <c r="Y97" s="1"/>
      <c r="Z97" s="16">
        <v>1</v>
      </c>
      <c r="AA97" s="17">
        <f t="shared" si="46"/>
        <v>43930</v>
      </c>
      <c r="AB97" s="17">
        <f t="shared" si="49"/>
        <v>43932</v>
      </c>
      <c r="AC97" s="17">
        <f t="shared" si="47"/>
        <v>43934</v>
      </c>
      <c r="AD97" s="24"/>
      <c r="AE97" s="36"/>
      <c r="AF97" s="37"/>
      <c r="AG97" s="7" t="str">
        <f t="shared" ca="1" si="48"/>
        <v/>
      </c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</row>
    <row r="98" spans="1:208" x14ac:dyDescent="0.2">
      <c r="A98" s="143">
        <f t="shared" si="36"/>
        <v>43548</v>
      </c>
      <c r="B98" s="144">
        <f t="shared" ca="1" si="44"/>
        <v>10036.21941</v>
      </c>
      <c r="C98" s="145">
        <f t="shared" si="37"/>
        <v>10000</v>
      </c>
      <c r="D98" s="146">
        <f ca="1">IF(A98&lt;$B$1,VLOOKUP(A98,[1]DI!$A$4:$B$15000,2,FALSE),0)</f>
        <v>0</v>
      </c>
      <c r="E98" s="145">
        <f t="shared" ca="1" si="29"/>
        <v>1</v>
      </c>
      <c r="F98" s="145">
        <f ca="1">(TRUNC(PRODUCT($E$12:$E97),16))</f>
        <v>1.0143802577048699</v>
      </c>
      <c r="G98" s="145">
        <f t="shared" ca="1" si="28"/>
        <v>1.01188623191775</v>
      </c>
      <c r="H98" s="145">
        <f t="shared" ca="1" si="30"/>
        <v>1.00246473</v>
      </c>
      <c r="I98" s="147">
        <f t="shared" si="38"/>
        <v>2.9499999999999998E-2</v>
      </c>
      <c r="J98" s="148">
        <f t="shared" si="45"/>
        <v>43535</v>
      </c>
      <c r="K98" s="149">
        <f t="shared" si="39"/>
        <v>9</v>
      </c>
      <c r="L98" s="150">
        <f t="shared" si="40"/>
        <v>10</v>
      </c>
      <c r="M98" s="151">
        <f t="shared" si="31"/>
        <v>1.001154366</v>
      </c>
      <c r="N98" s="151">
        <f t="shared" ca="1" si="32"/>
        <v>1.003621941</v>
      </c>
      <c r="O98" s="150">
        <f t="shared" si="41"/>
        <v>0</v>
      </c>
      <c r="P98" s="145">
        <f t="shared" ca="1" si="33"/>
        <v>36.219410000000003</v>
      </c>
      <c r="Q98" s="152">
        <f t="shared" si="34"/>
        <v>0</v>
      </c>
      <c r="R98" s="153" t="str">
        <f t="shared" si="42"/>
        <v>J=</v>
      </c>
      <c r="S98" s="148">
        <f t="shared" si="43"/>
        <v>43566</v>
      </c>
      <c r="T98" s="154">
        <f t="shared" si="35"/>
        <v>0</v>
      </c>
      <c r="U98" s="4"/>
      <c r="V98" s="49">
        <v>43784</v>
      </c>
      <c r="W98" s="32" t="s">
        <v>77</v>
      </c>
      <c r="X98" s="19"/>
      <c r="Y98" s="1"/>
      <c r="Z98" s="16">
        <v>1</v>
      </c>
      <c r="AA98" s="17">
        <f t="shared" si="46"/>
        <v>43959</v>
      </c>
      <c r="AB98" s="17">
        <f t="shared" si="49"/>
        <v>43962</v>
      </c>
      <c r="AC98" s="17">
        <f t="shared" si="47"/>
        <v>43962</v>
      </c>
      <c r="AD98" s="24"/>
      <c r="AE98" s="36"/>
      <c r="AF98" s="37"/>
      <c r="AG98" s="7" t="str">
        <f t="shared" ca="1" si="48"/>
        <v/>
      </c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</row>
    <row r="99" spans="1:208" x14ac:dyDescent="0.2">
      <c r="A99" s="143">
        <f t="shared" si="36"/>
        <v>43549</v>
      </c>
      <c r="B99" s="144">
        <f t="shared" ca="1" si="44"/>
        <v>10036.21941</v>
      </c>
      <c r="C99" s="145">
        <f t="shared" si="37"/>
        <v>10000</v>
      </c>
      <c r="D99" s="146">
        <f ca="1">IF(A99&lt;$B$1,VLOOKUP(A99,[1]DI!$A$4:$B$15000,2,FALSE),0)</f>
        <v>6.4000000000000001E-2</v>
      </c>
      <c r="E99" s="145">
        <f t="shared" ca="1" si="29"/>
        <v>1.0002462000000001</v>
      </c>
      <c r="F99" s="145">
        <f ca="1">(TRUNC(PRODUCT($E$12:$E98),16))</f>
        <v>1.0143802577048699</v>
      </c>
      <c r="G99" s="145">
        <f t="shared" ca="1" si="28"/>
        <v>1.01188623191775</v>
      </c>
      <c r="H99" s="145">
        <f t="shared" ca="1" si="30"/>
        <v>1.00246473</v>
      </c>
      <c r="I99" s="147">
        <f t="shared" si="38"/>
        <v>2.9499999999999998E-2</v>
      </c>
      <c r="J99" s="148">
        <f t="shared" si="45"/>
        <v>43535</v>
      </c>
      <c r="K99" s="149">
        <f t="shared" si="39"/>
        <v>10</v>
      </c>
      <c r="L99" s="150">
        <f t="shared" si="40"/>
        <v>10</v>
      </c>
      <c r="M99" s="151">
        <f t="shared" si="31"/>
        <v>1.001154366</v>
      </c>
      <c r="N99" s="151">
        <f t="shared" ca="1" si="32"/>
        <v>1.003621941</v>
      </c>
      <c r="O99" s="150">
        <f t="shared" si="41"/>
        <v>0</v>
      </c>
      <c r="P99" s="145">
        <f t="shared" ca="1" si="33"/>
        <v>36.219410000000003</v>
      </c>
      <c r="Q99" s="152">
        <f t="shared" si="34"/>
        <v>0</v>
      </c>
      <c r="R99" s="153" t="str">
        <f t="shared" si="42"/>
        <v>J=</v>
      </c>
      <c r="S99" s="148">
        <f t="shared" si="43"/>
        <v>43566</v>
      </c>
      <c r="T99" s="154">
        <f t="shared" si="35"/>
        <v>0</v>
      </c>
      <c r="U99" s="4"/>
      <c r="V99" s="49">
        <v>43824</v>
      </c>
      <c r="W99" s="32" t="s">
        <v>71</v>
      </c>
      <c r="X99" s="19"/>
      <c r="Y99" s="1"/>
      <c r="Z99" s="16">
        <v>1</v>
      </c>
      <c r="AA99" s="17">
        <f t="shared" si="46"/>
        <v>43992</v>
      </c>
      <c r="AB99" s="17">
        <f t="shared" si="49"/>
        <v>43993</v>
      </c>
      <c r="AC99" s="17">
        <f t="shared" si="47"/>
        <v>43994</v>
      </c>
      <c r="AD99" s="24"/>
      <c r="AE99" s="36"/>
      <c r="AF99" s="37"/>
      <c r="AG99" s="7" t="str">
        <f t="shared" ca="1" si="48"/>
        <v/>
      </c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</row>
    <row r="100" spans="1:208" x14ac:dyDescent="0.2">
      <c r="A100" s="143">
        <f t="shared" si="36"/>
        <v>43550</v>
      </c>
      <c r="B100" s="144">
        <f t="shared" ca="1" si="44"/>
        <v>10039.84859</v>
      </c>
      <c r="C100" s="145">
        <f t="shared" si="37"/>
        <v>10000</v>
      </c>
      <c r="D100" s="146">
        <f ca="1">IF(A100&lt;$B$1,VLOOKUP(A100,[1]DI!$A$4:$B$15000,2,FALSE),0)</f>
        <v>6.4000000000000001E-2</v>
      </c>
      <c r="E100" s="145">
        <f t="shared" ca="1" si="29"/>
        <v>1.0002462000000001</v>
      </c>
      <c r="F100" s="145">
        <f ca="1">(TRUNC(PRODUCT($E$12:$E99),16))</f>
        <v>1.0146299981243201</v>
      </c>
      <c r="G100" s="145">
        <f t="shared" ca="1" si="28"/>
        <v>1.01188623191775</v>
      </c>
      <c r="H100" s="145">
        <f t="shared" ca="1" si="30"/>
        <v>1.00271154</v>
      </c>
      <c r="I100" s="147">
        <f t="shared" si="38"/>
        <v>2.9499999999999998E-2</v>
      </c>
      <c r="J100" s="148">
        <f t="shared" si="45"/>
        <v>43535</v>
      </c>
      <c r="K100" s="149">
        <f t="shared" si="39"/>
        <v>11</v>
      </c>
      <c r="L100" s="150">
        <f t="shared" si="40"/>
        <v>11</v>
      </c>
      <c r="M100" s="151">
        <f t="shared" si="31"/>
        <v>1.0012698760000001</v>
      </c>
      <c r="N100" s="151">
        <f t="shared" ca="1" si="32"/>
        <v>1.003984859</v>
      </c>
      <c r="O100" s="150">
        <f t="shared" si="41"/>
        <v>0</v>
      </c>
      <c r="P100" s="145">
        <f t="shared" ca="1" si="33"/>
        <v>39.848590000000002</v>
      </c>
      <c r="Q100" s="152">
        <f t="shared" si="34"/>
        <v>0</v>
      </c>
      <c r="R100" s="153" t="str">
        <f t="shared" si="42"/>
        <v>J=</v>
      </c>
      <c r="S100" s="148">
        <f t="shared" si="43"/>
        <v>43566</v>
      </c>
      <c r="T100" s="154">
        <f t="shared" si="35"/>
        <v>0</v>
      </c>
      <c r="U100" s="4"/>
      <c r="V100" s="49">
        <v>43831</v>
      </c>
      <c r="W100" s="32" t="s">
        <v>72</v>
      </c>
      <c r="X100" s="19"/>
      <c r="Y100" s="1"/>
      <c r="Z100" s="16">
        <v>1</v>
      </c>
      <c r="AA100" s="17">
        <f t="shared" si="46"/>
        <v>44022</v>
      </c>
      <c r="AB100" s="17">
        <f t="shared" si="49"/>
        <v>44023</v>
      </c>
      <c r="AC100" s="17">
        <f t="shared" si="47"/>
        <v>44025</v>
      </c>
      <c r="AD100" s="24"/>
      <c r="AE100" s="36"/>
      <c r="AF100" s="37"/>
      <c r="AG100" s="7" t="str">
        <f t="shared" ca="1" si="48"/>
        <v/>
      </c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</row>
    <row r="101" spans="1:208" x14ac:dyDescent="0.2">
      <c r="A101" s="143">
        <f t="shared" si="36"/>
        <v>43551</v>
      </c>
      <c r="B101" s="144">
        <f t="shared" ca="1" si="44"/>
        <v>10043.47898</v>
      </c>
      <c r="C101" s="145">
        <f t="shared" si="37"/>
        <v>10000</v>
      </c>
      <c r="D101" s="146">
        <f ca="1">IF(A101&lt;$B$1,VLOOKUP(A101,[1]DI!$A$4:$B$15000,2,FALSE),0)</f>
        <v>6.4000000000000001E-2</v>
      </c>
      <c r="E101" s="145">
        <f t="shared" ca="1" si="29"/>
        <v>1.0002462000000001</v>
      </c>
      <c r="F101" s="145">
        <f ca="1">(TRUNC(PRODUCT($E$12:$E100),16))</f>
        <v>1.01487980002986</v>
      </c>
      <c r="G101" s="145">
        <f t="shared" ca="1" si="28"/>
        <v>1.01188623191775</v>
      </c>
      <c r="H101" s="145">
        <f t="shared" ca="1" si="30"/>
        <v>1.0029584</v>
      </c>
      <c r="I101" s="147">
        <f t="shared" si="38"/>
        <v>2.9499999999999998E-2</v>
      </c>
      <c r="J101" s="148">
        <f t="shared" si="45"/>
        <v>43535</v>
      </c>
      <c r="K101" s="149">
        <f t="shared" si="39"/>
        <v>12</v>
      </c>
      <c r="L101" s="150">
        <f t="shared" si="40"/>
        <v>12</v>
      </c>
      <c r="M101" s="151">
        <f t="shared" si="31"/>
        <v>1.0013853989999999</v>
      </c>
      <c r="N101" s="151">
        <f t="shared" ca="1" si="32"/>
        <v>1.004347898</v>
      </c>
      <c r="O101" s="150">
        <f t="shared" si="41"/>
        <v>0</v>
      </c>
      <c r="P101" s="145">
        <f t="shared" ca="1" si="33"/>
        <v>43.47898</v>
      </c>
      <c r="Q101" s="152">
        <f t="shared" si="34"/>
        <v>0</v>
      </c>
      <c r="R101" s="153" t="str">
        <f t="shared" si="42"/>
        <v>J=</v>
      </c>
      <c r="S101" s="148">
        <f t="shared" si="43"/>
        <v>43566</v>
      </c>
      <c r="T101" s="154">
        <f t="shared" si="35"/>
        <v>0</v>
      </c>
      <c r="U101" s="4"/>
      <c r="V101" s="49">
        <v>43885</v>
      </c>
      <c r="W101" s="32" t="s">
        <v>63</v>
      </c>
      <c r="X101" s="19"/>
      <c r="Y101" s="1"/>
      <c r="Z101" s="16">
        <v>1</v>
      </c>
      <c r="AA101" s="17">
        <f t="shared" si="46"/>
        <v>44053</v>
      </c>
      <c r="AB101" s="17">
        <f t="shared" si="49"/>
        <v>44054</v>
      </c>
      <c r="AC101" s="17">
        <f t="shared" si="47"/>
        <v>44054</v>
      </c>
      <c r="AD101" s="24"/>
      <c r="AE101" s="36"/>
      <c r="AF101" s="37"/>
      <c r="AG101" s="7" t="str">
        <f t="shared" ca="1" si="48"/>
        <v/>
      </c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</row>
    <row r="102" spans="1:208" x14ac:dyDescent="0.2">
      <c r="A102" s="143">
        <f t="shared" si="36"/>
        <v>43552</v>
      </c>
      <c r="B102" s="144">
        <f t="shared" ca="1" si="44"/>
        <v>10047.110769999999</v>
      </c>
      <c r="C102" s="145">
        <f t="shared" si="37"/>
        <v>10000</v>
      </c>
      <c r="D102" s="146">
        <f ca="1">IF(A102&lt;$B$1,VLOOKUP(A102,[1]DI!$A$4:$B$15000,2,FALSE),0)</f>
        <v>6.4000000000000001E-2</v>
      </c>
      <c r="E102" s="145">
        <f t="shared" ca="1" si="29"/>
        <v>1.0002462000000001</v>
      </c>
      <c r="F102" s="145">
        <f ca="1">(TRUNC(PRODUCT($E$12:$E101),16))</f>
        <v>1.01512966343662</v>
      </c>
      <c r="G102" s="145">
        <f t="shared" ca="1" si="28"/>
        <v>1.01188623191775</v>
      </c>
      <c r="H102" s="145">
        <f t="shared" ca="1" si="30"/>
        <v>1.0032053299999999</v>
      </c>
      <c r="I102" s="147">
        <f t="shared" si="38"/>
        <v>2.9499999999999998E-2</v>
      </c>
      <c r="J102" s="148">
        <f t="shared" si="45"/>
        <v>43535</v>
      </c>
      <c r="K102" s="149">
        <f t="shared" si="39"/>
        <v>13</v>
      </c>
      <c r="L102" s="150">
        <f t="shared" si="40"/>
        <v>13</v>
      </c>
      <c r="M102" s="151">
        <f t="shared" si="31"/>
        <v>1.001500936</v>
      </c>
      <c r="N102" s="151">
        <f t="shared" ca="1" si="32"/>
        <v>1.0047110770000001</v>
      </c>
      <c r="O102" s="150">
        <f t="shared" si="41"/>
        <v>0</v>
      </c>
      <c r="P102" s="145">
        <f t="shared" ca="1" si="33"/>
        <v>47.110770000000002</v>
      </c>
      <c r="Q102" s="152">
        <f t="shared" si="34"/>
        <v>0</v>
      </c>
      <c r="R102" s="153" t="str">
        <f t="shared" si="42"/>
        <v>J=</v>
      </c>
      <c r="S102" s="148">
        <f t="shared" si="43"/>
        <v>43566</v>
      </c>
      <c r="T102" s="154">
        <f t="shared" si="35"/>
        <v>0</v>
      </c>
      <c r="U102" s="4"/>
      <c r="V102" s="49">
        <v>43886</v>
      </c>
      <c r="W102" s="32" t="s">
        <v>63</v>
      </c>
      <c r="X102" s="42"/>
      <c r="Y102" s="1"/>
      <c r="Z102" s="16">
        <v>1</v>
      </c>
      <c r="AA102" s="17">
        <f t="shared" si="46"/>
        <v>44084</v>
      </c>
      <c r="AB102" s="17">
        <f t="shared" si="49"/>
        <v>44085</v>
      </c>
      <c r="AC102" s="17">
        <f t="shared" si="47"/>
        <v>44085</v>
      </c>
      <c r="AD102" s="24"/>
      <c r="AE102" s="36"/>
      <c r="AF102" s="37"/>
      <c r="AG102" s="7" t="str">
        <f t="shared" ca="1" si="48"/>
        <v/>
      </c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</row>
    <row r="103" spans="1:208" x14ac:dyDescent="0.2">
      <c r="A103" s="143">
        <f t="shared" si="36"/>
        <v>43553</v>
      </c>
      <c r="B103" s="144">
        <f t="shared" ca="1" si="44"/>
        <v>10050.74387</v>
      </c>
      <c r="C103" s="145">
        <f t="shared" si="37"/>
        <v>10000</v>
      </c>
      <c r="D103" s="146">
        <f ca="1">IF(A103&lt;$B$1,VLOOKUP(A103,[1]DI!$A$4:$B$15000,2,FALSE),0)</f>
        <v>6.4000000000000001E-2</v>
      </c>
      <c r="E103" s="145">
        <f t="shared" ca="1" si="29"/>
        <v>1.0002462000000001</v>
      </c>
      <c r="F103" s="145">
        <f ca="1">(TRUNC(PRODUCT($E$12:$E102),16))</f>
        <v>1.0153795883597601</v>
      </c>
      <c r="G103" s="145">
        <f t="shared" ca="1" si="28"/>
        <v>1.01188623191775</v>
      </c>
      <c r="H103" s="145">
        <f t="shared" ca="1" si="30"/>
        <v>1.0034523200000001</v>
      </c>
      <c r="I103" s="147">
        <f t="shared" si="38"/>
        <v>2.9499999999999998E-2</v>
      </c>
      <c r="J103" s="148">
        <f t="shared" si="45"/>
        <v>43535</v>
      </c>
      <c r="K103" s="149">
        <f t="shared" si="39"/>
        <v>14</v>
      </c>
      <c r="L103" s="150">
        <f t="shared" si="40"/>
        <v>14</v>
      </c>
      <c r="M103" s="151">
        <f t="shared" si="31"/>
        <v>1.0016164860000001</v>
      </c>
      <c r="N103" s="151">
        <f t="shared" ca="1" si="32"/>
        <v>1.0050743870000001</v>
      </c>
      <c r="O103" s="150">
        <f t="shared" si="41"/>
        <v>0</v>
      </c>
      <c r="P103" s="145">
        <f t="shared" ca="1" si="33"/>
        <v>50.743870000000001</v>
      </c>
      <c r="Q103" s="152">
        <f t="shared" si="34"/>
        <v>0</v>
      </c>
      <c r="R103" s="153" t="str">
        <f t="shared" si="42"/>
        <v>J=</v>
      </c>
      <c r="S103" s="148">
        <f t="shared" si="43"/>
        <v>43566</v>
      </c>
      <c r="T103" s="154">
        <f t="shared" si="35"/>
        <v>0</v>
      </c>
      <c r="U103" s="4"/>
      <c r="V103" s="49">
        <v>43931</v>
      </c>
      <c r="W103" s="32" t="s">
        <v>73</v>
      </c>
      <c r="X103" s="19"/>
      <c r="Y103" s="1"/>
      <c r="Z103" s="16">
        <v>1</v>
      </c>
      <c r="AA103" s="17">
        <f t="shared" si="46"/>
        <v>44113</v>
      </c>
      <c r="AB103" s="17">
        <f t="shared" si="49"/>
        <v>44115</v>
      </c>
      <c r="AC103" s="17">
        <f t="shared" si="47"/>
        <v>44117</v>
      </c>
      <c r="AD103" s="24"/>
      <c r="AE103" s="36"/>
      <c r="AF103" s="37"/>
      <c r="AG103" s="7" t="str">
        <f t="shared" ca="1" si="48"/>
        <v/>
      </c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</row>
    <row r="104" spans="1:208" x14ac:dyDescent="0.2">
      <c r="A104" s="143">
        <f t="shared" si="36"/>
        <v>43554</v>
      </c>
      <c r="B104" s="144">
        <f t="shared" ca="1" si="44"/>
        <v>10054.378259999999</v>
      </c>
      <c r="C104" s="145">
        <f t="shared" si="37"/>
        <v>10000</v>
      </c>
      <c r="D104" s="146">
        <f ca="1">IF(A104&lt;$B$1,VLOOKUP(A104,[1]DI!$A$4:$B$15000,2,FALSE),0)</f>
        <v>0</v>
      </c>
      <c r="E104" s="145">
        <f t="shared" ca="1" si="29"/>
        <v>1</v>
      </c>
      <c r="F104" s="145">
        <f ca="1">(TRUNC(PRODUCT($E$12:$E103),16))</f>
        <v>1.01562957481442</v>
      </c>
      <c r="G104" s="145">
        <f t="shared" ca="1" si="28"/>
        <v>1.01188623191775</v>
      </c>
      <c r="H104" s="145">
        <f t="shared" ca="1" si="30"/>
        <v>1.0036993700000001</v>
      </c>
      <c r="I104" s="147">
        <f t="shared" si="38"/>
        <v>2.9499999999999998E-2</v>
      </c>
      <c r="J104" s="148">
        <f t="shared" si="45"/>
        <v>43535</v>
      </c>
      <c r="K104" s="149">
        <f t="shared" si="39"/>
        <v>14</v>
      </c>
      <c r="L104" s="150">
        <f t="shared" si="40"/>
        <v>15</v>
      </c>
      <c r="M104" s="151">
        <f t="shared" si="31"/>
        <v>1.0017320489999999</v>
      </c>
      <c r="N104" s="151">
        <f t="shared" ca="1" si="32"/>
        <v>1.0054378260000001</v>
      </c>
      <c r="O104" s="150">
        <f t="shared" si="41"/>
        <v>0</v>
      </c>
      <c r="P104" s="145">
        <f t="shared" ca="1" si="33"/>
        <v>54.378259999999997</v>
      </c>
      <c r="Q104" s="152">
        <f t="shared" si="34"/>
        <v>0</v>
      </c>
      <c r="R104" s="153" t="str">
        <f t="shared" si="42"/>
        <v>J=</v>
      </c>
      <c r="S104" s="148">
        <f t="shared" si="43"/>
        <v>43566</v>
      </c>
      <c r="T104" s="154">
        <f t="shared" si="35"/>
        <v>0</v>
      </c>
      <c r="U104" s="8"/>
      <c r="V104" s="49">
        <v>43942</v>
      </c>
      <c r="W104" s="32" t="s">
        <v>64</v>
      </c>
      <c r="X104" s="19"/>
      <c r="Y104" s="1"/>
      <c r="Z104" s="16">
        <v>1</v>
      </c>
      <c r="AA104" s="17">
        <f t="shared" si="46"/>
        <v>44145</v>
      </c>
      <c r="AB104" s="17">
        <f t="shared" si="49"/>
        <v>44146</v>
      </c>
      <c r="AC104" s="17">
        <f t="shared" si="47"/>
        <v>44146</v>
      </c>
      <c r="AD104" s="24"/>
      <c r="AE104" s="36"/>
      <c r="AF104" s="37"/>
      <c r="AG104" s="7" t="str">
        <f t="shared" ca="1" si="48"/>
        <v/>
      </c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</row>
    <row r="105" spans="1:208" x14ac:dyDescent="0.2">
      <c r="A105" s="143">
        <f t="shared" si="36"/>
        <v>43555</v>
      </c>
      <c r="B105" s="144">
        <f t="shared" ca="1" si="44"/>
        <v>10054.378259999999</v>
      </c>
      <c r="C105" s="145">
        <f t="shared" si="37"/>
        <v>10000</v>
      </c>
      <c r="D105" s="146">
        <f ca="1">IF(A105&lt;$B$1,VLOOKUP(A105,[1]DI!$A$4:$B$15000,2,FALSE),0)</f>
        <v>0</v>
      </c>
      <c r="E105" s="145">
        <f t="shared" ca="1" si="29"/>
        <v>1</v>
      </c>
      <c r="F105" s="145">
        <f ca="1">(TRUNC(PRODUCT($E$12:$E104),16))</f>
        <v>1.01562957481442</v>
      </c>
      <c r="G105" s="145">
        <f t="shared" ca="1" si="28"/>
        <v>1.01188623191775</v>
      </c>
      <c r="H105" s="145">
        <f t="shared" ca="1" si="30"/>
        <v>1.0036993700000001</v>
      </c>
      <c r="I105" s="147">
        <f t="shared" si="38"/>
        <v>2.9499999999999998E-2</v>
      </c>
      <c r="J105" s="148">
        <f t="shared" si="45"/>
        <v>43535</v>
      </c>
      <c r="K105" s="149">
        <f t="shared" si="39"/>
        <v>14</v>
      </c>
      <c r="L105" s="150">
        <f t="shared" si="40"/>
        <v>15</v>
      </c>
      <c r="M105" s="151">
        <f t="shared" si="31"/>
        <v>1.0017320489999999</v>
      </c>
      <c r="N105" s="151">
        <f t="shared" ca="1" si="32"/>
        <v>1.0054378260000001</v>
      </c>
      <c r="O105" s="150">
        <f t="shared" si="41"/>
        <v>0</v>
      </c>
      <c r="P105" s="145">
        <f t="shared" ca="1" si="33"/>
        <v>54.378259999999997</v>
      </c>
      <c r="Q105" s="152">
        <f t="shared" si="34"/>
        <v>0</v>
      </c>
      <c r="R105" s="153" t="str">
        <f t="shared" si="42"/>
        <v>J=</v>
      </c>
      <c r="S105" s="148">
        <f t="shared" si="43"/>
        <v>43566</v>
      </c>
      <c r="T105" s="154">
        <f t="shared" si="35"/>
        <v>0</v>
      </c>
      <c r="U105" s="4"/>
      <c r="V105" s="49">
        <v>43952</v>
      </c>
      <c r="W105" s="32" t="s">
        <v>75</v>
      </c>
      <c r="X105" s="19"/>
      <c r="Y105" s="1"/>
      <c r="Z105" s="16">
        <v>1</v>
      </c>
      <c r="AA105" s="17">
        <f t="shared" si="46"/>
        <v>44175</v>
      </c>
      <c r="AB105" s="17">
        <f t="shared" si="49"/>
        <v>44176</v>
      </c>
      <c r="AC105" s="17">
        <f t="shared" si="47"/>
        <v>44176</v>
      </c>
      <c r="AD105" s="24"/>
      <c r="AE105" s="36"/>
      <c r="AF105" s="37"/>
      <c r="AG105" s="7" t="str">
        <f t="shared" ca="1" si="48"/>
        <v/>
      </c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</row>
    <row r="106" spans="1:208" x14ac:dyDescent="0.2">
      <c r="A106" s="143">
        <f t="shared" si="36"/>
        <v>43556</v>
      </c>
      <c r="B106" s="144">
        <f t="shared" ca="1" si="44"/>
        <v>10054.378259999999</v>
      </c>
      <c r="C106" s="145">
        <f t="shared" si="37"/>
        <v>10000</v>
      </c>
      <c r="D106" s="146">
        <f ca="1">IF(A106&lt;$B$1,VLOOKUP(A106,[1]DI!$A$4:$B$15000,2,FALSE),0)</f>
        <v>6.4000000000000001E-2</v>
      </c>
      <c r="E106" s="145">
        <f t="shared" ca="1" si="29"/>
        <v>1.0002462000000001</v>
      </c>
      <c r="F106" s="145">
        <f ca="1">(TRUNC(PRODUCT($E$12:$E105),16))</f>
        <v>1.01562957481442</v>
      </c>
      <c r="G106" s="145">
        <f t="shared" ca="1" si="28"/>
        <v>1.01188623191775</v>
      </c>
      <c r="H106" s="145">
        <f t="shared" ca="1" si="30"/>
        <v>1.0036993700000001</v>
      </c>
      <c r="I106" s="147">
        <f t="shared" si="38"/>
        <v>2.9499999999999998E-2</v>
      </c>
      <c r="J106" s="148">
        <f t="shared" si="45"/>
        <v>43535</v>
      </c>
      <c r="K106" s="149">
        <f t="shared" si="39"/>
        <v>15</v>
      </c>
      <c r="L106" s="150">
        <f t="shared" si="40"/>
        <v>15</v>
      </c>
      <c r="M106" s="151">
        <f t="shared" si="31"/>
        <v>1.0017320489999999</v>
      </c>
      <c r="N106" s="151">
        <f t="shared" ca="1" si="32"/>
        <v>1.0054378260000001</v>
      </c>
      <c r="O106" s="150">
        <f t="shared" si="41"/>
        <v>0</v>
      </c>
      <c r="P106" s="145">
        <f t="shared" ca="1" si="33"/>
        <v>54.378259999999997</v>
      </c>
      <c r="Q106" s="152">
        <f t="shared" si="34"/>
        <v>0</v>
      </c>
      <c r="R106" s="153" t="str">
        <f t="shared" si="42"/>
        <v>J=</v>
      </c>
      <c r="S106" s="148">
        <f t="shared" si="43"/>
        <v>43566</v>
      </c>
      <c r="T106" s="154">
        <f t="shared" si="35"/>
        <v>0</v>
      </c>
      <c r="U106" s="28"/>
      <c r="V106" s="49">
        <v>43993</v>
      </c>
      <c r="W106" s="32" t="s">
        <v>67</v>
      </c>
      <c r="X106" s="19"/>
      <c r="Y106" s="31"/>
      <c r="Z106" s="16">
        <v>1</v>
      </c>
      <c r="AA106" s="17">
        <f t="shared" si="46"/>
        <v>44204</v>
      </c>
      <c r="AB106" s="17">
        <f t="shared" si="49"/>
        <v>44207</v>
      </c>
      <c r="AC106" s="17">
        <f t="shared" si="47"/>
        <v>44207</v>
      </c>
      <c r="AD106" s="27"/>
      <c r="AE106" s="43"/>
      <c r="AF106" s="35"/>
      <c r="AG106" s="7" t="str">
        <f t="shared" ca="1" si="48"/>
        <v/>
      </c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</row>
    <row r="107" spans="1:208" x14ac:dyDescent="0.2">
      <c r="A107" s="143">
        <f t="shared" si="36"/>
        <v>43557</v>
      </c>
      <c r="B107" s="144">
        <f t="shared" ca="1" si="44"/>
        <v>10058.013969989999</v>
      </c>
      <c r="C107" s="145">
        <f t="shared" si="37"/>
        <v>10000</v>
      </c>
      <c r="D107" s="146">
        <f ca="1">IF(A107&lt;$B$1,VLOOKUP(A107,[1]DI!$A$4:$B$15000,2,FALSE),0)</f>
        <v>6.4000000000000001E-2</v>
      </c>
      <c r="E107" s="145">
        <f t="shared" ca="1" si="29"/>
        <v>1.0002462000000001</v>
      </c>
      <c r="F107" s="145">
        <f ca="1">(TRUNC(PRODUCT($E$12:$E106),16))</f>
        <v>1.0158796228157401</v>
      </c>
      <c r="G107" s="145">
        <f t="shared" ca="1" si="28"/>
        <v>1.01188623191775</v>
      </c>
      <c r="H107" s="145">
        <f t="shared" ca="1" si="30"/>
        <v>1.00394648</v>
      </c>
      <c r="I107" s="147">
        <f t="shared" si="38"/>
        <v>2.9499999999999998E-2</v>
      </c>
      <c r="J107" s="148">
        <f t="shared" si="45"/>
        <v>43535</v>
      </c>
      <c r="K107" s="149">
        <f t="shared" si="39"/>
        <v>16</v>
      </c>
      <c r="L107" s="150">
        <f t="shared" si="40"/>
        <v>16</v>
      </c>
      <c r="M107" s="151">
        <f t="shared" si="31"/>
        <v>1.0018476249999999</v>
      </c>
      <c r="N107" s="151">
        <f t="shared" ca="1" si="32"/>
        <v>1.0058013969999999</v>
      </c>
      <c r="O107" s="150">
        <f t="shared" si="41"/>
        <v>0</v>
      </c>
      <c r="P107" s="145">
        <f t="shared" ca="1" si="33"/>
        <v>58.01396999</v>
      </c>
      <c r="Q107" s="152">
        <f t="shared" si="34"/>
        <v>0</v>
      </c>
      <c r="R107" s="153" t="str">
        <f t="shared" si="42"/>
        <v>J=</v>
      </c>
      <c r="S107" s="148">
        <f t="shared" si="43"/>
        <v>43566</v>
      </c>
      <c r="T107" s="154">
        <f t="shared" si="35"/>
        <v>0</v>
      </c>
      <c r="U107" s="4"/>
      <c r="V107" s="49">
        <v>44081</v>
      </c>
      <c r="W107" s="32" t="s">
        <v>76</v>
      </c>
      <c r="X107" s="19"/>
      <c r="Y107" s="1"/>
      <c r="Z107" s="16">
        <v>1</v>
      </c>
      <c r="AA107" s="17">
        <f t="shared" si="46"/>
        <v>44237</v>
      </c>
      <c r="AB107" s="17">
        <f t="shared" si="49"/>
        <v>44238</v>
      </c>
      <c r="AC107" s="17">
        <f t="shared" si="47"/>
        <v>44238</v>
      </c>
      <c r="AD107" s="24"/>
      <c r="AE107" s="36"/>
      <c r="AF107" s="37"/>
      <c r="AG107" s="7" t="str">
        <f t="shared" ca="1" si="48"/>
        <v/>
      </c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</row>
    <row r="108" spans="1:208" x14ac:dyDescent="0.2">
      <c r="A108" s="143">
        <f t="shared" si="36"/>
        <v>43558</v>
      </c>
      <c r="B108" s="144">
        <f t="shared" ca="1" si="44"/>
        <v>10061.65098</v>
      </c>
      <c r="C108" s="145">
        <f t="shared" si="37"/>
        <v>10000</v>
      </c>
      <c r="D108" s="146">
        <f ca="1">IF(A108&lt;$B$1,VLOOKUP(A108,[1]DI!$A$4:$B$15000,2,FALSE),0)</f>
        <v>6.4000000000000001E-2</v>
      </c>
      <c r="E108" s="145">
        <f t="shared" ca="1" si="29"/>
        <v>1.0002462000000001</v>
      </c>
      <c r="F108" s="145">
        <f ca="1">(TRUNC(PRODUCT($E$12:$E107),16))</f>
        <v>1.0161297323788701</v>
      </c>
      <c r="G108" s="145">
        <f t="shared" ca="1" si="28"/>
        <v>1.01188623191775</v>
      </c>
      <c r="H108" s="145">
        <f t="shared" ca="1" si="30"/>
        <v>1.0041936499999999</v>
      </c>
      <c r="I108" s="147">
        <f t="shared" si="38"/>
        <v>2.9499999999999998E-2</v>
      </c>
      <c r="J108" s="148">
        <f t="shared" si="45"/>
        <v>43535</v>
      </c>
      <c r="K108" s="149">
        <f t="shared" si="39"/>
        <v>17</v>
      </c>
      <c r="L108" s="150">
        <f t="shared" si="40"/>
        <v>17</v>
      </c>
      <c r="M108" s="151">
        <f t="shared" si="31"/>
        <v>1.001963215</v>
      </c>
      <c r="N108" s="151">
        <f t="shared" ca="1" si="32"/>
        <v>1.0061650980000001</v>
      </c>
      <c r="O108" s="150">
        <f t="shared" si="41"/>
        <v>0</v>
      </c>
      <c r="P108" s="145">
        <f t="shared" ca="1" si="33"/>
        <v>61.650979999999997</v>
      </c>
      <c r="Q108" s="152">
        <f t="shared" si="34"/>
        <v>0</v>
      </c>
      <c r="R108" s="153" t="str">
        <f t="shared" si="42"/>
        <v>J=</v>
      </c>
      <c r="S108" s="148">
        <f t="shared" si="43"/>
        <v>43566</v>
      </c>
      <c r="T108" s="154">
        <f t="shared" si="35"/>
        <v>0</v>
      </c>
      <c r="U108" s="4"/>
      <c r="V108" s="49">
        <v>44116</v>
      </c>
      <c r="W108" s="23" t="s">
        <v>65</v>
      </c>
      <c r="X108" s="19"/>
      <c r="Y108" s="1"/>
      <c r="Z108" s="16">
        <v>1</v>
      </c>
      <c r="AA108" s="17">
        <f t="shared" si="46"/>
        <v>44265</v>
      </c>
      <c r="AB108" s="17">
        <f t="shared" si="49"/>
        <v>44266</v>
      </c>
      <c r="AC108" s="17">
        <f t="shared" si="47"/>
        <v>44266</v>
      </c>
      <c r="AD108" s="24"/>
      <c r="AE108" s="36"/>
      <c r="AF108" s="37"/>
      <c r="AG108" s="7" t="str">
        <f t="shared" ca="1" si="48"/>
        <v/>
      </c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</row>
    <row r="109" spans="1:208" x14ac:dyDescent="0.2">
      <c r="A109" s="143">
        <f t="shared" si="36"/>
        <v>43559</v>
      </c>
      <c r="B109" s="144">
        <f t="shared" ca="1" si="44"/>
        <v>10065.289399990001</v>
      </c>
      <c r="C109" s="145">
        <f t="shared" si="37"/>
        <v>10000</v>
      </c>
      <c r="D109" s="146">
        <f ca="1">IF(A109&lt;$B$1,VLOOKUP(A109,[1]DI!$A$4:$B$15000,2,FALSE),0)</f>
        <v>6.4000000000000001E-2</v>
      </c>
      <c r="E109" s="145">
        <f t="shared" ca="1" si="29"/>
        <v>1.0002462000000001</v>
      </c>
      <c r="F109" s="145">
        <f ca="1">(TRUNC(PRODUCT($E$12:$E108),16))</f>
        <v>1.01637990351898</v>
      </c>
      <c r="G109" s="145">
        <f t="shared" ca="1" si="28"/>
        <v>1.01188623191775</v>
      </c>
      <c r="H109" s="145">
        <f t="shared" ca="1" si="30"/>
        <v>1.0044408899999999</v>
      </c>
      <c r="I109" s="147">
        <f t="shared" si="38"/>
        <v>2.9499999999999998E-2</v>
      </c>
      <c r="J109" s="148">
        <f t="shared" si="45"/>
        <v>43535</v>
      </c>
      <c r="K109" s="149">
        <f t="shared" si="39"/>
        <v>18</v>
      </c>
      <c r="L109" s="150">
        <f t="shared" si="40"/>
        <v>18</v>
      </c>
      <c r="M109" s="151">
        <f t="shared" si="31"/>
        <v>1.002078818</v>
      </c>
      <c r="N109" s="151">
        <f t="shared" ca="1" si="32"/>
        <v>1.0065289399999999</v>
      </c>
      <c r="O109" s="150">
        <f t="shared" si="41"/>
        <v>0</v>
      </c>
      <c r="P109" s="145">
        <f t="shared" ca="1" si="33"/>
        <v>65.289399990000007</v>
      </c>
      <c r="Q109" s="152">
        <f t="shared" si="34"/>
        <v>0</v>
      </c>
      <c r="R109" s="153" t="str">
        <f t="shared" si="42"/>
        <v>J=</v>
      </c>
      <c r="S109" s="148">
        <f t="shared" si="43"/>
        <v>43566</v>
      </c>
      <c r="T109" s="154">
        <f t="shared" si="35"/>
        <v>0</v>
      </c>
      <c r="U109" s="4"/>
      <c r="V109" s="49">
        <v>44137</v>
      </c>
      <c r="W109" s="32" t="s">
        <v>69</v>
      </c>
      <c r="X109" s="19"/>
      <c r="Y109" s="1"/>
      <c r="Z109" s="16">
        <v>1</v>
      </c>
      <c r="AA109" s="17">
        <f t="shared" si="46"/>
        <v>44295</v>
      </c>
      <c r="AB109" s="17">
        <f t="shared" si="49"/>
        <v>44297</v>
      </c>
      <c r="AC109" s="17">
        <f t="shared" si="47"/>
        <v>44298</v>
      </c>
      <c r="AD109" s="24"/>
      <c r="AE109" s="36"/>
      <c r="AF109" s="37"/>
      <c r="AG109" s="7" t="str">
        <f t="shared" ca="1" si="48"/>
        <v/>
      </c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</row>
    <row r="110" spans="1:208" x14ac:dyDescent="0.2">
      <c r="A110" s="143">
        <f t="shared" si="36"/>
        <v>43560</v>
      </c>
      <c r="B110" s="144">
        <f t="shared" ca="1" si="44"/>
        <v>10068.929029999999</v>
      </c>
      <c r="C110" s="145">
        <f t="shared" si="37"/>
        <v>10000</v>
      </c>
      <c r="D110" s="146">
        <f ca="1">IF(A110&lt;$B$1,VLOOKUP(A110,[1]DI!$A$4:$B$15000,2,FALSE),0)</f>
        <v>6.4000000000000001E-2</v>
      </c>
      <c r="E110" s="145">
        <f t="shared" ca="1" si="29"/>
        <v>1.0002462000000001</v>
      </c>
      <c r="F110" s="145">
        <f ca="1">(TRUNC(PRODUCT($E$12:$E109),16))</f>
        <v>1.01663013625123</v>
      </c>
      <c r="G110" s="145">
        <f t="shared" ca="1" si="28"/>
        <v>1.01188623191775</v>
      </c>
      <c r="H110" s="145">
        <f t="shared" ca="1" si="30"/>
        <v>1.00468818</v>
      </c>
      <c r="I110" s="147">
        <f t="shared" si="38"/>
        <v>2.9499999999999998E-2</v>
      </c>
      <c r="J110" s="148">
        <f t="shared" si="45"/>
        <v>43535</v>
      </c>
      <c r="K110" s="149">
        <f t="shared" si="39"/>
        <v>19</v>
      </c>
      <c r="L110" s="150">
        <f t="shared" si="40"/>
        <v>19</v>
      </c>
      <c r="M110" s="151">
        <f t="shared" si="31"/>
        <v>1.0021944350000001</v>
      </c>
      <c r="N110" s="151">
        <f t="shared" ca="1" si="32"/>
        <v>1.006892903</v>
      </c>
      <c r="O110" s="150">
        <f t="shared" si="41"/>
        <v>0</v>
      </c>
      <c r="P110" s="145">
        <f t="shared" ca="1" si="33"/>
        <v>68.929029999999997</v>
      </c>
      <c r="Q110" s="152">
        <f t="shared" si="34"/>
        <v>0</v>
      </c>
      <c r="R110" s="153" t="str">
        <f t="shared" si="42"/>
        <v>J=</v>
      </c>
      <c r="S110" s="148">
        <f t="shared" si="43"/>
        <v>43566</v>
      </c>
      <c r="T110" s="154">
        <f t="shared" si="35"/>
        <v>0</v>
      </c>
      <c r="U110" s="4"/>
      <c r="V110" s="49">
        <v>44190</v>
      </c>
      <c r="W110" s="32" t="s">
        <v>71</v>
      </c>
      <c r="X110" s="19"/>
      <c r="Y110" s="1"/>
      <c r="Z110" s="16">
        <v>1</v>
      </c>
      <c r="AA110" s="17">
        <f t="shared" si="46"/>
        <v>44326</v>
      </c>
      <c r="AB110" s="17">
        <f t="shared" si="49"/>
        <v>44327</v>
      </c>
      <c r="AC110" s="17">
        <f t="shared" si="47"/>
        <v>44327</v>
      </c>
      <c r="AD110" s="24"/>
      <c r="AE110" s="36"/>
      <c r="AF110" s="37"/>
      <c r="AG110" s="7" t="str">
        <f t="shared" ca="1" si="48"/>
        <v/>
      </c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</row>
    <row r="111" spans="1:208" x14ac:dyDescent="0.2">
      <c r="A111" s="143">
        <f t="shared" si="36"/>
        <v>43561</v>
      </c>
      <c r="B111" s="144">
        <f t="shared" ca="1" si="44"/>
        <v>10072.56995999</v>
      </c>
      <c r="C111" s="145">
        <f t="shared" si="37"/>
        <v>10000</v>
      </c>
      <c r="D111" s="146">
        <f ca="1">IF(A111&lt;$B$1,VLOOKUP(A111,[1]DI!$A$4:$B$15000,2,FALSE),0)</f>
        <v>0</v>
      </c>
      <c r="E111" s="145">
        <f t="shared" ca="1" si="29"/>
        <v>1</v>
      </c>
      <c r="F111" s="145">
        <f ca="1">(TRUNC(PRODUCT($E$12:$E110),16))</f>
        <v>1.0168804305907799</v>
      </c>
      <c r="G111" s="145">
        <f t="shared" ca="1" si="28"/>
        <v>1.01188623191775</v>
      </c>
      <c r="H111" s="145">
        <f t="shared" ca="1" si="30"/>
        <v>1.00493553</v>
      </c>
      <c r="I111" s="147">
        <f t="shared" si="38"/>
        <v>2.9499999999999998E-2</v>
      </c>
      <c r="J111" s="148">
        <f t="shared" si="45"/>
        <v>43535</v>
      </c>
      <c r="K111" s="149">
        <f t="shared" si="39"/>
        <v>19</v>
      </c>
      <c r="L111" s="150">
        <f t="shared" si="40"/>
        <v>20</v>
      </c>
      <c r="M111" s="151">
        <f t="shared" si="31"/>
        <v>1.0023100650000001</v>
      </c>
      <c r="N111" s="151">
        <f t="shared" ca="1" si="32"/>
        <v>1.007256996</v>
      </c>
      <c r="O111" s="150">
        <f t="shared" si="41"/>
        <v>0</v>
      </c>
      <c r="P111" s="145">
        <f t="shared" ca="1" si="33"/>
        <v>72.569959990000001</v>
      </c>
      <c r="Q111" s="152">
        <f t="shared" si="34"/>
        <v>0</v>
      </c>
      <c r="R111" s="153" t="str">
        <f t="shared" si="42"/>
        <v>J=</v>
      </c>
      <c r="S111" s="148">
        <f t="shared" si="43"/>
        <v>43566</v>
      </c>
      <c r="T111" s="154">
        <f t="shared" si="35"/>
        <v>0</v>
      </c>
      <c r="U111" s="4"/>
      <c r="V111" s="49">
        <v>44197</v>
      </c>
      <c r="W111" s="32" t="s">
        <v>72</v>
      </c>
      <c r="X111" s="19"/>
      <c r="Y111" s="1"/>
      <c r="Z111" s="16">
        <v>1</v>
      </c>
      <c r="AA111" s="17">
        <f t="shared" si="46"/>
        <v>44357</v>
      </c>
      <c r="AB111" s="17">
        <f t="shared" si="49"/>
        <v>44358</v>
      </c>
      <c r="AC111" s="17">
        <f t="shared" si="47"/>
        <v>44358</v>
      </c>
      <c r="AD111" s="24"/>
      <c r="AE111" s="36"/>
      <c r="AF111" s="37"/>
      <c r="AG111" s="7" t="str">
        <f t="shared" ca="1" si="48"/>
        <v/>
      </c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</row>
    <row r="112" spans="1:208" x14ac:dyDescent="0.2">
      <c r="A112" s="143">
        <f t="shared" si="36"/>
        <v>43562</v>
      </c>
      <c r="B112" s="144">
        <f t="shared" ca="1" si="44"/>
        <v>10072.56995999</v>
      </c>
      <c r="C112" s="145">
        <f t="shared" si="37"/>
        <v>10000</v>
      </c>
      <c r="D112" s="146">
        <f ca="1">IF(A112&lt;$B$1,VLOOKUP(A112,[1]DI!$A$4:$B$15000,2,FALSE),0)</f>
        <v>0</v>
      </c>
      <c r="E112" s="145">
        <f t="shared" ca="1" si="29"/>
        <v>1</v>
      </c>
      <c r="F112" s="145">
        <f ca="1">(TRUNC(PRODUCT($E$12:$E111),16))</f>
        <v>1.0168804305907799</v>
      </c>
      <c r="G112" s="145">
        <f t="shared" ref="G112:G175" ca="1" si="50">IF(O111&gt;0,F111,G111)</f>
        <v>1.01188623191775</v>
      </c>
      <c r="H112" s="145">
        <f t="shared" ca="1" si="30"/>
        <v>1.00493553</v>
      </c>
      <c r="I112" s="147">
        <f t="shared" si="38"/>
        <v>2.9499999999999998E-2</v>
      </c>
      <c r="J112" s="148">
        <f t="shared" si="45"/>
        <v>43535</v>
      </c>
      <c r="K112" s="149">
        <f t="shared" si="39"/>
        <v>19</v>
      </c>
      <c r="L112" s="150">
        <f t="shared" si="40"/>
        <v>20</v>
      </c>
      <c r="M112" s="151">
        <f t="shared" si="31"/>
        <v>1.0023100650000001</v>
      </c>
      <c r="N112" s="151">
        <f t="shared" ca="1" si="32"/>
        <v>1.007256996</v>
      </c>
      <c r="O112" s="150">
        <f t="shared" si="41"/>
        <v>0</v>
      </c>
      <c r="P112" s="145">
        <f t="shared" ca="1" si="33"/>
        <v>72.569959990000001</v>
      </c>
      <c r="Q112" s="152">
        <f t="shared" si="34"/>
        <v>0</v>
      </c>
      <c r="R112" s="153" t="str">
        <f t="shared" si="42"/>
        <v>J=</v>
      </c>
      <c r="S112" s="148">
        <f t="shared" si="43"/>
        <v>43566</v>
      </c>
      <c r="T112" s="154">
        <f t="shared" si="35"/>
        <v>0</v>
      </c>
      <c r="U112" s="4"/>
      <c r="V112" s="49">
        <v>44242</v>
      </c>
      <c r="W112" s="32" t="s">
        <v>63</v>
      </c>
      <c r="X112" s="19"/>
      <c r="Y112" s="1"/>
      <c r="Z112" s="16">
        <v>1</v>
      </c>
      <c r="AA112" s="17">
        <f t="shared" si="46"/>
        <v>44386</v>
      </c>
      <c r="AB112" s="17">
        <f t="shared" si="49"/>
        <v>44388</v>
      </c>
      <c r="AC112" s="17">
        <f t="shared" si="47"/>
        <v>44389</v>
      </c>
      <c r="AD112" s="24"/>
      <c r="AE112" s="36"/>
      <c r="AF112" s="37"/>
      <c r="AG112" s="7" t="str">
        <f t="shared" ca="1" si="48"/>
        <v/>
      </c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</row>
    <row r="113" spans="1:208" x14ac:dyDescent="0.2">
      <c r="A113" s="143">
        <f t="shared" si="36"/>
        <v>43563</v>
      </c>
      <c r="B113" s="144">
        <f t="shared" ca="1" si="44"/>
        <v>10072.56995999</v>
      </c>
      <c r="C113" s="145">
        <f t="shared" si="37"/>
        <v>10000</v>
      </c>
      <c r="D113" s="146">
        <f ca="1">IF(A113&lt;$B$1,VLOOKUP(A113,[1]DI!$A$4:$B$15000,2,FALSE),0)</f>
        <v>6.4000000000000001E-2</v>
      </c>
      <c r="E113" s="145">
        <f t="shared" ca="1" si="29"/>
        <v>1.0002462000000001</v>
      </c>
      <c r="F113" s="145">
        <f ca="1">(TRUNC(PRODUCT($E$12:$E112),16))</f>
        <v>1.0168804305907799</v>
      </c>
      <c r="G113" s="145">
        <f t="shared" ca="1" si="50"/>
        <v>1.01188623191775</v>
      </c>
      <c r="H113" s="145">
        <f t="shared" ca="1" si="30"/>
        <v>1.00493553</v>
      </c>
      <c r="I113" s="147">
        <f t="shared" si="38"/>
        <v>2.9499999999999998E-2</v>
      </c>
      <c r="J113" s="148">
        <f t="shared" si="45"/>
        <v>43535</v>
      </c>
      <c r="K113" s="149">
        <f t="shared" si="39"/>
        <v>20</v>
      </c>
      <c r="L113" s="150">
        <f t="shared" si="40"/>
        <v>20</v>
      </c>
      <c r="M113" s="151">
        <f t="shared" si="31"/>
        <v>1.0023100650000001</v>
      </c>
      <c r="N113" s="151">
        <f t="shared" ca="1" si="32"/>
        <v>1.007256996</v>
      </c>
      <c r="O113" s="150">
        <f t="shared" si="41"/>
        <v>0</v>
      </c>
      <c r="P113" s="145">
        <f t="shared" ca="1" si="33"/>
        <v>72.569959990000001</v>
      </c>
      <c r="Q113" s="152">
        <f t="shared" si="34"/>
        <v>0</v>
      </c>
      <c r="R113" s="153" t="str">
        <f t="shared" si="42"/>
        <v>J=</v>
      </c>
      <c r="S113" s="148">
        <f t="shared" si="43"/>
        <v>43566</v>
      </c>
      <c r="T113" s="154">
        <f t="shared" si="35"/>
        <v>0</v>
      </c>
      <c r="U113" s="4"/>
      <c r="V113" s="49">
        <v>44243</v>
      </c>
      <c r="W113" s="32" t="s">
        <v>63</v>
      </c>
      <c r="X113" s="19"/>
      <c r="Y113" s="1"/>
      <c r="Z113" s="16">
        <v>1</v>
      </c>
      <c r="AA113" s="17">
        <f t="shared" si="46"/>
        <v>44418</v>
      </c>
      <c r="AB113" s="17">
        <f t="shared" si="49"/>
        <v>44419</v>
      </c>
      <c r="AC113" s="17">
        <f t="shared" si="47"/>
        <v>44419</v>
      </c>
      <c r="AD113" s="24"/>
      <c r="AE113" s="36"/>
      <c r="AF113" s="37"/>
      <c r="AG113" s="7" t="str">
        <f t="shared" ca="1" si="48"/>
        <v/>
      </c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</row>
    <row r="114" spans="1:208" x14ac:dyDescent="0.2">
      <c r="A114" s="143">
        <f t="shared" si="36"/>
        <v>43564</v>
      </c>
      <c r="B114" s="144">
        <f t="shared" ca="1" si="44"/>
        <v>10076.212299999999</v>
      </c>
      <c r="C114" s="145">
        <f t="shared" si="37"/>
        <v>10000</v>
      </c>
      <c r="D114" s="146">
        <f ca="1">IF(A114&lt;$B$1,VLOOKUP(A114,[1]DI!$A$4:$B$15000,2,FALSE),0)</f>
        <v>6.4000000000000001E-2</v>
      </c>
      <c r="E114" s="145">
        <f t="shared" ca="1" si="29"/>
        <v>1.0002462000000001</v>
      </c>
      <c r="F114" s="145">
        <f ca="1">(TRUNC(PRODUCT($E$12:$E113),16))</f>
        <v>1.0171307865527901</v>
      </c>
      <c r="G114" s="145">
        <f t="shared" ca="1" si="50"/>
        <v>1.01188623191775</v>
      </c>
      <c r="H114" s="145">
        <f t="shared" ca="1" si="30"/>
        <v>1.00518295</v>
      </c>
      <c r="I114" s="147">
        <f t="shared" si="38"/>
        <v>2.9499999999999998E-2</v>
      </c>
      <c r="J114" s="148">
        <f t="shared" si="45"/>
        <v>43535</v>
      </c>
      <c r="K114" s="149">
        <f t="shared" si="39"/>
        <v>21</v>
      </c>
      <c r="L114" s="150">
        <f t="shared" si="40"/>
        <v>21</v>
      </c>
      <c r="M114" s="151">
        <f t="shared" si="31"/>
        <v>1.0024257080000001</v>
      </c>
      <c r="N114" s="151">
        <f t="shared" ca="1" si="32"/>
        <v>1.00762123</v>
      </c>
      <c r="O114" s="150">
        <f t="shared" si="41"/>
        <v>0</v>
      </c>
      <c r="P114" s="145">
        <f t="shared" ca="1" si="33"/>
        <v>76.212299999999999</v>
      </c>
      <c r="Q114" s="152">
        <f t="shared" si="34"/>
        <v>0</v>
      </c>
      <c r="R114" s="153" t="str">
        <f t="shared" si="42"/>
        <v>J=</v>
      </c>
      <c r="S114" s="148">
        <f t="shared" si="43"/>
        <v>43566</v>
      </c>
      <c r="T114" s="154">
        <f t="shared" si="35"/>
        <v>0</v>
      </c>
      <c r="U114" s="4"/>
      <c r="V114" s="49">
        <v>44288</v>
      </c>
      <c r="W114" s="32" t="s">
        <v>73</v>
      </c>
      <c r="X114" s="19"/>
      <c r="Y114" s="1"/>
      <c r="Z114" s="16">
        <v>1</v>
      </c>
      <c r="AA114" s="17">
        <f t="shared" si="46"/>
        <v>44449</v>
      </c>
      <c r="AB114" s="17">
        <f t="shared" si="49"/>
        <v>44450</v>
      </c>
      <c r="AC114" s="17">
        <f t="shared" si="47"/>
        <v>44452</v>
      </c>
      <c r="AD114" s="24"/>
      <c r="AE114" s="36"/>
      <c r="AF114" s="37"/>
      <c r="AG114" s="7" t="str">
        <f t="shared" ca="1" si="48"/>
        <v/>
      </c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</row>
    <row r="115" spans="1:208" x14ac:dyDescent="0.2">
      <c r="A115" s="143">
        <f t="shared" si="36"/>
        <v>43565</v>
      </c>
      <c r="B115" s="144">
        <f t="shared" ca="1" si="44"/>
        <v>10079.855849989999</v>
      </c>
      <c r="C115" s="145">
        <f t="shared" si="37"/>
        <v>10000</v>
      </c>
      <c r="D115" s="146">
        <f ca="1">IF(A115&lt;$B$1,VLOOKUP(A115,[1]DI!$A$4:$B$15000,2,FALSE),0)</f>
        <v>6.4000000000000001E-2</v>
      </c>
      <c r="E115" s="145">
        <f t="shared" ca="1" si="29"/>
        <v>1.0002462000000001</v>
      </c>
      <c r="F115" s="145">
        <f ca="1">(TRUNC(PRODUCT($E$12:$E114),16))</f>
        <v>1.0173812041524399</v>
      </c>
      <c r="G115" s="145">
        <f t="shared" ca="1" si="50"/>
        <v>1.01188623191775</v>
      </c>
      <c r="H115" s="145">
        <f t="shared" ca="1" si="30"/>
        <v>1.0054304199999999</v>
      </c>
      <c r="I115" s="147">
        <f t="shared" si="38"/>
        <v>2.9499999999999998E-2</v>
      </c>
      <c r="J115" s="148">
        <f t="shared" si="45"/>
        <v>43535</v>
      </c>
      <c r="K115" s="149">
        <f t="shared" si="39"/>
        <v>22</v>
      </c>
      <c r="L115" s="150">
        <f t="shared" si="40"/>
        <v>22</v>
      </c>
      <c r="M115" s="151">
        <f t="shared" si="31"/>
        <v>1.002541364</v>
      </c>
      <c r="N115" s="151">
        <f t="shared" ca="1" si="32"/>
        <v>1.0079855849999999</v>
      </c>
      <c r="O115" s="150">
        <f t="shared" si="41"/>
        <v>0</v>
      </c>
      <c r="P115" s="145">
        <f t="shared" ca="1" si="33"/>
        <v>79.855849989999996</v>
      </c>
      <c r="Q115" s="152">
        <f t="shared" si="34"/>
        <v>0</v>
      </c>
      <c r="R115" s="153" t="str">
        <f t="shared" si="42"/>
        <v>J=</v>
      </c>
      <c r="S115" s="148">
        <f t="shared" si="43"/>
        <v>43566</v>
      </c>
      <c r="T115" s="154">
        <f t="shared" si="35"/>
        <v>0</v>
      </c>
      <c r="U115" s="4"/>
      <c r="V115" s="49">
        <v>44307</v>
      </c>
      <c r="W115" s="32" t="s">
        <v>64</v>
      </c>
      <c r="X115" s="19"/>
      <c r="Y115" s="1"/>
      <c r="Z115" s="16">
        <v>1</v>
      </c>
      <c r="AA115" s="17">
        <f t="shared" si="46"/>
        <v>44477</v>
      </c>
      <c r="AB115" s="17">
        <f t="shared" si="49"/>
        <v>44480</v>
      </c>
      <c r="AC115" s="17">
        <f t="shared" si="47"/>
        <v>44480</v>
      </c>
      <c r="AD115" s="24"/>
      <c r="AE115" s="36"/>
      <c r="AF115" s="37"/>
      <c r="AG115" s="7" t="str">
        <f t="shared" ca="1" si="48"/>
        <v/>
      </c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</row>
    <row r="116" spans="1:208" ht="14.25" x14ac:dyDescent="0.2">
      <c r="A116" s="178">
        <f t="shared" si="36"/>
        <v>43566</v>
      </c>
      <c r="B116" s="179">
        <f t="shared" ca="1" si="44"/>
        <v>10083.500809990001</v>
      </c>
      <c r="C116" s="180">
        <f t="shared" si="37"/>
        <v>10000</v>
      </c>
      <c r="D116" s="146">
        <f ca="1">IF(A116&lt;$B$1,VLOOKUP(A116,[1]DI!$A$4:$B$15000,2,FALSE),0)</f>
        <v>6.4000000000000001E-2</v>
      </c>
      <c r="E116" s="180">
        <f t="shared" ca="1" si="29"/>
        <v>1.0002462000000001</v>
      </c>
      <c r="F116" s="180">
        <f ca="1">(TRUNC(PRODUCT($E$12:$E115),16))</f>
        <v>1.0176316834049</v>
      </c>
      <c r="G116" s="180">
        <f t="shared" ca="1" si="50"/>
        <v>1.01188623191775</v>
      </c>
      <c r="H116" s="180">
        <f t="shared" ca="1" si="30"/>
        <v>1.0056779600000001</v>
      </c>
      <c r="I116" s="181">
        <f t="shared" si="38"/>
        <v>2.9499999999999998E-2</v>
      </c>
      <c r="J116" s="182">
        <f t="shared" si="45"/>
        <v>43535</v>
      </c>
      <c r="K116" s="183">
        <f t="shared" si="39"/>
        <v>23</v>
      </c>
      <c r="L116" s="184">
        <f t="shared" si="40"/>
        <v>23</v>
      </c>
      <c r="M116" s="185">
        <f t="shared" si="31"/>
        <v>1.0026570340000001</v>
      </c>
      <c r="N116" s="185">
        <f t="shared" ca="1" si="32"/>
        <v>1.0083500809999999</v>
      </c>
      <c r="O116" s="184">
        <f t="shared" si="41"/>
        <v>4</v>
      </c>
      <c r="P116" s="180">
        <f t="shared" ca="1" si="33"/>
        <v>83.500809989999993</v>
      </c>
      <c r="Q116" s="186">
        <f t="shared" si="34"/>
        <v>0</v>
      </c>
      <c r="R116" s="187" t="str">
        <f t="shared" si="42"/>
        <v>J=</v>
      </c>
      <c r="S116" s="182">
        <f t="shared" si="43"/>
        <v>43566</v>
      </c>
      <c r="T116" s="188">
        <f t="shared" ca="1" si="35"/>
        <v>1628265.7948049998</v>
      </c>
      <c r="U116" s="4"/>
      <c r="V116" s="49">
        <v>44350</v>
      </c>
      <c r="W116" s="32" t="s">
        <v>74</v>
      </c>
      <c r="X116" s="19"/>
      <c r="Y116" s="1"/>
      <c r="Z116" s="16">
        <v>1</v>
      </c>
      <c r="AA116" s="17">
        <f t="shared" si="46"/>
        <v>44510</v>
      </c>
      <c r="AB116" s="17">
        <f t="shared" si="49"/>
        <v>44511</v>
      </c>
      <c r="AC116" s="17">
        <f t="shared" si="47"/>
        <v>44511</v>
      </c>
      <c r="AD116" s="24"/>
      <c r="AE116" s="36"/>
      <c r="AF116" s="37"/>
      <c r="AG116" s="7" t="str">
        <f t="shared" ca="1" si="48"/>
        <v/>
      </c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</row>
    <row r="117" spans="1:208" x14ac:dyDescent="0.2">
      <c r="A117" s="143">
        <f t="shared" si="36"/>
        <v>43567</v>
      </c>
      <c r="B117" s="144">
        <f t="shared" ca="1" si="44"/>
        <v>10003.61604999</v>
      </c>
      <c r="C117" s="145">
        <f t="shared" si="37"/>
        <v>10000</v>
      </c>
      <c r="D117" s="146">
        <f ca="1">IF(A117&lt;$B$1,VLOOKUP(A117,[1]DI!$A$4:$B$15000,2,FALSE),0)</f>
        <v>6.4000000000000001E-2</v>
      </c>
      <c r="E117" s="145">
        <f t="shared" ca="1" si="29"/>
        <v>1.0002462000000001</v>
      </c>
      <c r="F117" s="145">
        <f ca="1">(TRUNC(PRODUCT($E$12:$E116),16))</f>
        <v>1.01788222432535</v>
      </c>
      <c r="G117" s="145">
        <f t="shared" ca="1" si="50"/>
        <v>1.0176316834049</v>
      </c>
      <c r="H117" s="145">
        <f t="shared" ca="1" si="30"/>
        <v>1.0002462000000001</v>
      </c>
      <c r="I117" s="147">
        <f t="shared" si="38"/>
        <v>2.9499999999999998E-2</v>
      </c>
      <c r="J117" s="148">
        <f t="shared" si="45"/>
        <v>43566</v>
      </c>
      <c r="K117" s="149">
        <f t="shared" si="39"/>
        <v>1</v>
      </c>
      <c r="L117" s="150">
        <f t="shared" si="40"/>
        <v>1</v>
      </c>
      <c r="M117" s="151">
        <f t="shared" si="31"/>
        <v>1.000115377</v>
      </c>
      <c r="N117" s="151">
        <f t="shared" ca="1" si="32"/>
        <v>1.0003616049999999</v>
      </c>
      <c r="O117" s="150">
        <f t="shared" si="41"/>
        <v>0</v>
      </c>
      <c r="P117" s="145">
        <f t="shared" ca="1" si="33"/>
        <v>3.61604999</v>
      </c>
      <c r="Q117" s="152">
        <f t="shared" si="34"/>
        <v>0</v>
      </c>
      <c r="R117" s="153" t="str">
        <f t="shared" si="42"/>
        <v>J=</v>
      </c>
      <c r="S117" s="148">
        <f t="shared" si="43"/>
        <v>43598</v>
      </c>
      <c r="T117" s="154">
        <f t="shared" si="35"/>
        <v>0</v>
      </c>
      <c r="U117" s="4"/>
      <c r="V117" s="49">
        <v>44446</v>
      </c>
      <c r="W117" s="32" t="s">
        <v>76</v>
      </c>
      <c r="X117" s="19"/>
      <c r="Y117" s="1"/>
      <c r="Z117" s="16">
        <v>1</v>
      </c>
      <c r="AA117" s="17">
        <f t="shared" si="46"/>
        <v>44540</v>
      </c>
      <c r="AB117" s="17">
        <f t="shared" si="49"/>
        <v>44541</v>
      </c>
      <c r="AC117" s="17">
        <f t="shared" si="47"/>
        <v>44543</v>
      </c>
      <c r="AD117" s="24"/>
      <c r="AE117" s="36"/>
      <c r="AF117" s="37"/>
      <c r="AG117" s="7" t="str">
        <f t="shared" ca="1" si="48"/>
        <v/>
      </c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</row>
    <row r="118" spans="1:208" x14ac:dyDescent="0.2">
      <c r="A118" s="143">
        <f t="shared" si="36"/>
        <v>43568</v>
      </c>
      <c r="B118" s="144">
        <f t="shared" ca="1" si="44"/>
        <v>10006.078939999999</v>
      </c>
      <c r="C118" s="145">
        <f t="shared" si="37"/>
        <v>10000</v>
      </c>
      <c r="D118" s="146">
        <f ca="1">IF(A118&lt;$B$1,VLOOKUP(A118,[1]DI!$A$4:$B$15000,2,FALSE),0)</f>
        <v>0</v>
      </c>
      <c r="E118" s="145">
        <f t="shared" ca="1" si="29"/>
        <v>1</v>
      </c>
      <c r="F118" s="145">
        <f ca="1">(TRUNC(PRODUCT($E$12:$E117),16))</f>
        <v>1.01813282692898</v>
      </c>
      <c r="G118" s="145">
        <f t="shared" ca="1" si="50"/>
        <v>1.0176316834049</v>
      </c>
      <c r="H118" s="145">
        <f t="shared" ca="1" si="30"/>
        <v>1.00049246</v>
      </c>
      <c r="I118" s="147">
        <f t="shared" si="38"/>
        <v>2.9499999999999998E-2</v>
      </c>
      <c r="J118" s="148">
        <f t="shared" si="45"/>
        <v>43566</v>
      </c>
      <c r="K118" s="149">
        <f t="shared" si="39"/>
        <v>1</v>
      </c>
      <c r="L118" s="150">
        <f t="shared" si="40"/>
        <v>1</v>
      </c>
      <c r="M118" s="151">
        <f t="shared" si="31"/>
        <v>1.000115377</v>
      </c>
      <c r="N118" s="151">
        <f t="shared" ca="1" si="32"/>
        <v>1.0006078940000001</v>
      </c>
      <c r="O118" s="150">
        <f t="shared" si="41"/>
        <v>0</v>
      </c>
      <c r="P118" s="145">
        <f t="shared" ca="1" si="33"/>
        <v>6.0789400000000002</v>
      </c>
      <c r="Q118" s="152">
        <f t="shared" si="34"/>
        <v>0</v>
      </c>
      <c r="R118" s="153" t="str">
        <f t="shared" si="42"/>
        <v>J=</v>
      </c>
      <c r="S118" s="148">
        <f t="shared" si="43"/>
        <v>43598</v>
      </c>
      <c r="T118" s="154">
        <f t="shared" si="35"/>
        <v>0</v>
      </c>
      <c r="U118" s="4"/>
      <c r="V118" s="49">
        <v>44481</v>
      </c>
      <c r="W118" s="23" t="s">
        <v>65</v>
      </c>
      <c r="X118" s="19"/>
      <c r="Y118" s="1"/>
      <c r="Z118" s="16">
        <v>1</v>
      </c>
      <c r="AA118" s="17">
        <f t="shared" si="46"/>
        <v>44571</v>
      </c>
      <c r="AB118" s="17">
        <f t="shared" si="49"/>
        <v>44572</v>
      </c>
      <c r="AC118" s="17">
        <f t="shared" si="47"/>
        <v>44572</v>
      </c>
      <c r="AD118" s="24"/>
      <c r="AE118" s="36"/>
      <c r="AF118" s="37"/>
      <c r="AG118" s="7" t="str">
        <f t="shared" ca="1" si="48"/>
        <v/>
      </c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</row>
    <row r="119" spans="1:208" x14ac:dyDescent="0.2">
      <c r="A119" s="143">
        <f t="shared" si="36"/>
        <v>43569</v>
      </c>
      <c r="B119" s="144">
        <f t="shared" ca="1" si="44"/>
        <v>10006.078939999999</v>
      </c>
      <c r="C119" s="145">
        <f t="shared" si="37"/>
        <v>10000</v>
      </c>
      <c r="D119" s="146">
        <f ca="1">IF(A119&lt;$B$1,VLOOKUP(A119,[1]DI!$A$4:$B$15000,2,FALSE),0)</f>
        <v>0</v>
      </c>
      <c r="E119" s="145">
        <f t="shared" ca="1" si="29"/>
        <v>1</v>
      </c>
      <c r="F119" s="145">
        <f ca="1">(TRUNC(PRODUCT($E$12:$E118),16))</f>
        <v>1.01813282692898</v>
      </c>
      <c r="G119" s="145">
        <f t="shared" ca="1" si="50"/>
        <v>1.0176316834049</v>
      </c>
      <c r="H119" s="145">
        <f t="shared" ca="1" si="30"/>
        <v>1.00049246</v>
      </c>
      <c r="I119" s="147">
        <f t="shared" si="38"/>
        <v>2.9499999999999998E-2</v>
      </c>
      <c r="J119" s="148">
        <f t="shared" si="45"/>
        <v>43566</v>
      </c>
      <c r="K119" s="149">
        <f t="shared" si="39"/>
        <v>1</v>
      </c>
      <c r="L119" s="150">
        <f t="shared" si="40"/>
        <v>1</v>
      </c>
      <c r="M119" s="151">
        <f t="shared" si="31"/>
        <v>1.000115377</v>
      </c>
      <c r="N119" s="151">
        <f t="shared" ca="1" si="32"/>
        <v>1.0006078940000001</v>
      </c>
      <c r="O119" s="150">
        <f t="shared" si="41"/>
        <v>0</v>
      </c>
      <c r="P119" s="145">
        <f t="shared" ca="1" si="33"/>
        <v>6.0789400000000002</v>
      </c>
      <c r="Q119" s="152">
        <f t="shared" si="34"/>
        <v>0</v>
      </c>
      <c r="R119" s="153" t="str">
        <f t="shared" si="42"/>
        <v>J=</v>
      </c>
      <c r="S119" s="148">
        <f t="shared" si="43"/>
        <v>43598</v>
      </c>
      <c r="T119" s="154">
        <f t="shared" si="35"/>
        <v>0</v>
      </c>
      <c r="U119" s="4"/>
      <c r="V119" s="49">
        <v>44502</v>
      </c>
      <c r="W119" s="32" t="s">
        <v>69</v>
      </c>
      <c r="X119" s="19"/>
      <c r="Y119" s="1"/>
      <c r="Z119" s="16">
        <v>1</v>
      </c>
      <c r="AA119" s="17">
        <f t="shared" si="46"/>
        <v>44602</v>
      </c>
      <c r="AB119" s="17">
        <f t="shared" si="49"/>
        <v>44603</v>
      </c>
      <c r="AC119" s="17">
        <f t="shared" si="47"/>
        <v>44603</v>
      </c>
      <c r="AD119" s="24"/>
      <c r="AE119" s="36"/>
      <c r="AF119" s="37"/>
      <c r="AG119" s="7" t="str">
        <f t="shared" ca="1" si="48"/>
        <v/>
      </c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</row>
    <row r="120" spans="1:208" x14ac:dyDescent="0.2">
      <c r="A120" s="143">
        <f t="shared" si="36"/>
        <v>43570</v>
      </c>
      <c r="B120" s="144">
        <f t="shared" ca="1" si="44"/>
        <v>10007.233410000001</v>
      </c>
      <c r="C120" s="145">
        <f t="shared" si="37"/>
        <v>10000</v>
      </c>
      <c r="D120" s="146">
        <f ca="1">IF(A120&lt;$B$1,VLOOKUP(A120,[1]DI!$A$4:$B$15000,2,FALSE),0)</f>
        <v>6.4000000000000001E-2</v>
      </c>
      <c r="E120" s="145">
        <f t="shared" ca="1" si="29"/>
        <v>1.0002462000000001</v>
      </c>
      <c r="F120" s="145">
        <f ca="1">(TRUNC(PRODUCT($E$12:$E119),16))</f>
        <v>1.01813282692898</v>
      </c>
      <c r="G120" s="145">
        <f t="shared" ca="1" si="50"/>
        <v>1.0176316834049</v>
      </c>
      <c r="H120" s="145">
        <f t="shared" ca="1" si="30"/>
        <v>1.00049246</v>
      </c>
      <c r="I120" s="147">
        <f t="shared" si="38"/>
        <v>2.9499999999999998E-2</v>
      </c>
      <c r="J120" s="148">
        <f t="shared" si="45"/>
        <v>43566</v>
      </c>
      <c r="K120" s="149">
        <f t="shared" si="39"/>
        <v>2</v>
      </c>
      <c r="L120" s="150">
        <f t="shared" si="40"/>
        <v>2</v>
      </c>
      <c r="M120" s="151">
        <f t="shared" si="31"/>
        <v>1.0002307669999999</v>
      </c>
      <c r="N120" s="151">
        <f t="shared" ca="1" si="32"/>
        <v>1.000723341</v>
      </c>
      <c r="O120" s="150">
        <f t="shared" si="41"/>
        <v>0</v>
      </c>
      <c r="P120" s="145">
        <f t="shared" ca="1" si="33"/>
        <v>7.2334100000000001</v>
      </c>
      <c r="Q120" s="152">
        <f t="shared" si="34"/>
        <v>0</v>
      </c>
      <c r="R120" s="153" t="str">
        <f t="shared" si="42"/>
        <v>J=</v>
      </c>
      <c r="S120" s="148">
        <f t="shared" si="43"/>
        <v>43598</v>
      </c>
      <c r="T120" s="154">
        <f t="shared" si="35"/>
        <v>0</v>
      </c>
      <c r="U120" s="4"/>
      <c r="V120" s="49">
        <v>44515</v>
      </c>
      <c r="W120" s="32" t="s">
        <v>77</v>
      </c>
      <c r="X120" s="19"/>
      <c r="Y120" s="1"/>
      <c r="Z120" s="16">
        <v>1</v>
      </c>
      <c r="AA120" s="17">
        <f t="shared" si="46"/>
        <v>44630</v>
      </c>
      <c r="AB120" s="17">
        <f t="shared" si="49"/>
        <v>44631</v>
      </c>
      <c r="AC120" s="17">
        <f t="shared" si="47"/>
        <v>44631</v>
      </c>
      <c r="AD120" s="24"/>
      <c r="AE120" s="36"/>
      <c r="AF120" s="37"/>
      <c r="AG120" s="7" t="str">
        <f t="shared" ca="1" si="48"/>
        <v/>
      </c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</row>
    <row r="121" spans="1:208" x14ac:dyDescent="0.2">
      <c r="A121" s="143">
        <f t="shared" si="36"/>
        <v>43571</v>
      </c>
      <c r="B121" s="144">
        <f t="shared" ca="1" si="44"/>
        <v>10010.85205999</v>
      </c>
      <c r="C121" s="145">
        <f t="shared" si="37"/>
        <v>10000</v>
      </c>
      <c r="D121" s="146">
        <f ca="1">IF(A121&lt;$B$1,VLOOKUP(A121,[1]DI!$A$4:$B$15000,2,FALSE),0)</f>
        <v>6.4000000000000001E-2</v>
      </c>
      <c r="E121" s="145">
        <f t="shared" ca="1" si="29"/>
        <v>1.0002462000000001</v>
      </c>
      <c r="F121" s="145">
        <f ca="1">(TRUNC(PRODUCT($E$12:$E120),16))</f>
        <v>1.0183834912309699</v>
      </c>
      <c r="G121" s="145">
        <f t="shared" ca="1" si="50"/>
        <v>1.0176316834049</v>
      </c>
      <c r="H121" s="145">
        <f t="shared" ca="1" si="30"/>
        <v>1.00073878</v>
      </c>
      <c r="I121" s="147">
        <f t="shared" si="38"/>
        <v>2.9499999999999998E-2</v>
      </c>
      <c r="J121" s="148">
        <f t="shared" si="45"/>
        <v>43566</v>
      </c>
      <c r="K121" s="149">
        <f t="shared" si="39"/>
        <v>3</v>
      </c>
      <c r="L121" s="150">
        <f t="shared" si="40"/>
        <v>3</v>
      </c>
      <c r="M121" s="151">
        <f t="shared" si="31"/>
        <v>1.00034617</v>
      </c>
      <c r="N121" s="151">
        <f t="shared" ca="1" si="32"/>
        <v>1.0010852059999999</v>
      </c>
      <c r="O121" s="150">
        <f t="shared" si="41"/>
        <v>0</v>
      </c>
      <c r="P121" s="145">
        <f t="shared" ca="1" si="33"/>
        <v>10.852059990000001</v>
      </c>
      <c r="Q121" s="152">
        <f t="shared" si="34"/>
        <v>0</v>
      </c>
      <c r="R121" s="153" t="str">
        <f t="shared" si="42"/>
        <v>J=</v>
      </c>
      <c r="S121" s="148">
        <f t="shared" si="43"/>
        <v>43598</v>
      </c>
      <c r="T121" s="154">
        <f t="shared" si="35"/>
        <v>0</v>
      </c>
      <c r="U121" s="4"/>
      <c r="V121" s="49">
        <v>44620</v>
      </c>
      <c r="W121" s="32" t="s">
        <v>63</v>
      </c>
      <c r="X121" s="19"/>
      <c r="Y121" s="1"/>
      <c r="Z121" s="16">
        <v>1</v>
      </c>
      <c r="AA121" s="17">
        <f t="shared" si="46"/>
        <v>44659</v>
      </c>
      <c r="AB121" s="17">
        <f t="shared" si="49"/>
        <v>44662</v>
      </c>
      <c r="AC121" s="17">
        <f t="shared" si="47"/>
        <v>44662</v>
      </c>
      <c r="AD121" s="24"/>
      <c r="AE121" s="36"/>
      <c r="AF121" s="37"/>
      <c r="AG121" s="7" t="str">
        <f t="shared" ca="1" si="48"/>
        <v/>
      </c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</row>
    <row r="122" spans="1:208" x14ac:dyDescent="0.2">
      <c r="A122" s="143">
        <f t="shared" si="36"/>
        <v>43572</v>
      </c>
      <c r="B122" s="144">
        <f t="shared" ca="1" si="44"/>
        <v>10014.472019999999</v>
      </c>
      <c r="C122" s="145">
        <f t="shared" si="37"/>
        <v>10000</v>
      </c>
      <c r="D122" s="146">
        <f ca="1">IF(A122&lt;$B$1,VLOOKUP(A122,[1]DI!$A$4:$B$15000,2,FALSE),0)</f>
        <v>6.4000000000000001E-2</v>
      </c>
      <c r="E122" s="145">
        <f t="shared" ca="1" si="29"/>
        <v>1.0002462000000001</v>
      </c>
      <c r="F122" s="145">
        <f ca="1">(TRUNC(PRODUCT($E$12:$E121),16))</f>
        <v>1.0186342172465099</v>
      </c>
      <c r="G122" s="145">
        <f t="shared" ca="1" si="50"/>
        <v>1.0176316834049</v>
      </c>
      <c r="H122" s="145">
        <f t="shared" ca="1" si="30"/>
        <v>1.0009851599999999</v>
      </c>
      <c r="I122" s="147">
        <f t="shared" si="38"/>
        <v>2.9499999999999998E-2</v>
      </c>
      <c r="J122" s="148">
        <f t="shared" si="45"/>
        <v>43566</v>
      </c>
      <c r="K122" s="149">
        <f t="shared" si="39"/>
        <v>4</v>
      </c>
      <c r="L122" s="150">
        <f t="shared" si="40"/>
        <v>4</v>
      </c>
      <c r="M122" s="151">
        <f t="shared" si="31"/>
        <v>1.000461587</v>
      </c>
      <c r="N122" s="151">
        <f t="shared" ca="1" si="32"/>
        <v>1.001447202</v>
      </c>
      <c r="O122" s="150">
        <f t="shared" si="41"/>
        <v>0</v>
      </c>
      <c r="P122" s="145">
        <f t="shared" ca="1" si="33"/>
        <v>14.472020000000001</v>
      </c>
      <c r="Q122" s="152">
        <f t="shared" si="34"/>
        <v>0</v>
      </c>
      <c r="R122" s="153" t="str">
        <f t="shared" si="42"/>
        <v>J=</v>
      </c>
      <c r="S122" s="148">
        <f t="shared" si="43"/>
        <v>43598</v>
      </c>
      <c r="T122" s="154">
        <f t="shared" si="35"/>
        <v>0</v>
      </c>
      <c r="U122" s="4"/>
      <c r="V122" s="49">
        <v>44621</v>
      </c>
      <c r="W122" s="32" t="s">
        <v>63</v>
      </c>
      <c r="X122" s="19"/>
      <c r="Y122" s="1"/>
      <c r="Z122" s="16">
        <v>1</v>
      </c>
      <c r="AA122" s="17">
        <f t="shared" si="46"/>
        <v>44691</v>
      </c>
      <c r="AB122" s="17">
        <f t="shared" si="49"/>
        <v>44692</v>
      </c>
      <c r="AC122" s="17">
        <f t="shared" si="47"/>
        <v>44692</v>
      </c>
      <c r="AD122" s="24"/>
      <c r="AE122" s="36"/>
      <c r="AF122" s="37"/>
      <c r="AG122" s="7" t="str">
        <f t="shared" ca="1" si="48"/>
        <v/>
      </c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</row>
    <row r="123" spans="1:208" x14ac:dyDescent="0.2">
      <c r="A123" s="143">
        <f t="shared" si="36"/>
        <v>43573</v>
      </c>
      <c r="B123" s="144">
        <f t="shared" ca="1" si="44"/>
        <v>10018.093379989999</v>
      </c>
      <c r="C123" s="145">
        <f t="shared" si="37"/>
        <v>10000</v>
      </c>
      <c r="D123" s="146">
        <f ca="1">IF(A123&lt;$B$1,VLOOKUP(A123,[1]DI!$A$4:$B$15000,2,FALSE),0)</f>
        <v>6.4000000000000001E-2</v>
      </c>
      <c r="E123" s="145">
        <f t="shared" ca="1" si="29"/>
        <v>1.0002462000000001</v>
      </c>
      <c r="F123" s="145">
        <f ca="1">(TRUNC(PRODUCT($E$12:$E122),16))</f>
        <v>1.0188850049908</v>
      </c>
      <c r="G123" s="145">
        <f t="shared" ca="1" si="50"/>
        <v>1.0176316834049</v>
      </c>
      <c r="H123" s="145">
        <f t="shared" ca="1" si="30"/>
        <v>1.00123161</v>
      </c>
      <c r="I123" s="147">
        <f t="shared" si="38"/>
        <v>2.9499999999999998E-2</v>
      </c>
      <c r="J123" s="148">
        <f t="shared" si="45"/>
        <v>43566</v>
      </c>
      <c r="K123" s="149">
        <f t="shared" si="39"/>
        <v>5</v>
      </c>
      <c r="L123" s="150">
        <f t="shared" si="40"/>
        <v>5</v>
      </c>
      <c r="M123" s="151">
        <f t="shared" si="31"/>
        <v>1.0005770169999999</v>
      </c>
      <c r="N123" s="151">
        <f t="shared" ca="1" si="32"/>
        <v>1.0018093379999999</v>
      </c>
      <c r="O123" s="150">
        <f t="shared" si="41"/>
        <v>0</v>
      </c>
      <c r="P123" s="145">
        <f t="shared" ca="1" si="33"/>
        <v>18.093379989999999</v>
      </c>
      <c r="Q123" s="152">
        <f t="shared" si="34"/>
        <v>0</v>
      </c>
      <c r="R123" s="153" t="str">
        <f t="shared" si="42"/>
        <v>J=</v>
      </c>
      <c r="S123" s="148">
        <f t="shared" si="43"/>
        <v>43598</v>
      </c>
      <c r="T123" s="154">
        <f t="shared" si="35"/>
        <v>0</v>
      </c>
      <c r="U123" s="4"/>
      <c r="V123" s="49">
        <v>44666</v>
      </c>
      <c r="W123" s="32" t="s">
        <v>73</v>
      </c>
      <c r="X123" s="19"/>
      <c r="Y123" s="1"/>
      <c r="Z123" s="16">
        <v>1</v>
      </c>
      <c r="AA123" s="17">
        <f t="shared" si="46"/>
        <v>44722</v>
      </c>
      <c r="AB123" s="17">
        <f t="shared" si="49"/>
        <v>44723</v>
      </c>
      <c r="AC123" s="17">
        <f t="shared" si="47"/>
        <v>44725</v>
      </c>
      <c r="AD123" s="24"/>
      <c r="AE123" s="36"/>
      <c r="AF123" s="37"/>
      <c r="AG123" s="7" t="str">
        <f t="shared" ca="1" si="48"/>
        <v/>
      </c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</row>
    <row r="124" spans="1:208" x14ac:dyDescent="0.2">
      <c r="A124" s="143">
        <f t="shared" si="36"/>
        <v>43574</v>
      </c>
      <c r="B124" s="144">
        <f t="shared" ca="1" si="44"/>
        <v>10021.71594</v>
      </c>
      <c r="C124" s="145">
        <f t="shared" si="37"/>
        <v>10000</v>
      </c>
      <c r="D124" s="146">
        <f ca="1">IF(A124&lt;$B$1,VLOOKUP(A124,[1]DI!$A$4:$B$15000,2,FALSE),0)</f>
        <v>0</v>
      </c>
      <c r="E124" s="145">
        <f t="shared" ca="1" si="29"/>
        <v>1</v>
      </c>
      <c r="F124" s="145">
        <f ca="1">(TRUNC(PRODUCT($E$12:$E123),16))</f>
        <v>1.0191358544790301</v>
      </c>
      <c r="G124" s="145">
        <f t="shared" ca="1" si="50"/>
        <v>1.0176316834049</v>
      </c>
      <c r="H124" s="145">
        <f t="shared" ca="1" si="30"/>
        <v>1.0014781100000001</v>
      </c>
      <c r="I124" s="147">
        <f t="shared" si="38"/>
        <v>2.9499999999999998E-2</v>
      </c>
      <c r="J124" s="148">
        <f t="shared" si="45"/>
        <v>43566</v>
      </c>
      <c r="K124" s="149">
        <f t="shared" si="39"/>
        <v>5</v>
      </c>
      <c r="L124" s="150">
        <f t="shared" si="40"/>
        <v>6</v>
      </c>
      <c r="M124" s="151">
        <f t="shared" si="31"/>
        <v>1.00069246</v>
      </c>
      <c r="N124" s="151">
        <f t="shared" ca="1" si="32"/>
        <v>1.002171594</v>
      </c>
      <c r="O124" s="150">
        <f t="shared" si="41"/>
        <v>0</v>
      </c>
      <c r="P124" s="145">
        <f t="shared" ca="1" si="33"/>
        <v>21.71594</v>
      </c>
      <c r="Q124" s="152">
        <f t="shared" si="34"/>
        <v>0</v>
      </c>
      <c r="R124" s="153" t="str">
        <f t="shared" si="42"/>
        <v>J=</v>
      </c>
      <c r="S124" s="148">
        <f t="shared" si="43"/>
        <v>43598</v>
      </c>
      <c r="T124" s="154">
        <f t="shared" si="35"/>
        <v>0</v>
      </c>
      <c r="U124" s="4"/>
      <c r="V124" s="49">
        <v>44672</v>
      </c>
      <c r="W124" s="32" t="s">
        <v>64</v>
      </c>
      <c r="X124" s="19"/>
      <c r="Y124" s="1"/>
      <c r="Z124" s="16">
        <v>1</v>
      </c>
      <c r="AA124" s="17">
        <f t="shared" si="46"/>
        <v>44750</v>
      </c>
      <c r="AB124" s="17">
        <f t="shared" si="49"/>
        <v>44753</v>
      </c>
      <c r="AC124" s="17">
        <f t="shared" si="47"/>
        <v>44753</v>
      </c>
      <c r="AD124" s="24"/>
      <c r="AE124" s="36"/>
      <c r="AF124" s="37"/>
      <c r="AG124" s="7" t="str">
        <f t="shared" ca="1" si="48"/>
        <v/>
      </c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</row>
    <row r="125" spans="1:208" x14ac:dyDescent="0.2">
      <c r="A125" s="143">
        <f t="shared" si="36"/>
        <v>43575</v>
      </c>
      <c r="B125" s="144">
        <f t="shared" ca="1" si="44"/>
        <v>10021.71594</v>
      </c>
      <c r="C125" s="145">
        <f t="shared" si="37"/>
        <v>10000</v>
      </c>
      <c r="D125" s="146">
        <f ca="1">IF(A125&lt;$B$1,VLOOKUP(A125,[1]DI!$A$4:$B$15000,2,FALSE),0)</f>
        <v>0</v>
      </c>
      <c r="E125" s="145">
        <f t="shared" ca="1" si="29"/>
        <v>1</v>
      </c>
      <c r="F125" s="145">
        <f ca="1">(TRUNC(PRODUCT($E$12:$E124),16))</f>
        <v>1.0191358544790301</v>
      </c>
      <c r="G125" s="145">
        <f t="shared" ca="1" si="50"/>
        <v>1.0176316834049</v>
      </c>
      <c r="H125" s="145">
        <f t="shared" ca="1" si="30"/>
        <v>1.0014781100000001</v>
      </c>
      <c r="I125" s="147">
        <f t="shared" si="38"/>
        <v>2.9499999999999998E-2</v>
      </c>
      <c r="J125" s="148">
        <f t="shared" si="45"/>
        <v>43566</v>
      </c>
      <c r="K125" s="149">
        <f t="shared" si="39"/>
        <v>5</v>
      </c>
      <c r="L125" s="150">
        <f t="shared" si="40"/>
        <v>6</v>
      </c>
      <c r="M125" s="151">
        <f t="shared" si="31"/>
        <v>1.00069246</v>
      </c>
      <c r="N125" s="151">
        <f t="shared" ca="1" si="32"/>
        <v>1.002171594</v>
      </c>
      <c r="O125" s="150">
        <f t="shared" si="41"/>
        <v>0</v>
      </c>
      <c r="P125" s="145">
        <f t="shared" ca="1" si="33"/>
        <v>21.71594</v>
      </c>
      <c r="Q125" s="152">
        <f t="shared" si="34"/>
        <v>0</v>
      </c>
      <c r="R125" s="153" t="str">
        <f t="shared" si="42"/>
        <v>J=</v>
      </c>
      <c r="S125" s="148">
        <f t="shared" si="43"/>
        <v>43598</v>
      </c>
      <c r="T125" s="154">
        <f t="shared" si="35"/>
        <v>0</v>
      </c>
      <c r="U125" s="4"/>
      <c r="V125" s="49">
        <v>44728</v>
      </c>
      <c r="W125" s="32" t="s">
        <v>74</v>
      </c>
      <c r="X125" s="19"/>
      <c r="Y125" s="1"/>
      <c r="Z125" s="16">
        <v>1</v>
      </c>
      <c r="AA125" s="17">
        <f t="shared" si="46"/>
        <v>44783</v>
      </c>
      <c r="AB125" s="17">
        <f t="shared" si="49"/>
        <v>44784</v>
      </c>
      <c r="AC125" s="17">
        <f t="shared" si="47"/>
        <v>44784</v>
      </c>
      <c r="AD125" s="24"/>
      <c r="AE125" s="36"/>
      <c r="AF125" s="37"/>
      <c r="AG125" s="7" t="str">
        <f t="shared" ca="1" si="48"/>
        <v/>
      </c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</row>
    <row r="126" spans="1:208" x14ac:dyDescent="0.2">
      <c r="A126" s="143">
        <f t="shared" si="36"/>
        <v>43576</v>
      </c>
      <c r="B126" s="144">
        <f t="shared" ca="1" si="44"/>
        <v>10021.71594</v>
      </c>
      <c r="C126" s="145">
        <f t="shared" si="37"/>
        <v>10000</v>
      </c>
      <c r="D126" s="146">
        <f ca="1">IF(A126&lt;$B$1,VLOOKUP(A126,[1]DI!$A$4:$B$15000,2,FALSE),0)</f>
        <v>0</v>
      </c>
      <c r="E126" s="145">
        <f t="shared" ca="1" si="29"/>
        <v>1</v>
      </c>
      <c r="F126" s="145">
        <f ca="1">(TRUNC(PRODUCT($E$12:$E125),16))</f>
        <v>1.0191358544790301</v>
      </c>
      <c r="G126" s="145">
        <f t="shared" ca="1" si="50"/>
        <v>1.0176316834049</v>
      </c>
      <c r="H126" s="145">
        <f t="shared" ca="1" si="30"/>
        <v>1.0014781100000001</v>
      </c>
      <c r="I126" s="147">
        <f t="shared" si="38"/>
        <v>2.9499999999999998E-2</v>
      </c>
      <c r="J126" s="148">
        <f t="shared" si="45"/>
        <v>43566</v>
      </c>
      <c r="K126" s="149">
        <f t="shared" si="39"/>
        <v>5</v>
      </c>
      <c r="L126" s="150">
        <f t="shared" si="40"/>
        <v>6</v>
      </c>
      <c r="M126" s="151">
        <f t="shared" si="31"/>
        <v>1.00069246</v>
      </c>
      <c r="N126" s="151">
        <f t="shared" ca="1" si="32"/>
        <v>1.002171594</v>
      </c>
      <c r="O126" s="150">
        <f t="shared" si="41"/>
        <v>0</v>
      </c>
      <c r="P126" s="145">
        <f t="shared" ca="1" si="33"/>
        <v>21.71594</v>
      </c>
      <c r="Q126" s="152">
        <f t="shared" si="34"/>
        <v>0</v>
      </c>
      <c r="R126" s="153" t="str">
        <f t="shared" si="42"/>
        <v>J=</v>
      </c>
      <c r="S126" s="148">
        <f t="shared" si="43"/>
        <v>43598</v>
      </c>
      <c r="T126" s="154">
        <f t="shared" si="35"/>
        <v>0</v>
      </c>
      <c r="U126" s="4"/>
      <c r="V126" s="49">
        <v>44811</v>
      </c>
      <c r="W126" s="32" t="s">
        <v>76</v>
      </c>
      <c r="X126" s="19"/>
      <c r="Y126" s="1"/>
      <c r="Z126" s="16">
        <v>1</v>
      </c>
      <c r="AA126" s="17">
        <f t="shared" si="46"/>
        <v>44813</v>
      </c>
      <c r="AB126" s="17">
        <f t="shared" si="49"/>
        <v>44815</v>
      </c>
      <c r="AC126" s="17">
        <f t="shared" si="47"/>
        <v>44816</v>
      </c>
      <c r="AD126" s="24"/>
      <c r="AE126" s="36"/>
      <c r="AF126" s="37"/>
      <c r="AG126" s="7" t="str">
        <f t="shared" ca="1" si="48"/>
        <v/>
      </c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</row>
    <row r="127" spans="1:208" x14ac:dyDescent="0.2">
      <c r="A127" s="143">
        <f t="shared" si="36"/>
        <v>43577</v>
      </c>
      <c r="B127" s="144">
        <f t="shared" ca="1" si="44"/>
        <v>10021.71594</v>
      </c>
      <c r="C127" s="145">
        <f t="shared" si="37"/>
        <v>10000</v>
      </c>
      <c r="D127" s="146">
        <f ca="1">IF(A127&lt;$B$1,VLOOKUP(A127,[1]DI!$A$4:$B$15000,2,FALSE),0)</f>
        <v>6.4000000000000001E-2</v>
      </c>
      <c r="E127" s="145">
        <f t="shared" ca="1" si="29"/>
        <v>1.0002462000000001</v>
      </c>
      <c r="F127" s="145">
        <f ca="1">(TRUNC(PRODUCT($E$12:$E126),16))</f>
        <v>1.0191358544790301</v>
      </c>
      <c r="G127" s="145">
        <f t="shared" ca="1" si="50"/>
        <v>1.0176316834049</v>
      </c>
      <c r="H127" s="145">
        <f t="shared" ca="1" si="30"/>
        <v>1.0014781100000001</v>
      </c>
      <c r="I127" s="147">
        <f t="shared" si="38"/>
        <v>2.9499999999999998E-2</v>
      </c>
      <c r="J127" s="148">
        <f t="shared" si="45"/>
        <v>43566</v>
      </c>
      <c r="K127" s="149">
        <f t="shared" si="39"/>
        <v>6</v>
      </c>
      <c r="L127" s="150">
        <f t="shared" si="40"/>
        <v>6</v>
      </c>
      <c r="M127" s="151">
        <f t="shared" si="31"/>
        <v>1.00069246</v>
      </c>
      <c r="N127" s="151">
        <f t="shared" ca="1" si="32"/>
        <v>1.002171594</v>
      </c>
      <c r="O127" s="150">
        <f t="shared" si="41"/>
        <v>0</v>
      </c>
      <c r="P127" s="145">
        <f t="shared" ca="1" si="33"/>
        <v>21.71594</v>
      </c>
      <c r="Q127" s="152">
        <f t="shared" si="34"/>
        <v>0</v>
      </c>
      <c r="R127" s="153" t="str">
        <f t="shared" si="42"/>
        <v>J=</v>
      </c>
      <c r="S127" s="148">
        <f t="shared" si="43"/>
        <v>43598</v>
      </c>
      <c r="T127" s="154">
        <f t="shared" si="35"/>
        <v>0</v>
      </c>
      <c r="U127" s="4"/>
      <c r="V127" s="49">
        <v>44846</v>
      </c>
      <c r="W127" s="23" t="s">
        <v>65</v>
      </c>
      <c r="X127" s="19"/>
      <c r="Y127" s="1"/>
      <c r="Z127" s="16">
        <v>1</v>
      </c>
      <c r="AA127" s="17">
        <f t="shared" si="46"/>
        <v>44844</v>
      </c>
      <c r="AB127" s="17">
        <f t="shared" si="49"/>
        <v>44845</v>
      </c>
      <c r="AC127" s="17">
        <f t="shared" si="47"/>
        <v>44845</v>
      </c>
      <c r="AD127" s="24"/>
      <c r="AE127" s="36"/>
      <c r="AF127" s="37"/>
      <c r="AG127" s="7" t="str">
        <f t="shared" ca="1" si="48"/>
        <v/>
      </c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</row>
    <row r="128" spans="1:208" x14ac:dyDescent="0.2">
      <c r="A128" s="143">
        <f t="shared" si="36"/>
        <v>43578</v>
      </c>
      <c r="B128" s="144">
        <f t="shared" ca="1" si="44"/>
        <v>10025.33979</v>
      </c>
      <c r="C128" s="145">
        <f t="shared" si="37"/>
        <v>10000</v>
      </c>
      <c r="D128" s="146">
        <f ca="1">IF(A128&lt;$B$1,VLOOKUP(A128,[1]DI!$A$4:$B$15000,2,FALSE),0)</f>
        <v>6.4000000000000001E-2</v>
      </c>
      <c r="E128" s="145">
        <f t="shared" ca="1" si="29"/>
        <v>1.0002462000000001</v>
      </c>
      <c r="F128" s="145">
        <f ca="1">(TRUNC(PRODUCT($E$12:$E127),16))</f>
        <v>1.0193867657264</v>
      </c>
      <c r="G128" s="145">
        <f t="shared" ca="1" si="50"/>
        <v>1.0176316834049</v>
      </c>
      <c r="H128" s="145">
        <f t="shared" ca="1" si="30"/>
        <v>1.00172467</v>
      </c>
      <c r="I128" s="147">
        <f t="shared" si="38"/>
        <v>2.9499999999999998E-2</v>
      </c>
      <c r="J128" s="148">
        <f t="shared" si="45"/>
        <v>43566</v>
      </c>
      <c r="K128" s="149">
        <f t="shared" si="39"/>
        <v>7</v>
      </c>
      <c r="L128" s="150">
        <f t="shared" si="40"/>
        <v>7</v>
      </c>
      <c r="M128" s="151">
        <f t="shared" si="31"/>
        <v>1.0008079160000001</v>
      </c>
      <c r="N128" s="151">
        <f t="shared" ca="1" si="32"/>
        <v>1.0025339790000001</v>
      </c>
      <c r="O128" s="150">
        <f t="shared" si="41"/>
        <v>0</v>
      </c>
      <c r="P128" s="145">
        <f t="shared" ca="1" si="33"/>
        <v>25.339790000000001</v>
      </c>
      <c r="Q128" s="152">
        <f t="shared" si="34"/>
        <v>0</v>
      </c>
      <c r="R128" s="153" t="str">
        <f t="shared" si="42"/>
        <v>J=</v>
      </c>
      <c r="S128" s="148">
        <f t="shared" si="43"/>
        <v>43598</v>
      </c>
      <c r="T128" s="154">
        <f t="shared" si="35"/>
        <v>0</v>
      </c>
      <c r="U128" s="4"/>
      <c r="V128" s="49">
        <v>44867</v>
      </c>
      <c r="W128" s="32" t="s">
        <v>69</v>
      </c>
      <c r="X128" s="19"/>
      <c r="Y128" s="1"/>
      <c r="Z128" s="16">
        <v>1</v>
      </c>
      <c r="AA128" s="17">
        <f t="shared" si="46"/>
        <v>44875</v>
      </c>
      <c r="AB128" s="17">
        <f t="shared" si="49"/>
        <v>44876</v>
      </c>
      <c r="AC128" s="17">
        <f t="shared" si="47"/>
        <v>44876</v>
      </c>
      <c r="AD128" s="24"/>
      <c r="AE128" s="36"/>
      <c r="AF128" s="37"/>
      <c r="AG128" s="7" t="str">
        <f t="shared" ca="1" si="48"/>
        <v/>
      </c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</row>
    <row r="129" spans="1:208" x14ac:dyDescent="0.2">
      <c r="A129" s="143">
        <f t="shared" si="36"/>
        <v>43579</v>
      </c>
      <c r="B129" s="144">
        <f t="shared" ca="1" si="44"/>
        <v>10028.96505999</v>
      </c>
      <c r="C129" s="145">
        <f t="shared" si="37"/>
        <v>10000</v>
      </c>
      <c r="D129" s="146">
        <f ca="1">IF(A129&lt;$B$1,VLOOKUP(A129,[1]DI!$A$4:$B$15000,2,FALSE),0)</f>
        <v>6.4000000000000001E-2</v>
      </c>
      <c r="E129" s="145">
        <f t="shared" ca="1" si="29"/>
        <v>1.0002462000000001</v>
      </c>
      <c r="F129" s="145">
        <f ca="1">(TRUNC(PRODUCT($E$12:$E128),16))</f>
        <v>1.0196377387481199</v>
      </c>
      <c r="G129" s="145">
        <f t="shared" ca="1" si="50"/>
        <v>1.0176316834049</v>
      </c>
      <c r="H129" s="145">
        <f t="shared" ca="1" si="30"/>
        <v>1.0019712999999999</v>
      </c>
      <c r="I129" s="147">
        <f t="shared" si="38"/>
        <v>2.9499999999999998E-2</v>
      </c>
      <c r="J129" s="148">
        <f t="shared" si="45"/>
        <v>43566</v>
      </c>
      <c r="K129" s="149">
        <f t="shared" si="39"/>
        <v>8</v>
      </c>
      <c r="L129" s="150">
        <f t="shared" si="40"/>
        <v>8</v>
      </c>
      <c r="M129" s="151">
        <f t="shared" si="31"/>
        <v>1.000923386</v>
      </c>
      <c r="N129" s="151">
        <f t="shared" ca="1" si="32"/>
        <v>1.0028965059999999</v>
      </c>
      <c r="O129" s="150">
        <f t="shared" si="41"/>
        <v>0</v>
      </c>
      <c r="P129" s="145">
        <f t="shared" ca="1" si="33"/>
        <v>28.96505999</v>
      </c>
      <c r="Q129" s="152">
        <f t="shared" si="34"/>
        <v>0</v>
      </c>
      <c r="R129" s="153" t="str">
        <f t="shared" si="42"/>
        <v>J=</v>
      </c>
      <c r="S129" s="148">
        <f t="shared" si="43"/>
        <v>43598</v>
      </c>
      <c r="T129" s="154">
        <f t="shared" si="35"/>
        <v>0</v>
      </c>
      <c r="U129" s="4"/>
      <c r="V129" s="49">
        <v>44880</v>
      </c>
      <c r="W129" s="32" t="s">
        <v>77</v>
      </c>
      <c r="X129" s="19"/>
      <c r="Y129" s="1"/>
      <c r="Z129" s="16">
        <v>1</v>
      </c>
      <c r="AA129" s="17">
        <f t="shared" si="46"/>
        <v>44904</v>
      </c>
      <c r="AB129" s="17">
        <f t="shared" si="49"/>
        <v>44906</v>
      </c>
      <c r="AC129" s="17">
        <f t="shared" si="47"/>
        <v>44907</v>
      </c>
      <c r="AD129" s="24"/>
      <c r="AE129" s="36"/>
      <c r="AF129" s="37"/>
      <c r="AG129" s="7" t="str">
        <f t="shared" ca="1" si="48"/>
        <v/>
      </c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</row>
    <row r="130" spans="1:208" x14ac:dyDescent="0.2">
      <c r="A130" s="143">
        <f t="shared" si="36"/>
        <v>43580</v>
      </c>
      <c r="B130" s="144">
        <f t="shared" ca="1" si="44"/>
        <v>10032.59153999</v>
      </c>
      <c r="C130" s="145">
        <f t="shared" si="37"/>
        <v>10000</v>
      </c>
      <c r="D130" s="146">
        <f ca="1">IF(A130&lt;$B$1,VLOOKUP(A130,[1]DI!$A$4:$B$15000,2,FALSE),0)</f>
        <v>6.4000000000000001E-2</v>
      </c>
      <c r="E130" s="145">
        <f t="shared" ca="1" si="29"/>
        <v>1.0002462000000001</v>
      </c>
      <c r="F130" s="145">
        <f ca="1">(TRUNC(PRODUCT($E$12:$E129),16))</f>
        <v>1.0198887735594</v>
      </c>
      <c r="G130" s="145">
        <f t="shared" ca="1" si="50"/>
        <v>1.0176316834049</v>
      </c>
      <c r="H130" s="145">
        <f t="shared" ca="1" si="30"/>
        <v>1.00221798</v>
      </c>
      <c r="I130" s="147">
        <f t="shared" si="38"/>
        <v>2.9499999999999998E-2</v>
      </c>
      <c r="J130" s="148">
        <f t="shared" si="45"/>
        <v>43566</v>
      </c>
      <c r="K130" s="149">
        <f t="shared" si="39"/>
        <v>9</v>
      </c>
      <c r="L130" s="150">
        <f t="shared" si="40"/>
        <v>9</v>
      </c>
      <c r="M130" s="151">
        <f t="shared" si="31"/>
        <v>1.0010388699999999</v>
      </c>
      <c r="N130" s="151">
        <f t="shared" ca="1" si="32"/>
        <v>1.003259154</v>
      </c>
      <c r="O130" s="150">
        <f t="shared" si="41"/>
        <v>0</v>
      </c>
      <c r="P130" s="145">
        <f t="shared" ca="1" si="33"/>
        <v>32.591539990000001</v>
      </c>
      <c r="Q130" s="152">
        <f t="shared" si="34"/>
        <v>0</v>
      </c>
      <c r="R130" s="153" t="str">
        <f t="shared" si="42"/>
        <v>J=</v>
      </c>
      <c r="S130" s="148">
        <f t="shared" si="43"/>
        <v>43598</v>
      </c>
      <c r="T130" s="154">
        <f t="shared" si="35"/>
        <v>0</v>
      </c>
      <c r="U130" s="4"/>
      <c r="V130" s="49">
        <v>44977</v>
      </c>
      <c r="W130" s="32" t="s">
        <v>63</v>
      </c>
      <c r="X130" s="19"/>
      <c r="Y130" s="1"/>
      <c r="Z130" s="16"/>
      <c r="AA130" s="17"/>
      <c r="AB130" s="17"/>
      <c r="AC130" s="17"/>
      <c r="AD130" s="24"/>
      <c r="AE130" s="36"/>
      <c r="AF130" s="37"/>
      <c r="AG130" s="7" t="str">
        <f t="shared" ca="1" si="48"/>
        <v/>
      </c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</row>
    <row r="131" spans="1:208" x14ac:dyDescent="0.2">
      <c r="A131" s="143">
        <f t="shared" si="36"/>
        <v>43581</v>
      </c>
      <c r="B131" s="144">
        <f t="shared" ca="1" si="44"/>
        <v>10036.21941</v>
      </c>
      <c r="C131" s="145">
        <f t="shared" si="37"/>
        <v>10000</v>
      </c>
      <c r="D131" s="146">
        <f ca="1">IF(A131&lt;$B$1,VLOOKUP(A131,[1]DI!$A$4:$B$15000,2,FALSE),0)</f>
        <v>6.4000000000000001E-2</v>
      </c>
      <c r="E131" s="145">
        <f t="shared" ca="1" si="29"/>
        <v>1.0002462000000001</v>
      </c>
      <c r="F131" s="145">
        <f ca="1">(TRUNC(PRODUCT($E$12:$E130),16))</f>
        <v>1.02013987017545</v>
      </c>
      <c r="G131" s="145">
        <f t="shared" ca="1" si="50"/>
        <v>1.0176316834049</v>
      </c>
      <c r="H131" s="145">
        <f t="shared" ca="1" si="30"/>
        <v>1.00246473</v>
      </c>
      <c r="I131" s="147">
        <f t="shared" si="38"/>
        <v>2.9499999999999998E-2</v>
      </c>
      <c r="J131" s="148">
        <f t="shared" si="45"/>
        <v>43566</v>
      </c>
      <c r="K131" s="149">
        <f t="shared" si="39"/>
        <v>10</v>
      </c>
      <c r="L131" s="150">
        <f t="shared" si="40"/>
        <v>10</v>
      </c>
      <c r="M131" s="151">
        <f t="shared" si="31"/>
        <v>1.001154366</v>
      </c>
      <c r="N131" s="151">
        <f t="shared" ca="1" si="32"/>
        <v>1.003621941</v>
      </c>
      <c r="O131" s="150">
        <f t="shared" si="41"/>
        <v>0</v>
      </c>
      <c r="P131" s="145">
        <f t="shared" ca="1" si="33"/>
        <v>36.219410000000003</v>
      </c>
      <c r="Q131" s="152">
        <f t="shared" si="34"/>
        <v>0</v>
      </c>
      <c r="R131" s="153" t="str">
        <f t="shared" si="42"/>
        <v>J=</v>
      </c>
      <c r="S131" s="148">
        <f t="shared" si="43"/>
        <v>43598</v>
      </c>
      <c r="T131" s="154">
        <f t="shared" si="35"/>
        <v>0</v>
      </c>
      <c r="U131" s="4"/>
      <c r="V131" s="49">
        <v>44978</v>
      </c>
      <c r="W131" s="32" t="s">
        <v>63</v>
      </c>
      <c r="X131" s="20"/>
      <c r="Y131" s="1"/>
      <c r="Z131" s="16"/>
      <c r="AA131" s="17"/>
      <c r="AB131" s="17"/>
      <c r="AC131" s="17"/>
      <c r="AD131" s="24"/>
      <c r="AE131" s="36"/>
      <c r="AF131" s="37"/>
      <c r="AG131" s="7" t="str">
        <f t="shared" ca="1" si="48"/>
        <v/>
      </c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</row>
    <row r="132" spans="1:208" x14ac:dyDescent="0.2">
      <c r="A132" s="143">
        <f t="shared" si="36"/>
        <v>43582</v>
      </c>
      <c r="B132" s="144">
        <f t="shared" ca="1" si="44"/>
        <v>10039.84859</v>
      </c>
      <c r="C132" s="145">
        <f t="shared" si="37"/>
        <v>10000</v>
      </c>
      <c r="D132" s="146">
        <f ca="1">IF(A132&lt;$B$1,VLOOKUP(A132,[1]DI!$A$4:$B$15000,2,FALSE),0)</f>
        <v>0</v>
      </c>
      <c r="E132" s="145">
        <f t="shared" ca="1" si="29"/>
        <v>1</v>
      </c>
      <c r="F132" s="145">
        <f ca="1">(TRUNC(PRODUCT($E$12:$E131),16))</f>
        <v>1.0203910286114899</v>
      </c>
      <c r="G132" s="145">
        <f t="shared" ca="1" si="50"/>
        <v>1.0176316834049</v>
      </c>
      <c r="H132" s="145">
        <f t="shared" ca="1" si="30"/>
        <v>1.00271154</v>
      </c>
      <c r="I132" s="147">
        <f t="shared" si="38"/>
        <v>2.9499999999999998E-2</v>
      </c>
      <c r="J132" s="148">
        <f t="shared" si="45"/>
        <v>43566</v>
      </c>
      <c r="K132" s="149">
        <f t="shared" si="39"/>
        <v>10</v>
      </c>
      <c r="L132" s="150">
        <f t="shared" si="40"/>
        <v>11</v>
      </c>
      <c r="M132" s="151">
        <f t="shared" si="31"/>
        <v>1.0012698760000001</v>
      </c>
      <c r="N132" s="151">
        <f t="shared" ca="1" si="32"/>
        <v>1.003984859</v>
      </c>
      <c r="O132" s="150">
        <f t="shared" si="41"/>
        <v>0</v>
      </c>
      <c r="P132" s="145">
        <f t="shared" ca="1" si="33"/>
        <v>39.848590000000002</v>
      </c>
      <c r="Q132" s="152">
        <f t="shared" si="34"/>
        <v>0</v>
      </c>
      <c r="R132" s="153" t="str">
        <f t="shared" si="42"/>
        <v>J=</v>
      </c>
      <c r="S132" s="148">
        <f t="shared" si="43"/>
        <v>43598</v>
      </c>
      <c r="T132" s="154">
        <f t="shared" si="35"/>
        <v>0</v>
      </c>
      <c r="U132" s="4"/>
      <c r="V132" s="49">
        <v>45023</v>
      </c>
      <c r="W132" s="32" t="s">
        <v>73</v>
      </c>
      <c r="X132" s="20"/>
      <c r="Y132" s="1"/>
      <c r="Z132" s="16"/>
      <c r="AA132" s="17"/>
      <c r="AB132" s="17"/>
      <c r="AC132" s="17"/>
      <c r="AD132" s="24"/>
      <c r="AE132" s="36"/>
      <c r="AF132" s="37"/>
      <c r="AG132" s="7" t="str">
        <f t="shared" ca="1" si="48"/>
        <v/>
      </c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</row>
    <row r="133" spans="1:208" x14ac:dyDescent="0.2">
      <c r="A133" s="143">
        <f t="shared" si="36"/>
        <v>43583</v>
      </c>
      <c r="B133" s="144">
        <f t="shared" ca="1" si="44"/>
        <v>10039.84859</v>
      </c>
      <c r="C133" s="145">
        <f t="shared" si="37"/>
        <v>10000</v>
      </c>
      <c r="D133" s="146">
        <f ca="1">IF(A133&lt;$B$1,VLOOKUP(A133,[1]DI!$A$4:$B$15000,2,FALSE),0)</f>
        <v>0</v>
      </c>
      <c r="E133" s="145">
        <f t="shared" ca="1" si="29"/>
        <v>1</v>
      </c>
      <c r="F133" s="145">
        <f ca="1">(TRUNC(PRODUCT($E$12:$E132),16))</f>
        <v>1.0203910286114899</v>
      </c>
      <c r="G133" s="145">
        <f t="shared" ca="1" si="50"/>
        <v>1.0176316834049</v>
      </c>
      <c r="H133" s="145">
        <f t="shared" ca="1" si="30"/>
        <v>1.00271154</v>
      </c>
      <c r="I133" s="147">
        <f t="shared" si="38"/>
        <v>2.9499999999999998E-2</v>
      </c>
      <c r="J133" s="148">
        <f t="shared" si="45"/>
        <v>43566</v>
      </c>
      <c r="K133" s="149">
        <f t="shared" si="39"/>
        <v>10</v>
      </c>
      <c r="L133" s="150">
        <f t="shared" si="40"/>
        <v>11</v>
      </c>
      <c r="M133" s="151">
        <f t="shared" si="31"/>
        <v>1.0012698760000001</v>
      </c>
      <c r="N133" s="151">
        <f t="shared" ca="1" si="32"/>
        <v>1.003984859</v>
      </c>
      <c r="O133" s="150">
        <f t="shared" si="41"/>
        <v>0</v>
      </c>
      <c r="P133" s="145">
        <f t="shared" ca="1" si="33"/>
        <v>39.848590000000002</v>
      </c>
      <c r="Q133" s="152">
        <f t="shared" si="34"/>
        <v>0</v>
      </c>
      <c r="R133" s="153" t="str">
        <f t="shared" si="42"/>
        <v>J=</v>
      </c>
      <c r="S133" s="148">
        <f t="shared" si="43"/>
        <v>43598</v>
      </c>
      <c r="T133" s="154">
        <f t="shared" si="35"/>
        <v>0</v>
      </c>
      <c r="U133" s="4"/>
      <c r="V133" s="49">
        <v>45037</v>
      </c>
      <c r="W133" s="32" t="s">
        <v>64</v>
      </c>
      <c r="X133" s="19"/>
      <c r="Y133" s="1"/>
      <c r="Z133" s="16"/>
      <c r="AA133" s="17"/>
      <c r="AB133" s="17"/>
      <c r="AC133" s="17"/>
      <c r="AD133" s="44"/>
      <c r="AE133" s="45"/>
      <c r="AF133" s="44"/>
      <c r="AG133" s="7" t="str">
        <f t="shared" ca="1" si="48"/>
        <v/>
      </c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</row>
    <row r="134" spans="1:208" x14ac:dyDescent="0.2">
      <c r="A134" s="143">
        <f t="shared" si="36"/>
        <v>43584</v>
      </c>
      <c r="B134" s="144">
        <f t="shared" ca="1" si="44"/>
        <v>10039.84859</v>
      </c>
      <c r="C134" s="145">
        <f t="shared" si="37"/>
        <v>10000</v>
      </c>
      <c r="D134" s="146">
        <f ca="1">IF(A134&lt;$B$1,VLOOKUP(A134,[1]DI!$A$4:$B$15000,2,FALSE),0)</f>
        <v>6.4000000000000001E-2</v>
      </c>
      <c r="E134" s="145">
        <f t="shared" ca="1" si="29"/>
        <v>1.0002462000000001</v>
      </c>
      <c r="F134" s="145">
        <f ca="1">(TRUNC(PRODUCT($E$12:$E133),16))</f>
        <v>1.0203910286114899</v>
      </c>
      <c r="G134" s="145">
        <f t="shared" ca="1" si="50"/>
        <v>1.0176316834049</v>
      </c>
      <c r="H134" s="145">
        <f t="shared" ca="1" si="30"/>
        <v>1.00271154</v>
      </c>
      <c r="I134" s="147">
        <f t="shared" si="38"/>
        <v>2.9499999999999998E-2</v>
      </c>
      <c r="J134" s="148">
        <f t="shared" si="45"/>
        <v>43566</v>
      </c>
      <c r="K134" s="149">
        <f t="shared" si="39"/>
        <v>11</v>
      </c>
      <c r="L134" s="150">
        <f t="shared" si="40"/>
        <v>11</v>
      </c>
      <c r="M134" s="151">
        <f t="shared" si="31"/>
        <v>1.0012698760000001</v>
      </c>
      <c r="N134" s="151">
        <f t="shared" ca="1" si="32"/>
        <v>1.003984859</v>
      </c>
      <c r="O134" s="150">
        <f t="shared" si="41"/>
        <v>0</v>
      </c>
      <c r="P134" s="145">
        <f t="shared" ca="1" si="33"/>
        <v>39.848590000000002</v>
      </c>
      <c r="Q134" s="152">
        <f t="shared" si="34"/>
        <v>0</v>
      </c>
      <c r="R134" s="153" t="str">
        <f t="shared" si="42"/>
        <v>J=</v>
      </c>
      <c r="S134" s="148">
        <f t="shared" si="43"/>
        <v>43598</v>
      </c>
      <c r="T134" s="154">
        <f t="shared" si="35"/>
        <v>0</v>
      </c>
      <c r="U134" s="28"/>
      <c r="V134" s="49">
        <v>45047</v>
      </c>
      <c r="W134" s="32" t="s">
        <v>75</v>
      </c>
      <c r="X134" s="19"/>
      <c r="Y134" s="31"/>
      <c r="Z134" s="16"/>
      <c r="AA134" s="17"/>
      <c r="AB134" s="17"/>
      <c r="AC134" s="17"/>
      <c r="AD134" s="31"/>
      <c r="AE134" s="28"/>
      <c r="AF134" s="31"/>
      <c r="AG134" s="7" t="str">
        <f t="shared" ca="1" si="48"/>
        <v/>
      </c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</row>
    <row r="135" spans="1:208" x14ac:dyDescent="0.2">
      <c r="A135" s="143">
        <f t="shared" si="36"/>
        <v>43585</v>
      </c>
      <c r="B135" s="144">
        <f t="shared" ca="1" si="44"/>
        <v>10043.47898</v>
      </c>
      <c r="C135" s="145">
        <f t="shared" si="37"/>
        <v>10000</v>
      </c>
      <c r="D135" s="146">
        <f ca="1">IF(A135&lt;$B$1,VLOOKUP(A135,[1]DI!$A$4:$B$15000,2,FALSE),0)</f>
        <v>6.4000000000000001E-2</v>
      </c>
      <c r="E135" s="145">
        <f t="shared" ca="1" si="29"/>
        <v>1.0002462000000001</v>
      </c>
      <c r="F135" s="145">
        <f ca="1">(TRUNC(PRODUCT($E$12:$E134),16))</f>
        <v>1.02064224888273</v>
      </c>
      <c r="G135" s="145">
        <f t="shared" ca="1" si="50"/>
        <v>1.0176316834049</v>
      </c>
      <c r="H135" s="145">
        <f t="shared" ca="1" si="30"/>
        <v>1.0029584</v>
      </c>
      <c r="I135" s="147">
        <f t="shared" si="38"/>
        <v>2.9499999999999998E-2</v>
      </c>
      <c r="J135" s="148">
        <f t="shared" si="45"/>
        <v>43566</v>
      </c>
      <c r="K135" s="149">
        <f t="shared" si="39"/>
        <v>12</v>
      </c>
      <c r="L135" s="150">
        <f t="shared" si="40"/>
        <v>12</v>
      </c>
      <c r="M135" s="151">
        <f t="shared" si="31"/>
        <v>1.0013853989999999</v>
      </c>
      <c r="N135" s="151">
        <f t="shared" ca="1" si="32"/>
        <v>1.004347898</v>
      </c>
      <c r="O135" s="150">
        <f t="shared" si="41"/>
        <v>0</v>
      </c>
      <c r="P135" s="145">
        <f t="shared" ca="1" si="33"/>
        <v>43.47898</v>
      </c>
      <c r="Q135" s="152">
        <f t="shared" si="34"/>
        <v>0</v>
      </c>
      <c r="R135" s="153" t="str">
        <f t="shared" si="42"/>
        <v>J=</v>
      </c>
      <c r="S135" s="148">
        <f t="shared" si="43"/>
        <v>43598</v>
      </c>
      <c r="T135" s="154">
        <f t="shared" si="35"/>
        <v>0</v>
      </c>
      <c r="U135" s="4"/>
      <c r="V135" s="49">
        <v>45085</v>
      </c>
      <c r="W135" s="32" t="s">
        <v>74</v>
      </c>
      <c r="X135" s="42"/>
      <c r="Y135" s="1"/>
      <c r="Z135" s="16"/>
      <c r="AA135" s="17"/>
      <c r="AB135" s="17"/>
      <c r="AC135" s="17"/>
      <c r="AD135" s="1"/>
      <c r="AE135" s="4"/>
      <c r="AF135" s="1"/>
      <c r="AG135" s="7" t="str">
        <f t="shared" ca="1" si="48"/>
        <v/>
      </c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</row>
    <row r="136" spans="1:208" x14ac:dyDescent="0.2">
      <c r="A136" s="143">
        <f t="shared" si="36"/>
        <v>43586</v>
      </c>
      <c r="B136" s="144">
        <f t="shared" ca="1" si="44"/>
        <v>10047.110769999999</v>
      </c>
      <c r="C136" s="145">
        <f t="shared" si="37"/>
        <v>10000</v>
      </c>
      <c r="D136" s="146">
        <f ca="1">IF(A136&lt;$B$1,VLOOKUP(A136,[1]DI!$A$4:$B$15000,2,FALSE),0)</f>
        <v>0</v>
      </c>
      <c r="E136" s="145">
        <f t="shared" ca="1" si="29"/>
        <v>1</v>
      </c>
      <c r="F136" s="145">
        <f ca="1">(TRUNC(PRODUCT($E$12:$E135),16))</f>
        <v>1.02089353100441</v>
      </c>
      <c r="G136" s="145">
        <f t="shared" ca="1" si="50"/>
        <v>1.0176316834049</v>
      </c>
      <c r="H136" s="145">
        <f t="shared" ca="1" si="30"/>
        <v>1.0032053299999999</v>
      </c>
      <c r="I136" s="147">
        <f t="shared" si="38"/>
        <v>2.9499999999999998E-2</v>
      </c>
      <c r="J136" s="148">
        <f t="shared" si="45"/>
        <v>43566</v>
      </c>
      <c r="K136" s="149">
        <f t="shared" si="39"/>
        <v>12</v>
      </c>
      <c r="L136" s="150">
        <f t="shared" si="40"/>
        <v>13</v>
      </c>
      <c r="M136" s="151">
        <f t="shared" si="31"/>
        <v>1.001500936</v>
      </c>
      <c r="N136" s="151">
        <f t="shared" ca="1" si="32"/>
        <v>1.0047110770000001</v>
      </c>
      <c r="O136" s="150">
        <f t="shared" si="41"/>
        <v>0</v>
      </c>
      <c r="P136" s="145">
        <f t="shared" ca="1" si="33"/>
        <v>47.110770000000002</v>
      </c>
      <c r="Q136" s="152">
        <f t="shared" si="34"/>
        <v>0</v>
      </c>
      <c r="R136" s="153" t="str">
        <f t="shared" si="42"/>
        <v>J=</v>
      </c>
      <c r="S136" s="148">
        <f t="shared" si="43"/>
        <v>43598</v>
      </c>
      <c r="T136" s="154">
        <f t="shared" si="35"/>
        <v>0</v>
      </c>
      <c r="U136" s="4"/>
      <c r="V136" s="49">
        <v>45176</v>
      </c>
      <c r="W136" s="32" t="s">
        <v>76</v>
      </c>
      <c r="X136" s="19"/>
      <c r="Y136" s="1"/>
      <c r="Z136" s="16"/>
      <c r="AA136" s="17"/>
      <c r="AB136" s="17"/>
      <c r="AC136" s="17"/>
      <c r="AD136" s="1"/>
      <c r="AE136" s="4"/>
      <c r="AF136" s="1"/>
      <c r="AG136" s="7" t="str">
        <f t="shared" ca="1" si="48"/>
        <v/>
      </c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</row>
    <row r="137" spans="1:208" x14ac:dyDescent="0.2">
      <c r="A137" s="143">
        <f t="shared" si="36"/>
        <v>43587</v>
      </c>
      <c r="B137" s="144">
        <f t="shared" ca="1" si="44"/>
        <v>10047.110769999999</v>
      </c>
      <c r="C137" s="145">
        <f t="shared" si="37"/>
        <v>10000</v>
      </c>
      <c r="D137" s="146">
        <f ca="1">IF(A137&lt;$B$1,VLOOKUP(A137,[1]DI!$A$4:$B$15000,2,FALSE),0)</f>
        <v>6.4000000000000001E-2</v>
      </c>
      <c r="E137" s="145">
        <f t="shared" ca="1" si="29"/>
        <v>1.0002462000000001</v>
      </c>
      <c r="F137" s="145">
        <f ca="1">(TRUNC(PRODUCT($E$12:$E136),16))</f>
        <v>1.02089353100441</v>
      </c>
      <c r="G137" s="145">
        <f t="shared" ca="1" si="50"/>
        <v>1.0176316834049</v>
      </c>
      <c r="H137" s="145">
        <f t="shared" ca="1" si="30"/>
        <v>1.0032053299999999</v>
      </c>
      <c r="I137" s="147">
        <f t="shared" si="38"/>
        <v>2.9499999999999998E-2</v>
      </c>
      <c r="J137" s="148">
        <f t="shared" si="45"/>
        <v>43566</v>
      </c>
      <c r="K137" s="149">
        <f t="shared" si="39"/>
        <v>13</v>
      </c>
      <c r="L137" s="150">
        <f t="shared" si="40"/>
        <v>13</v>
      </c>
      <c r="M137" s="151">
        <f t="shared" si="31"/>
        <v>1.001500936</v>
      </c>
      <c r="N137" s="151">
        <f t="shared" ca="1" si="32"/>
        <v>1.0047110770000001</v>
      </c>
      <c r="O137" s="150">
        <f t="shared" si="41"/>
        <v>0</v>
      </c>
      <c r="P137" s="145">
        <f t="shared" ca="1" si="33"/>
        <v>47.110770000000002</v>
      </c>
      <c r="Q137" s="152">
        <f t="shared" si="34"/>
        <v>0</v>
      </c>
      <c r="R137" s="153" t="str">
        <f t="shared" si="42"/>
        <v>J=</v>
      </c>
      <c r="S137" s="148">
        <f t="shared" si="43"/>
        <v>43598</v>
      </c>
      <c r="T137" s="154">
        <f t="shared" si="35"/>
        <v>0</v>
      </c>
      <c r="U137" s="4"/>
      <c r="V137" s="49">
        <v>45211</v>
      </c>
      <c r="W137" s="23" t="s">
        <v>65</v>
      </c>
      <c r="X137" s="19"/>
      <c r="Y137" s="1"/>
      <c r="Z137" s="16"/>
      <c r="AA137" s="17"/>
      <c r="AB137" s="17"/>
      <c r="AC137" s="17"/>
      <c r="AD137" s="1"/>
      <c r="AE137" s="4"/>
      <c r="AF137" s="1"/>
      <c r="AG137" s="7" t="str">
        <f t="shared" ca="1" si="48"/>
        <v/>
      </c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</row>
    <row r="138" spans="1:208" x14ac:dyDescent="0.2">
      <c r="A138" s="143">
        <f t="shared" si="36"/>
        <v>43588</v>
      </c>
      <c r="B138" s="144">
        <f t="shared" ca="1" si="44"/>
        <v>10050.74387</v>
      </c>
      <c r="C138" s="145">
        <f t="shared" si="37"/>
        <v>10000</v>
      </c>
      <c r="D138" s="146">
        <f ca="1">IF(A138&lt;$B$1,VLOOKUP(A138,[1]DI!$A$4:$B$15000,2,FALSE),0)</f>
        <v>6.4000000000000001E-2</v>
      </c>
      <c r="E138" s="145">
        <f t="shared" ca="1" si="29"/>
        <v>1.0002462000000001</v>
      </c>
      <c r="F138" s="145">
        <f ca="1">(TRUNC(PRODUCT($E$12:$E137),16))</f>
        <v>1.02114487499174</v>
      </c>
      <c r="G138" s="145">
        <f t="shared" ca="1" si="50"/>
        <v>1.0176316834049</v>
      </c>
      <c r="H138" s="145">
        <f t="shared" ca="1" si="30"/>
        <v>1.0034523200000001</v>
      </c>
      <c r="I138" s="147">
        <f t="shared" si="38"/>
        <v>2.9499999999999998E-2</v>
      </c>
      <c r="J138" s="148">
        <f t="shared" si="45"/>
        <v>43566</v>
      </c>
      <c r="K138" s="149">
        <f t="shared" si="39"/>
        <v>14</v>
      </c>
      <c r="L138" s="150">
        <f t="shared" si="40"/>
        <v>14</v>
      </c>
      <c r="M138" s="151">
        <f t="shared" si="31"/>
        <v>1.0016164860000001</v>
      </c>
      <c r="N138" s="151">
        <f t="shared" ca="1" si="32"/>
        <v>1.0050743870000001</v>
      </c>
      <c r="O138" s="150">
        <f t="shared" si="41"/>
        <v>0</v>
      </c>
      <c r="P138" s="145">
        <f t="shared" ca="1" si="33"/>
        <v>50.743870000000001</v>
      </c>
      <c r="Q138" s="152">
        <f t="shared" si="34"/>
        <v>0</v>
      </c>
      <c r="R138" s="153" t="str">
        <f t="shared" si="42"/>
        <v>J=</v>
      </c>
      <c r="S138" s="148">
        <f t="shared" si="43"/>
        <v>43598</v>
      </c>
      <c r="T138" s="154">
        <f t="shared" si="35"/>
        <v>0</v>
      </c>
      <c r="U138" s="4"/>
      <c r="V138" s="49">
        <v>45232</v>
      </c>
      <c r="W138" s="32" t="s">
        <v>69</v>
      </c>
      <c r="X138" s="19"/>
      <c r="Y138" s="1"/>
      <c r="Z138" s="16"/>
      <c r="AA138" s="17"/>
      <c r="AB138" s="17"/>
      <c r="AC138" s="17"/>
      <c r="AD138" s="1"/>
      <c r="AE138" s="4"/>
      <c r="AF138" s="1"/>
      <c r="AG138" s="7" t="str">
        <f t="shared" ca="1" si="48"/>
        <v/>
      </c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</row>
    <row r="139" spans="1:208" x14ac:dyDescent="0.2">
      <c r="A139" s="143">
        <f t="shared" si="36"/>
        <v>43589</v>
      </c>
      <c r="B139" s="144">
        <f t="shared" ca="1" si="44"/>
        <v>10054.378259999999</v>
      </c>
      <c r="C139" s="145">
        <f t="shared" si="37"/>
        <v>10000</v>
      </c>
      <c r="D139" s="146">
        <f ca="1">IF(A139&lt;$B$1,VLOOKUP(A139,[1]DI!$A$4:$B$15000,2,FALSE),0)</f>
        <v>0</v>
      </c>
      <c r="E139" s="145">
        <f t="shared" ca="1" si="29"/>
        <v>1</v>
      </c>
      <c r="F139" s="145">
        <f ca="1">(TRUNC(PRODUCT($E$12:$E138),16))</f>
        <v>1.0213962808599699</v>
      </c>
      <c r="G139" s="145">
        <f t="shared" ca="1" si="50"/>
        <v>1.0176316834049</v>
      </c>
      <c r="H139" s="145">
        <f t="shared" ca="1" si="30"/>
        <v>1.0036993700000001</v>
      </c>
      <c r="I139" s="147">
        <f t="shared" si="38"/>
        <v>2.9499999999999998E-2</v>
      </c>
      <c r="J139" s="148">
        <f t="shared" si="45"/>
        <v>43566</v>
      </c>
      <c r="K139" s="149">
        <f t="shared" si="39"/>
        <v>14</v>
      </c>
      <c r="L139" s="150">
        <f t="shared" si="40"/>
        <v>15</v>
      </c>
      <c r="M139" s="151">
        <f t="shared" si="31"/>
        <v>1.0017320489999999</v>
      </c>
      <c r="N139" s="151">
        <f t="shared" ca="1" si="32"/>
        <v>1.0054378260000001</v>
      </c>
      <c r="O139" s="150">
        <f t="shared" si="41"/>
        <v>0</v>
      </c>
      <c r="P139" s="145">
        <f t="shared" ca="1" si="33"/>
        <v>54.378259999999997</v>
      </c>
      <c r="Q139" s="152">
        <f t="shared" si="34"/>
        <v>0</v>
      </c>
      <c r="R139" s="153" t="str">
        <f t="shared" si="42"/>
        <v>J=</v>
      </c>
      <c r="S139" s="148">
        <f t="shared" si="43"/>
        <v>43598</v>
      </c>
      <c r="T139" s="154">
        <f t="shared" si="35"/>
        <v>0</v>
      </c>
      <c r="U139" s="4"/>
      <c r="V139" s="49">
        <v>45245</v>
      </c>
      <c r="W139" s="32" t="s">
        <v>77</v>
      </c>
      <c r="X139" s="19"/>
      <c r="Y139" s="1"/>
      <c r="Z139" s="16"/>
      <c r="AA139" s="17"/>
      <c r="AB139" s="17"/>
      <c r="AC139" s="17"/>
      <c r="AD139" s="1"/>
      <c r="AE139" s="4"/>
      <c r="AF139" s="1"/>
      <c r="AG139" s="7" t="str">
        <f t="shared" ca="1" si="48"/>
        <v/>
      </c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</row>
    <row r="140" spans="1:208" x14ac:dyDescent="0.2">
      <c r="A140" s="143">
        <f t="shared" si="36"/>
        <v>43590</v>
      </c>
      <c r="B140" s="144">
        <f t="shared" ca="1" si="44"/>
        <v>10054.378259999999</v>
      </c>
      <c r="C140" s="145">
        <f t="shared" si="37"/>
        <v>10000</v>
      </c>
      <c r="D140" s="146">
        <f ca="1">IF(A140&lt;$B$1,VLOOKUP(A140,[1]DI!$A$4:$B$15000,2,FALSE),0)</f>
        <v>0</v>
      </c>
      <c r="E140" s="145">
        <f t="shared" ref="E140:E203" ca="1" si="51">IF(A140&lt;A$10,1,ROUND(((1+D140)^(1/252)),8))</f>
        <v>1</v>
      </c>
      <c r="F140" s="145">
        <f ca="1">(TRUNC(PRODUCT($E$12:$E139),16))</f>
        <v>1.0213962808599699</v>
      </c>
      <c r="G140" s="145">
        <f t="shared" ca="1" si="50"/>
        <v>1.0176316834049</v>
      </c>
      <c r="H140" s="145">
        <f t="shared" ref="H140:H203" ca="1" si="52">ROUND(F140/G140,8)</f>
        <v>1.0036993700000001</v>
      </c>
      <c r="I140" s="147">
        <f t="shared" si="38"/>
        <v>2.9499999999999998E-2</v>
      </c>
      <c r="J140" s="148">
        <f t="shared" si="45"/>
        <v>43566</v>
      </c>
      <c r="K140" s="149">
        <f t="shared" si="39"/>
        <v>14</v>
      </c>
      <c r="L140" s="150">
        <f t="shared" si="40"/>
        <v>15</v>
      </c>
      <c r="M140" s="151">
        <f t="shared" ref="M140:M203" si="53">ROUND((I140+1)^(L140/252),9)</f>
        <v>1.0017320489999999</v>
      </c>
      <c r="N140" s="151">
        <f t="shared" ref="N140:N203" ca="1" si="54">ROUND(H140*M140,9)</f>
        <v>1.0054378260000001</v>
      </c>
      <c r="O140" s="150">
        <f t="shared" si="41"/>
        <v>0</v>
      </c>
      <c r="P140" s="145">
        <f t="shared" ref="P140:P203" ca="1" si="55">TRUNC(((N140-1)*C140),8)</f>
        <v>54.378259999999997</v>
      </c>
      <c r="Q140" s="152">
        <f t="shared" ref="Q140:Q203" si="56">IF(O140&gt;0,VLOOKUP(O140,$V$12:$AA$72,6),0)</f>
        <v>0</v>
      </c>
      <c r="R140" s="153" t="str">
        <f t="shared" si="42"/>
        <v>J=</v>
      </c>
      <c r="S140" s="148">
        <f t="shared" si="43"/>
        <v>43598</v>
      </c>
      <c r="T140" s="154">
        <f t="shared" ref="T140:T203" si="57">IF(O140&gt;0,(P140+Q140)*T$10,0)</f>
        <v>0</v>
      </c>
      <c r="U140" s="4"/>
      <c r="V140" s="49">
        <v>45285</v>
      </c>
      <c r="W140" s="32" t="s">
        <v>71</v>
      </c>
      <c r="X140" s="19"/>
      <c r="Y140" s="1"/>
      <c r="Z140" s="16"/>
      <c r="AA140" s="17"/>
      <c r="AB140" s="17"/>
      <c r="AC140" s="17"/>
      <c r="AD140" s="1"/>
      <c r="AE140" s="4"/>
      <c r="AF140" s="1"/>
      <c r="AG140" s="7" t="str">
        <f t="shared" ca="1" si="48"/>
        <v/>
      </c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</row>
    <row r="141" spans="1:208" x14ac:dyDescent="0.2">
      <c r="A141" s="143">
        <f t="shared" ref="A141:A204" si="58">(A140+1)</f>
        <v>43591</v>
      </c>
      <c r="B141" s="144">
        <f t="shared" ca="1" si="44"/>
        <v>10054.378259999999</v>
      </c>
      <c r="C141" s="145">
        <f t="shared" ref="C141:C204" si="59">(C140-Q140)</f>
        <v>10000</v>
      </c>
      <c r="D141" s="146">
        <f ca="1">IF(A141&lt;$B$1,VLOOKUP(A141,[1]DI!$A$4:$B$15000,2,FALSE),0)</f>
        <v>6.4000000000000001E-2</v>
      </c>
      <c r="E141" s="145">
        <f t="shared" ca="1" si="51"/>
        <v>1.0002462000000001</v>
      </c>
      <c r="F141" s="145">
        <f ca="1">(TRUNC(PRODUCT($E$12:$E140),16))</f>
        <v>1.0213962808599699</v>
      </c>
      <c r="G141" s="145">
        <f t="shared" ca="1" si="50"/>
        <v>1.0176316834049</v>
      </c>
      <c r="H141" s="145">
        <f t="shared" ca="1" si="52"/>
        <v>1.0036993700000001</v>
      </c>
      <c r="I141" s="147">
        <f t="shared" ref="I141:I204" si="60">I140</f>
        <v>2.9499999999999998E-2</v>
      </c>
      <c r="J141" s="148">
        <f t="shared" si="45"/>
        <v>43566</v>
      </c>
      <c r="K141" s="149">
        <f t="shared" ref="K141:K204" si="61">IF(A141&gt;J141,IF(NETWORKDAYS(J141,A141,$V$81:$V$465)-1=0,1,NETWORKDAYS(J141,A141,$V$81:$V$465)-1),0)</f>
        <v>15</v>
      </c>
      <c r="L141" s="150">
        <f t="shared" ref="L141:L204" si="62">IF(AND(K141=1,K140=1),1,IF(K141&gt;0,IF(K141=K140,K141+1,K141),0))</f>
        <v>15</v>
      </c>
      <c r="M141" s="151">
        <f t="shared" si="53"/>
        <v>1.0017320489999999</v>
      </c>
      <c r="N141" s="151">
        <f t="shared" ca="1" si="54"/>
        <v>1.0054378260000001</v>
      </c>
      <c r="O141" s="150">
        <f t="shared" ref="O141:O204" si="63">IF(VLOOKUP(A141,W$12:AD$72,8)=VLOOKUP(A140,W$12:AD$72,8),0,VLOOKUP(A141,W$12:AD$72,8))</f>
        <v>0</v>
      </c>
      <c r="P141" s="145">
        <f t="shared" ca="1" si="55"/>
        <v>54.378259999999997</v>
      </c>
      <c r="Q141" s="152">
        <f t="shared" si="56"/>
        <v>0</v>
      </c>
      <c r="R141" s="153" t="str">
        <f t="shared" ref="R141:R204" si="64">IF(O140&gt;0,VLOOKUP(O140,V$12:AF$72,10),R140)</f>
        <v>J=</v>
      </c>
      <c r="S141" s="148">
        <f t="shared" ref="S141:S204" si="65">IF(O140&gt;0,VLOOKUP(O140,V$12:AF$72,11),S140)</f>
        <v>43598</v>
      </c>
      <c r="T141" s="154">
        <f t="shared" si="57"/>
        <v>0</v>
      </c>
      <c r="U141" s="4"/>
      <c r="V141" s="49">
        <v>45292</v>
      </c>
      <c r="W141" s="32" t="s">
        <v>72</v>
      </c>
      <c r="X141" s="19"/>
      <c r="Y141" s="1"/>
      <c r="Z141" s="16"/>
      <c r="AA141" s="17"/>
      <c r="AB141" s="17"/>
      <c r="AC141" s="17"/>
      <c r="AD141" s="1"/>
      <c r="AE141" s="4"/>
      <c r="AF141" s="1"/>
      <c r="AG141" s="7" t="str">
        <f t="shared" ref="AG141:AG204" ca="1" si="66">IF(W141&lt;TODAY(),"Pago","")</f>
        <v/>
      </c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</row>
    <row r="142" spans="1:208" x14ac:dyDescent="0.2">
      <c r="A142" s="143">
        <f t="shared" si="58"/>
        <v>43592</v>
      </c>
      <c r="B142" s="144">
        <f t="shared" ref="B142:B205" ca="1" si="67">IF(A142&lt;=TODAY(),C142+P142,IF(AND(A142&gt;TODAY(),A142&lt;=$B$1),IF(VLOOKUP(TODAY(),$A$10:$D$10000,4,FALSE)=0,"n.d",C142+P142),"n.d"))</f>
        <v>10058.013969989999</v>
      </c>
      <c r="C142" s="145">
        <f t="shared" si="59"/>
        <v>10000</v>
      </c>
      <c r="D142" s="146">
        <f ca="1">IF(A142&lt;$B$1,VLOOKUP(A142,[1]DI!$A$4:$B$15000,2,FALSE),0)</f>
        <v>6.4000000000000001E-2</v>
      </c>
      <c r="E142" s="145">
        <f t="shared" ca="1" si="51"/>
        <v>1.0002462000000001</v>
      </c>
      <c r="F142" s="145">
        <f ca="1">(TRUNC(PRODUCT($E$12:$E141),16))</f>
        <v>1.0216477486243101</v>
      </c>
      <c r="G142" s="145">
        <f t="shared" ca="1" si="50"/>
        <v>1.0176316834049</v>
      </c>
      <c r="H142" s="145">
        <f t="shared" ca="1" si="52"/>
        <v>1.00394648</v>
      </c>
      <c r="I142" s="147">
        <f t="shared" si="60"/>
        <v>2.9499999999999998E-2</v>
      </c>
      <c r="J142" s="148">
        <f t="shared" ref="J142:J205" si="68">IF(O141&gt;0,VLOOKUP(O141,V$12:AF$72,2),J141)</f>
        <v>43566</v>
      </c>
      <c r="K142" s="149">
        <f t="shared" si="61"/>
        <v>16</v>
      </c>
      <c r="L142" s="150">
        <f t="shared" si="62"/>
        <v>16</v>
      </c>
      <c r="M142" s="151">
        <f t="shared" si="53"/>
        <v>1.0018476249999999</v>
      </c>
      <c r="N142" s="151">
        <f t="shared" ca="1" si="54"/>
        <v>1.0058013969999999</v>
      </c>
      <c r="O142" s="150">
        <f t="shared" si="63"/>
        <v>0</v>
      </c>
      <c r="P142" s="145">
        <f t="shared" ca="1" si="55"/>
        <v>58.01396999</v>
      </c>
      <c r="Q142" s="152">
        <f t="shared" si="56"/>
        <v>0</v>
      </c>
      <c r="R142" s="153" t="str">
        <f t="shared" si="64"/>
        <v>J=</v>
      </c>
      <c r="S142" s="148">
        <f t="shared" si="65"/>
        <v>43598</v>
      </c>
      <c r="T142" s="154">
        <f t="shared" si="57"/>
        <v>0</v>
      </c>
      <c r="U142" s="7"/>
      <c r="V142" s="49">
        <v>45334</v>
      </c>
      <c r="W142" s="32" t="s">
        <v>63</v>
      </c>
      <c r="X142" s="19"/>
      <c r="Y142" s="1"/>
      <c r="Z142" s="46"/>
      <c r="AA142" s="37"/>
      <c r="AB142" s="37"/>
      <c r="AC142" s="7"/>
      <c r="AD142" s="7"/>
      <c r="AE142" s="8"/>
      <c r="AF142" s="7"/>
      <c r="AG142" s="7" t="str">
        <f t="shared" ca="1" si="66"/>
        <v/>
      </c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</row>
    <row r="143" spans="1:208" x14ac:dyDescent="0.2">
      <c r="A143" s="143">
        <f t="shared" si="58"/>
        <v>43593</v>
      </c>
      <c r="B143" s="144">
        <f t="shared" ca="1" si="67"/>
        <v>10061.65098</v>
      </c>
      <c r="C143" s="145">
        <f t="shared" si="59"/>
        <v>10000</v>
      </c>
      <c r="D143" s="146">
        <f ca="1">IF(A143&lt;$B$1,VLOOKUP(A143,[1]DI!$A$4:$B$15000,2,FALSE),0)</f>
        <v>6.4000000000000001E-2</v>
      </c>
      <c r="E143" s="145">
        <f t="shared" ca="1" si="51"/>
        <v>1.0002462000000001</v>
      </c>
      <c r="F143" s="145">
        <f ca="1">(TRUNC(PRODUCT($E$12:$E142),16))</f>
        <v>1.02189927830003</v>
      </c>
      <c r="G143" s="145">
        <f t="shared" ca="1" si="50"/>
        <v>1.0176316834049</v>
      </c>
      <c r="H143" s="145">
        <f t="shared" ca="1" si="52"/>
        <v>1.0041936499999999</v>
      </c>
      <c r="I143" s="147">
        <f t="shared" si="60"/>
        <v>2.9499999999999998E-2</v>
      </c>
      <c r="J143" s="148">
        <f t="shared" si="68"/>
        <v>43566</v>
      </c>
      <c r="K143" s="149">
        <f t="shared" si="61"/>
        <v>17</v>
      </c>
      <c r="L143" s="150">
        <f t="shared" si="62"/>
        <v>17</v>
      </c>
      <c r="M143" s="151">
        <f t="shared" si="53"/>
        <v>1.001963215</v>
      </c>
      <c r="N143" s="151">
        <f t="shared" ca="1" si="54"/>
        <v>1.0061650980000001</v>
      </c>
      <c r="O143" s="150">
        <f t="shared" si="63"/>
        <v>0</v>
      </c>
      <c r="P143" s="145">
        <f t="shared" ca="1" si="55"/>
        <v>61.650979999999997</v>
      </c>
      <c r="Q143" s="152">
        <f t="shared" si="56"/>
        <v>0</v>
      </c>
      <c r="R143" s="153" t="str">
        <f t="shared" si="64"/>
        <v>J=</v>
      </c>
      <c r="S143" s="148">
        <f t="shared" si="65"/>
        <v>43598</v>
      </c>
      <c r="T143" s="154">
        <f t="shared" si="57"/>
        <v>0</v>
      </c>
      <c r="U143" s="7"/>
      <c r="V143" s="49">
        <v>45335</v>
      </c>
      <c r="W143" s="32" t="s">
        <v>63</v>
      </c>
      <c r="X143" s="19"/>
      <c r="Y143" s="1"/>
      <c r="Z143" s="46"/>
      <c r="AA143" s="37"/>
      <c r="AB143" s="37"/>
      <c r="AC143" s="7"/>
      <c r="AD143" s="7"/>
      <c r="AE143" s="8"/>
      <c r="AF143" s="7"/>
      <c r="AG143" s="7" t="str">
        <f t="shared" ca="1" si="66"/>
        <v/>
      </c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</row>
    <row r="144" spans="1:208" x14ac:dyDescent="0.2">
      <c r="A144" s="143">
        <f t="shared" si="58"/>
        <v>43594</v>
      </c>
      <c r="B144" s="144">
        <f t="shared" ca="1" si="67"/>
        <v>10065.289399990001</v>
      </c>
      <c r="C144" s="145">
        <f t="shared" si="59"/>
        <v>10000</v>
      </c>
      <c r="D144" s="146">
        <f ca="1">IF(A144&lt;$B$1,VLOOKUP(A144,[1]DI!$A$4:$B$15000,2,FALSE),0)</f>
        <v>6.4000000000000001E-2</v>
      </c>
      <c r="E144" s="145">
        <f t="shared" ca="1" si="51"/>
        <v>1.0002462000000001</v>
      </c>
      <c r="F144" s="145">
        <f ca="1">(TRUNC(PRODUCT($E$12:$E143),16))</f>
        <v>1.0221508699023401</v>
      </c>
      <c r="G144" s="145">
        <f t="shared" ca="1" si="50"/>
        <v>1.0176316834049</v>
      </c>
      <c r="H144" s="145">
        <f t="shared" ca="1" si="52"/>
        <v>1.0044408899999999</v>
      </c>
      <c r="I144" s="147">
        <f t="shared" si="60"/>
        <v>2.9499999999999998E-2</v>
      </c>
      <c r="J144" s="148">
        <f t="shared" si="68"/>
        <v>43566</v>
      </c>
      <c r="K144" s="149">
        <f t="shared" si="61"/>
        <v>18</v>
      </c>
      <c r="L144" s="150">
        <f t="shared" si="62"/>
        <v>18</v>
      </c>
      <c r="M144" s="151">
        <f t="shared" si="53"/>
        <v>1.002078818</v>
      </c>
      <c r="N144" s="151">
        <f t="shared" ca="1" si="54"/>
        <v>1.0065289399999999</v>
      </c>
      <c r="O144" s="150">
        <f t="shared" si="63"/>
        <v>0</v>
      </c>
      <c r="P144" s="145">
        <f t="shared" ca="1" si="55"/>
        <v>65.289399990000007</v>
      </c>
      <c r="Q144" s="152">
        <f t="shared" si="56"/>
        <v>0</v>
      </c>
      <c r="R144" s="153" t="str">
        <f t="shared" si="64"/>
        <v>J=</v>
      </c>
      <c r="S144" s="148">
        <f t="shared" si="65"/>
        <v>43598</v>
      </c>
      <c r="T144" s="154">
        <f t="shared" si="57"/>
        <v>0</v>
      </c>
      <c r="U144" s="7"/>
      <c r="V144" s="49">
        <v>45380</v>
      </c>
      <c r="W144" s="32" t="s">
        <v>73</v>
      </c>
      <c r="X144" s="19"/>
      <c r="Y144" s="1"/>
      <c r="Z144" s="46"/>
      <c r="AA144" s="37"/>
      <c r="AB144" s="37"/>
      <c r="AC144" s="7"/>
      <c r="AD144" s="7"/>
      <c r="AE144" s="8"/>
      <c r="AF144" s="7"/>
      <c r="AG144" s="7" t="str">
        <f t="shared" ca="1" si="66"/>
        <v/>
      </c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</row>
    <row r="145" spans="1:208" x14ac:dyDescent="0.2">
      <c r="A145" s="143">
        <f t="shared" si="58"/>
        <v>43595</v>
      </c>
      <c r="B145" s="144">
        <f t="shared" ca="1" si="67"/>
        <v>10068.929029999999</v>
      </c>
      <c r="C145" s="145">
        <f t="shared" si="59"/>
        <v>10000</v>
      </c>
      <c r="D145" s="146">
        <f ca="1">IF(A145&lt;$B$1,VLOOKUP(A145,[1]DI!$A$4:$B$15000,2,FALSE),0)</f>
        <v>6.4000000000000001E-2</v>
      </c>
      <c r="E145" s="145">
        <f t="shared" ca="1" si="51"/>
        <v>1.0002462000000001</v>
      </c>
      <c r="F145" s="145">
        <f ca="1">(TRUNC(PRODUCT($E$12:$E144),16))</f>
        <v>1.0224025234465099</v>
      </c>
      <c r="G145" s="145">
        <f t="shared" ca="1" si="50"/>
        <v>1.0176316834049</v>
      </c>
      <c r="H145" s="145">
        <f t="shared" ca="1" si="52"/>
        <v>1.00468818</v>
      </c>
      <c r="I145" s="147">
        <f t="shared" si="60"/>
        <v>2.9499999999999998E-2</v>
      </c>
      <c r="J145" s="148">
        <f t="shared" si="68"/>
        <v>43566</v>
      </c>
      <c r="K145" s="149">
        <f t="shared" si="61"/>
        <v>19</v>
      </c>
      <c r="L145" s="150">
        <f t="shared" si="62"/>
        <v>19</v>
      </c>
      <c r="M145" s="151">
        <f t="shared" si="53"/>
        <v>1.0021944350000001</v>
      </c>
      <c r="N145" s="151">
        <f t="shared" ca="1" si="54"/>
        <v>1.006892903</v>
      </c>
      <c r="O145" s="150">
        <f t="shared" si="63"/>
        <v>0</v>
      </c>
      <c r="P145" s="145">
        <f t="shared" ca="1" si="55"/>
        <v>68.929029999999997</v>
      </c>
      <c r="Q145" s="152">
        <f t="shared" si="56"/>
        <v>0</v>
      </c>
      <c r="R145" s="153" t="str">
        <f t="shared" si="64"/>
        <v>J=</v>
      </c>
      <c r="S145" s="148">
        <f t="shared" si="65"/>
        <v>43598</v>
      </c>
      <c r="T145" s="154">
        <f t="shared" si="57"/>
        <v>0</v>
      </c>
      <c r="U145" s="7"/>
      <c r="V145" s="49">
        <v>45413</v>
      </c>
      <c r="W145" s="32" t="s">
        <v>75</v>
      </c>
      <c r="X145" s="19"/>
      <c r="Y145" s="1"/>
      <c r="Z145" s="46"/>
      <c r="AA145" s="37"/>
      <c r="AB145" s="37"/>
      <c r="AC145" s="7"/>
      <c r="AD145" s="7"/>
      <c r="AE145" s="8"/>
      <c r="AF145" s="7"/>
      <c r="AG145" s="7" t="str">
        <f t="shared" ca="1" si="66"/>
        <v/>
      </c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</row>
    <row r="146" spans="1:208" x14ac:dyDescent="0.2">
      <c r="A146" s="143">
        <f t="shared" si="58"/>
        <v>43596</v>
      </c>
      <c r="B146" s="144">
        <f t="shared" ca="1" si="67"/>
        <v>10072.56995999</v>
      </c>
      <c r="C146" s="145">
        <f t="shared" si="59"/>
        <v>10000</v>
      </c>
      <c r="D146" s="146">
        <f ca="1">IF(A146&lt;$B$1,VLOOKUP(A146,[1]DI!$A$4:$B$15000,2,FALSE),0)</f>
        <v>0</v>
      </c>
      <c r="E146" s="145">
        <f t="shared" ca="1" si="51"/>
        <v>1</v>
      </c>
      <c r="F146" s="145">
        <f ca="1">(TRUNC(PRODUCT($E$12:$E145),16))</f>
        <v>1.02265423894779</v>
      </c>
      <c r="G146" s="145">
        <f t="shared" ca="1" si="50"/>
        <v>1.0176316834049</v>
      </c>
      <c r="H146" s="145">
        <f t="shared" ca="1" si="52"/>
        <v>1.00493553</v>
      </c>
      <c r="I146" s="147">
        <f t="shared" si="60"/>
        <v>2.9499999999999998E-2</v>
      </c>
      <c r="J146" s="148">
        <f t="shared" si="68"/>
        <v>43566</v>
      </c>
      <c r="K146" s="149">
        <f t="shared" si="61"/>
        <v>19</v>
      </c>
      <c r="L146" s="150">
        <f t="shared" si="62"/>
        <v>20</v>
      </c>
      <c r="M146" s="151">
        <f t="shared" si="53"/>
        <v>1.0023100650000001</v>
      </c>
      <c r="N146" s="151">
        <f t="shared" ca="1" si="54"/>
        <v>1.007256996</v>
      </c>
      <c r="O146" s="150">
        <f t="shared" si="63"/>
        <v>0</v>
      </c>
      <c r="P146" s="145">
        <f t="shared" ca="1" si="55"/>
        <v>72.569959990000001</v>
      </c>
      <c r="Q146" s="152">
        <f t="shared" si="56"/>
        <v>0</v>
      </c>
      <c r="R146" s="153" t="str">
        <f t="shared" si="64"/>
        <v>J=</v>
      </c>
      <c r="S146" s="148">
        <f t="shared" si="65"/>
        <v>43598</v>
      </c>
      <c r="T146" s="154">
        <f t="shared" si="57"/>
        <v>0</v>
      </c>
      <c r="U146" s="7"/>
      <c r="V146" s="49">
        <v>45442</v>
      </c>
      <c r="W146" s="32" t="s">
        <v>74</v>
      </c>
      <c r="X146" s="19"/>
      <c r="Y146" s="1"/>
      <c r="Z146" s="46"/>
      <c r="AA146" s="37"/>
      <c r="AB146" s="37"/>
      <c r="AC146" s="7"/>
      <c r="AD146" s="7"/>
      <c r="AE146" s="8"/>
      <c r="AF146" s="7"/>
      <c r="AG146" s="7" t="str">
        <f t="shared" ca="1" si="66"/>
        <v/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</row>
    <row r="147" spans="1:208" x14ac:dyDescent="0.2">
      <c r="A147" s="143">
        <f t="shared" si="58"/>
        <v>43597</v>
      </c>
      <c r="B147" s="144">
        <f t="shared" ca="1" si="67"/>
        <v>10072.56995999</v>
      </c>
      <c r="C147" s="145">
        <f t="shared" si="59"/>
        <v>10000</v>
      </c>
      <c r="D147" s="146">
        <f ca="1">IF(A147&lt;$B$1,VLOOKUP(A147,[1]DI!$A$4:$B$15000,2,FALSE),0)</f>
        <v>0</v>
      </c>
      <c r="E147" s="145">
        <f t="shared" ca="1" si="51"/>
        <v>1</v>
      </c>
      <c r="F147" s="145">
        <f ca="1">(TRUNC(PRODUCT($E$12:$E146),16))</f>
        <v>1.02265423894779</v>
      </c>
      <c r="G147" s="145">
        <f t="shared" ca="1" si="50"/>
        <v>1.0176316834049</v>
      </c>
      <c r="H147" s="145">
        <f t="shared" ca="1" si="52"/>
        <v>1.00493553</v>
      </c>
      <c r="I147" s="147">
        <f t="shared" si="60"/>
        <v>2.9499999999999998E-2</v>
      </c>
      <c r="J147" s="148">
        <f t="shared" si="68"/>
        <v>43566</v>
      </c>
      <c r="K147" s="149">
        <f t="shared" si="61"/>
        <v>19</v>
      </c>
      <c r="L147" s="150">
        <f t="shared" si="62"/>
        <v>20</v>
      </c>
      <c r="M147" s="151">
        <f t="shared" si="53"/>
        <v>1.0023100650000001</v>
      </c>
      <c r="N147" s="151">
        <f t="shared" ca="1" si="54"/>
        <v>1.007256996</v>
      </c>
      <c r="O147" s="150">
        <f t="shared" si="63"/>
        <v>0</v>
      </c>
      <c r="P147" s="145">
        <f t="shared" ca="1" si="55"/>
        <v>72.569959990000001</v>
      </c>
      <c r="Q147" s="152">
        <f t="shared" si="56"/>
        <v>0</v>
      </c>
      <c r="R147" s="153" t="str">
        <f t="shared" si="64"/>
        <v>J=</v>
      </c>
      <c r="S147" s="148">
        <f t="shared" si="65"/>
        <v>43598</v>
      </c>
      <c r="T147" s="154">
        <f t="shared" si="57"/>
        <v>0</v>
      </c>
      <c r="U147" s="7"/>
      <c r="V147" s="49">
        <v>45611</v>
      </c>
      <c r="W147" s="32" t="s">
        <v>77</v>
      </c>
      <c r="X147" s="19"/>
      <c r="Y147" s="1"/>
      <c r="Z147" s="46"/>
      <c r="AA147" s="37"/>
      <c r="AB147" s="37"/>
      <c r="AC147" s="7"/>
      <c r="AD147" s="7"/>
      <c r="AE147" s="8"/>
      <c r="AF147" s="7"/>
      <c r="AG147" s="7" t="str">
        <f t="shared" ca="1" si="66"/>
        <v/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</row>
    <row r="148" spans="1:208" ht="14.25" x14ac:dyDescent="0.2">
      <c r="A148" s="178">
        <f t="shared" si="58"/>
        <v>43598</v>
      </c>
      <c r="B148" s="179">
        <f t="shared" ca="1" si="67"/>
        <v>10072.56995999</v>
      </c>
      <c r="C148" s="180">
        <f t="shared" si="59"/>
        <v>10000</v>
      </c>
      <c r="D148" s="146">
        <f ca="1">IF(A148&lt;$B$1,VLOOKUP(A148,[1]DI!$A$4:$B$15000,2,FALSE),0)</f>
        <v>6.4000000000000001E-2</v>
      </c>
      <c r="E148" s="180">
        <f t="shared" ca="1" si="51"/>
        <v>1.0002462000000001</v>
      </c>
      <c r="F148" s="180">
        <f ca="1">(TRUNC(PRODUCT($E$12:$E147),16))</f>
        <v>1.02265423894779</v>
      </c>
      <c r="G148" s="180">
        <f t="shared" ca="1" si="50"/>
        <v>1.0176316834049</v>
      </c>
      <c r="H148" s="180">
        <f t="shared" ca="1" si="52"/>
        <v>1.00493553</v>
      </c>
      <c r="I148" s="181">
        <f t="shared" si="60"/>
        <v>2.9499999999999998E-2</v>
      </c>
      <c r="J148" s="182">
        <f t="shared" si="68"/>
        <v>43566</v>
      </c>
      <c r="K148" s="183">
        <f t="shared" si="61"/>
        <v>20</v>
      </c>
      <c r="L148" s="184">
        <f t="shared" si="62"/>
        <v>20</v>
      </c>
      <c r="M148" s="185">
        <f t="shared" si="53"/>
        <v>1.0023100650000001</v>
      </c>
      <c r="N148" s="185">
        <f t="shared" ca="1" si="54"/>
        <v>1.007256996</v>
      </c>
      <c r="O148" s="184">
        <f t="shared" si="63"/>
        <v>5</v>
      </c>
      <c r="P148" s="180">
        <f t="shared" ca="1" si="55"/>
        <v>72.569959990000001</v>
      </c>
      <c r="Q148" s="186">
        <f t="shared" si="56"/>
        <v>0</v>
      </c>
      <c r="R148" s="187" t="str">
        <f t="shared" si="64"/>
        <v>J=</v>
      </c>
      <c r="S148" s="182">
        <f t="shared" si="65"/>
        <v>43598</v>
      </c>
      <c r="T148" s="188">
        <f t="shared" ca="1" si="57"/>
        <v>1415114.2198050001</v>
      </c>
      <c r="U148" s="7"/>
      <c r="V148" s="49">
        <v>45651</v>
      </c>
      <c r="W148" s="32" t="s">
        <v>71</v>
      </c>
      <c r="X148" s="19"/>
      <c r="Y148" s="1"/>
      <c r="Z148" s="46"/>
      <c r="AA148" s="37"/>
      <c r="AB148" s="37"/>
      <c r="AC148" s="7"/>
      <c r="AD148" s="7"/>
      <c r="AE148" s="8"/>
      <c r="AF148" s="7"/>
      <c r="AG148" s="7" t="str">
        <f t="shared" ca="1" si="66"/>
        <v/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</row>
    <row r="149" spans="1:208" x14ac:dyDescent="0.2">
      <c r="A149" s="143">
        <f t="shared" si="58"/>
        <v>43599</v>
      </c>
      <c r="B149" s="144">
        <f t="shared" ca="1" si="67"/>
        <v>10003.61604999</v>
      </c>
      <c r="C149" s="145">
        <f t="shared" si="59"/>
        <v>10000</v>
      </c>
      <c r="D149" s="146">
        <f ca="1">IF(A149&lt;$B$1,VLOOKUP(A149,[1]DI!$A$4:$B$15000,2,FALSE),0)</f>
        <v>6.4000000000000001E-2</v>
      </c>
      <c r="E149" s="145">
        <f t="shared" ca="1" si="51"/>
        <v>1.0002462000000001</v>
      </c>
      <c r="F149" s="145">
        <f ca="1">(TRUNC(PRODUCT($E$12:$E148),16))</f>
        <v>1.0229060164214101</v>
      </c>
      <c r="G149" s="145">
        <f t="shared" ca="1" si="50"/>
        <v>1.02265423894779</v>
      </c>
      <c r="H149" s="145">
        <f t="shared" ca="1" si="52"/>
        <v>1.0002462000000001</v>
      </c>
      <c r="I149" s="147">
        <f t="shared" si="60"/>
        <v>2.9499999999999998E-2</v>
      </c>
      <c r="J149" s="148">
        <f t="shared" si="68"/>
        <v>43598</v>
      </c>
      <c r="K149" s="149">
        <f t="shared" si="61"/>
        <v>1</v>
      </c>
      <c r="L149" s="150">
        <f t="shared" si="62"/>
        <v>1</v>
      </c>
      <c r="M149" s="151">
        <f t="shared" si="53"/>
        <v>1.000115377</v>
      </c>
      <c r="N149" s="151">
        <f t="shared" ca="1" si="54"/>
        <v>1.0003616049999999</v>
      </c>
      <c r="O149" s="150">
        <f t="shared" si="63"/>
        <v>0</v>
      </c>
      <c r="P149" s="145">
        <f t="shared" ca="1" si="55"/>
        <v>3.61604999</v>
      </c>
      <c r="Q149" s="152">
        <f t="shared" si="56"/>
        <v>0</v>
      </c>
      <c r="R149" s="153" t="str">
        <f t="shared" si="64"/>
        <v>J=</v>
      </c>
      <c r="S149" s="148">
        <f t="shared" si="65"/>
        <v>43627</v>
      </c>
      <c r="T149" s="154">
        <f t="shared" si="57"/>
        <v>0</v>
      </c>
      <c r="U149" s="7"/>
      <c r="V149" s="49">
        <v>45658</v>
      </c>
      <c r="W149" s="32" t="s">
        <v>72</v>
      </c>
      <c r="X149" s="19"/>
      <c r="Y149" s="1"/>
      <c r="Z149" s="46"/>
      <c r="AA149" s="37"/>
      <c r="AB149" s="37"/>
      <c r="AC149" s="7"/>
      <c r="AD149" s="7"/>
      <c r="AE149" s="8"/>
      <c r="AF149" s="7"/>
      <c r="AG149" s="7" t="str">
        <f t="shared" ca="1" si="66"/>
        <v/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</row>
    <row r="150" spans="1:208" x14ac:dyDescent="0.2">
      <c r="A150" s="143">
        <f t="shared" si="58"/>
        <v>43600</v>
      </c>
      <c r="B150" s="144">
        <f t="shared" ca="1" si="67"/>
        <v>10007.233410000001</v>
      </c>
      <c r="C150" s="145">
        <f t="shared" si="59"/>
        <v>10000</v>
      </c>
      <c r="D150" s="146">
        <f ca="1">IF(A150&lt;$B$1,VLOOKUP(A150,[1]DI!$A$4:$B$15000,2,FALSE),0)</f>
        <v>6.4000000000000001E-2</v>
      </c>
      <c r="E150" s="145">
        <f t="shared" ca="1" si="51"/>
        <v>1.0002462000000001</v>
      </c>
      <c r="F150" s="145">
        <f ca="1">(TRUNC(PRODUCT($E$12:$E149),16))</f>
        <v>1.02315785588266</v>
      </c>
      <c r="G150" s="145">
        <f t="shared" ca="1" si="50"/>
        <v>1.02265423894779</v>
      </c>
      <c r="H150" s="145">
        <f t="shared" ca="1" si="52"/>
        <v>1.00049246</v>
      </c>
      <c r="I150" s="147">
        <f t="shared" si="60"/>
        <v>2.9499999999999998E-2</v>
      </c>
      <c r="J150" s="148">
        <f t="shared" si="68"/>
        <v>43598</v>
      </c>
      <c r="K150" s="149">
        <f t="shared" si="61"/>
        <v>2</v>
      </c>
      <c r="L150" s="150">
        <f t="shared" si="62"/>
        <v>2</v>
      </c>
      <c r="M150" s="151">
        <f t="shared" si="53"/>
        <v>1.0002307669999999</v>
      </c>
      <c r="N150" s="151">
        <f t="shared" ca="1" si="54"/>
        <v>1.000723341</v>
      </c>
      <c r="O150" s="150">
        <f t="shared" si="63"/>
        <v>0</v>
      </c>
      <c r="P150" s="145">
        <f t="shared" ca="1" si="55"/>
        <v>7.2334100000000001</v>
      </c>
      <c r="Q150" s="152">
        <f t="shared" si="56"/>
        <v>0</v>
      </c>
      <c r="R150" s="153" t="str">
        <f t="shared" si="64"/>
        <v>J=</v>
      </c>
      <c r="S150" s="148">
        <f t="shared" si="65"/>
        <v>43627</v>
      </c>
      <c r="T150" s="154">
        <f t="shared" si="57"/>
        <v>0</v>
      </c>
      <c r="U150" s="7"/>
      <c r="V150" s="49">
        <v>45719</v>
      </c>
      <c r="W150" s="32" t="s">
        <v>63</v>
      </c>
      <c r="X150" s="19"/>
      <c r="Y150" s="1"/>
      <c r="Z150" s="46"/>
      <c r="AA150" s="37"/>
      <c r="AB150" s="37"/>
      <c r="AC150" s="7"/>
      <c r="AD150" s="7"/>
      <c r="AE150" s="8"/>
      <c r="AF150" s="7"/>
      <c r="AG150" s="7" t="str">
        <f t="shared" ca="1" si="66"/>
        <v/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</row>
    <row r="151" spans="1:208" x14ac:dyDescent="0.2">
      <c r="A151" s="143">
        <f t="shared" si="58"/>
        <v>43601</v>
      </c>
      <c r="B151" s="144">
        <f t="shared" ca="1" si="67"/>
        <v>10010.85205999</v>
      </c>
      <c r="C151" s="145">
        <f t="shared" si="59"/>
        <v>10000</v>
      </c>
      <c r="D151" s="146">
        <f ca="1">IF(A151&lt;$B$1,VLOOKUP(A151,[1]DI!$A$4:$B$15000,2,FALSE),0)</f>
        <v>6.4000000000000001E-2</v>
      </c>
      <c r="E151" s="145">
        <f t="shared" ca="1" si="51"/>
        <v>1.0002462000000001</v>
      </c>
      <c r="F151" s="145">
        <f ca="1">(TRUNC(PRODUCT($E$12:$E150),16))</f>
        <v>1.02340975734678</v>
      </c>
      <c r="G151" s="145">
        <f t="shared" ca="1" si="50"/>
        <v>1.02265423894779</v>
      </c>
      <c r="H151" s="145">
        <f t="shared" ca="1" si="52"/>
        <v>1.00073878</v>
      </c>
      <c r="I151" s="147">
        <f t="shared" si="60"/>
        <v>2.9499999999999998E-2</v>
      </c>
      <c r="J151" s="148">
        <f t="shared" si="68"/>
        <v>43598</v>
      </c>
      <c r="K151" s="149">
        <f t="shared" si="61"/>
        <v>3</v>
      </c>
      <c r="L151" s="150">
        <f t="shared" si="62"/>
        <v>3</v>
      </c>
      <c r="M151" s="151">
        <f t="shared" si="53"/>
        <v>1.00034617</v>
      </c>
      <c r="N151" s="151">
        <f t="shared" ca="1" si="54"/>
        <v>1.0010852059999999</v>
      </c>
      <c r="O151" s="150">
        <f t="shared" si="63"/>
        <v>0</v>
      </c>
      <c r="P151" s="145">
        <f t="shared" ca="1" si="55"/>
        <v>10.852059990000001</v>
      </c>
      <c r="Q151" s="152">
        <f t="shared" si="56"/>
        <v>0</v>
      </c>
      <c r="R151" s="153" t="str">
        <f t="shared" si="64"/>
        <v>J=</v>
      </c>
      <c r="S151" s="148">
        <f t="shared" si="65"/>
        <v>43627</v>
      </c>
      <c r="T151" s="154">
        <f t="shared" si="57"/>
        <v>0</v>
      </c>
      <c r="U151" s="7"/>
      <c r="V151" s="49">
        <v>45720</v>
      </c>
      <c r="W151" s="32" t="s">
        <v>63</v>
      </c>
      <c r="X151" s="19"/>
      <c r="Y151" s="1"/>
      <c r="Z151" s="46"/>
      <c r="AA151" s="37"/>
      <c r="AB151" s="37"/>
      <c r="AC151" s="7"/>
      <c r="AD151" s="7"/>
      <c r="AE151" s="8"/>
      <c r="AF151" s="7"/>
      <c r="AG151" s="7" t="str">
        <f t="shared" ca="1" si="66"/>
        <v/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</row>
    <row r="152" spans="1:208" x14ac:dyDescent="0.2">
      <c r="A152" s="143">
        <f t="shared" si="58"/>
        <v>43602</v>
      </c>
      <c r="B152" s="144">
        <f t="shared" ca="1" si="67"/>
        <v>10014.472019999999</v>
      </c>
      <c r="C152" s="145">
        <f t="shared" si="59"/>
        <v>10000</v>
      </c>
      <c r="D152" s="146">
        <f ca="1">IF(A152&lt;$B$1,VLOOKUP(A152,[1]DI!$A$4:$B$15000,2,FALSE),0)</f>
        <v>6.4000000000000001E-2</v>
      </c>
      <c r="E152" s="145">
        <f t="shared" ca="1" si="51"/>
        <v>1.0002462000000001</v>
      </c>
      <c r="F152" s="145">
        <f ca="1">(TRUNC(PRODUCT($E$12:$E151),16))</f>
        <v>1.02366172082903</v>
      </c>
      <c r="G152" s="145">
        <f t="shared" ca="1" si="50"/>
        <v>1.02265423894779</v>
      </c>
      <c r="H152" s="145">
        <f t="shared" ca="1" si="52"/>
        <v>1.0009851599999999</v>
      </c>
      <c r="I152" s="147">
        <f t="shared" si="60"/>
        <v>2.9499999999999998E-2</v>
      </c>
      <c r="J152" s="148">
        <f t="shared" si="68"/>
        <v>43598</v>
      </c>
      <c r="K152" s="149">
        <f t="shared" si="61"/>
        <v>4</v>
      </c>
      <c r="L152" s="150">
        <f t="shared" si="62"/>
        <v>4</v>
      </c>
      <c r="M152" s="151">
        <f t="shared" si="53"/>
        <v>1.000461587</v>
      </c>
      <c r="N152" s="151">
        <f t="shared" ca="1" si="54"/>
        <v>1.001447202</v>
      </c>
      <c r="O152" s="150">
        <f t="shared" si="63"/>
        <v>0</v>
      </c>
      <c r="P152" s="145">
        <f t="shared" ca="1" si="55"/>
        <v>14.472020000000001</v>
      </c>
      <c r="Q152" s="152">
        <f t="shared" si="56"/>
        <v>0</v>
      </c>
      <c r="R152" s="153" t="str">
        <f t="shared" si="64"/>
        <v>J=</v>
      </c>
      <c r="S152" s="148">
        <f t="shared" si="65"/>
        <v>43627</v>
      </c>
      <c r="T152" s="154">
        <f t="shared" si="57"/>
        <v>0</v>
      </c>
      <c r="U152" s="7"/>
      <c r="V152" s="49">
        <v>45765</v>
      </c>
      <c r="W152" s="32" t="s">
        <v>73</v>
      </c>
      <c r="X152" s="19"/>
      <c r="Y152" s="1"/>
      <c r="Z152" s="46"/>
      <c r="AA152" s="37"/>
      <c r="AB152" s="37"/>
      <c r="AC152" s="7"/>
      <c r="AD152" s="7"/>
      <c r="AE152" s="8"/>
      <c r="AF152" s="7"/>
      <c r="AG152" s="7" t="str">
        <f t="shared" ca="1" si="66"/>
        <v/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</row>
    <row r="153" spans="1:208" x14ac:dyDescent="0.2">
      <c r="A153" s="143">
        <f t="shared" si="58"/>
        <v>43603</v>
      </c>
      <c r="B153" s="144">
        <f t="shared" ca="1" si="67"/>
        <v>10018.093379989999</v>
      </c>
      <c r="C153" s="145">
        <f t="shared" si="59"/>
        <v>10000</v>
      </c>
      <c r="D153" s="146">
        <f ca="1">IF(A153&lt;$B$1,VLOOKUP(A153,[1]DI!$A$4:$B$15000,2,FALSE),0)</f>
        <v>0</v>
      </c>
      <c r="E153" s="145">
        <f t="shared" ca="1" si="51"/>
        <v>1</v>
      </c>
      <c r="F153" s="145">
        <f ca="1">(TRUNC(PRODUCT($E$12:$E152),16))</f>
        <v>1.0239137463446999</v>
      </c>
      <c r="G153" s="145">
        <f t="shared" ca="1" si="50"/>
        <v>1.02265423894779</v>
      </c>
      <c r="H153" s="145">
        <f t="shared" ca="1" si="52"/>
        <v>1.00123161</v>
      </c>
      <c r="I153" s="147">
        <f t="shared" si="60"/>
        <v>2.9499999999999998E-2</v>
      </c>
      <c r="J153" s="148">
        <f t="shared" si="68"/>
        <v>43598</v>
      </c>
      <c r="K153" s="149">
        <f t="shared" si="61"/>
        <v>4</v>
      </c>
      <c r="L153" s="150">
        <f t="shared" si="62"/>
        <v>5</v>
      </c>
      <c r="M153" s="151">
        <f t="shared" si="53"/>
        <v>1.0005770169999999</v>
      </c>
      <c r="N153" s="151">
        <f t="shared" ca="1" si="54"/>
        <v>1.0018093379999999</v>
      </c>
      <c r="O153" s="150">
        <f t="shared" si="63"/>
        <v>0</v>
      </c>
      <c r="P153" s="145">
        <f t="shared" ca="1" si="55"/>
        <v>18.093379989999999</v>
      </c>
      <c r="Q153" s="152">
        <f t="shared" si="56"/>
        <v>0</v>
      </c>
      <c r="R153" s="153" t="str">
        <f t="shared" si="64"/>
        <v>J=</v>
      </c>
      <c r="S153" s="148">
        <f t="shared" si="65"/>
        <v>43627</v>
      </c>
      <c r="T153" s="154">
        <f t="shared" si="57"/>
        <v>0</v>
      </c>
      <c r="U153" s="7"/>
      <c r="V153" s="49">
        <v>45768</v>
      </c>
      <c r="W153" s="32" t="s">
        <v>64</v>
      </c>
      <c r="X153" s="19"/>
      <c r="Y153" s="1"/>
      <c r="Z153" s="46"/>
      <c r="AA153" s="37"/>
      <c r="AB153" s="37"/>
      <c r="AC153" s="7"/>
      <c r="AD153" s="7"/>
      <c r="AE153" s="8"/>
      <c r="AF153" s="7"/>
      <c r="AG153" s="7" t="str">
        <f t="shared" ca="1" si="66"/>
        <v/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</row>
    <row r="154" spans="1:208" x14ac:dyDescent="0.2">
      <c r="A154" s="143">
        <f t="shared" si="58"/>
        <v>43604</v>
      </c>
      <c r="B154" s="144">
        <f t="shared" ca="1" si="67"/>
        <v>10018.093379989999</v>
      </c>
      <c r="C154" s="145">
        <f t="shared" si="59"/>
        <v>10000</v>
      </c>
      <c r="D154" s="146">
        <f ca="1">IF(A154&lt;$B$1,VLOOKUP(A154,[1]DI!$A$4:$B$15000,2,FALSE),0)</f>
        <v>0</v>
      </c>
      <c r="E154" s="145">
        <f t="shared" ca="1" si="51"/>
        <v>1</v>
      </c>
      <c r="F154" s="145">
        <f ca="1">(TRUNC(PRODUCT($E$12:$E153),16))</f>
        <v>1.0239137463446999</v>
      </c>
      <c r="G154" s="145">
        <f t="shared" ca="1" si="50"/>
        <v>1.02265423894779</v>
      </c>
      <c r="H154" s="145">
        <f t="shared" ca="1" si="52"/>
        <v>1.00123161</v>
      </c>
      <c r="I154" s="147">
        <f t="shared" si="60"/>
        <v>2.9499999999999998E-2</v>
      </c>
      <c r="J154" s="148">
        <f t="shared" si="68"/>
        <v>43598</v>
      </c>
      <c r="K154" s="149">
        <f t="shared" si="61"/>
        <v>4</v>
      </c>
      <c r="L154" s="150">
        <f t="shared" si="62"/>
        <v>5</v>
      </c>
      <c r="M154" s="151">
        <f t="shared" si="53"/>
        <v>1.0005770169999999</v>
      </c>
      <c r="N154" s="151">
        <f t="shared" ca="1" si="54"/>
        <v>1.0018093379999999</v>
      </c>
      <c r="O154" s="150">
        <f t="shared" si="63"/>
        <v>0</v>
      </c>
      <c r="P154" s="145">
        <f t="shared" ca="1" si="55"/>
        <v>18.093379989999999</v>
      </c>
      <c r="Q154" s="152">
        <f t="shared" si="56"/>
        <v>0</v>
      </c>
      <c r="R154" s="153" t="str">
        <f t="shared" si="64"/>
        <v>J=</v>
      </c>
      <c r="S154" s="148">
        <f t="shared" si="65"/>
        <v>43627</v>
      </c>
      <c r="T154" s="154">
        <f t="shared" si="57"/>
        <v>0</v>
      </c>
      <c r="U154" s="7"/>
      <c r="V154" s="49">
        <v>45778</v>
      </c>
      <c r="W154" s="32" t="s">
        <v>66</v>
      </c>
      <c r="X154" s="19"/>
      <c r="Y154" s="1"/>
      <c r="Z154" s="46"/>
      <c r="AA154" s="37"/>
      <c r="AB154" s="37"/>
      <c r="AC154" s="7"/>
      <c r="AD154" s="7"/>
      <c r="AE154" s="8"/>
      <c r="AF154" s="7"/>
      <c r="AG154" s="7" t="str">
        <f t="shared" ca="1" si="66"/>
        <v/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</row>
    <row r="155" spans="1:208" x14ac:dyDescent="0.2">
      <c r="A155" s="143">
        <f t="shared" si="58"/>
        <v>43605</v>
      </c>
      <c r="B155" s="144">
        <f t="shared" ca="1" si="67"/>
        <v>10018.093379989999</v>
      </c>
      <c r="C155" s="145">
        <f t="shared" si="59"/>
        <v>10000</v>
      </c>
      <c r="D155" s="146">
        <f ca="1">IF(A155&lt;$B$1,VLOOKUP(A155,[1]DI!$A$4:$B$15000,2,FALSE),0)</f>
        <v>6.4000000000000001E-2</v>
      </c>
      <c r="E155" s="145">
        <f t="shared" ca="1" si="51"/>
        <v>1.0002462000000001</v>
      </c>
      <c r="F155" s="145">
        <f ca="1">(TRUNC(PRODUCT($E$12:$E154),16))</f>
        <v>1.0239137463446999</v>
      </c>
      <c r="G155" s="145">
        <f t="shared" ca="1" si="50"/>
        <v>1.02265423894779</v>
      </c>
      <c r="H155" s="145">
        <f t="shared" ca="1" si="52"/>
        <v>1.00123161</v>
      </c>
      <c r="I155" s="147">
        <f t="shared" si="60"/>
        <v>2.9499999999999998E-2</v>
      </c>
      <c r="J155" s="148">
        <f t="shared" si="68"/>
        <v>43598</v>
      </c>
      <c r="K155" s="149">
        <f t="shared" si="61"/>
        <v>5</v>
      </c>
      <c r="L155" s="150">
        <f t="shared" si="62"/>
        <v>5</v>
      </c>
      <c r="M155" s="151">
        <f t="shared" si="53"/>
        <v>1.0005770169999999</v>
      </c>
      <c r="N155" s="151">
        <f t="shared" ca="1" si="54"/>
        <v>1.0018093379999999</v>
      </c>
      <c r="O155" s="150">
        <f t="shared" si="63"/>
        <v>0</v>
      </c>
      <c r="P155" s="145">
        <f t="shared" ca="1" si="55"/>
        <v>18.093379989999999</v>
      </c>
      <c r="Q155" s="152">
        <f t="shared" si="56"/>
        <v>0</v>
      </c>
      <c r="R155" s="153" t="str">
        <f t="shared" si="64"/>
        <v>J=</v>
      </c>
      <c r="S155" s="148">
        <f t="shared" si="65"/>
        <v>43627</v>
      </c>
      <c r="T155" s="154">
        <f t="shared" si="57"/>
        <v>0</v>
      </c>
      <c r="U155" s="7"/>
      <c r="V155" s="49">
        <v>45827</v>
      </c>
      <c r="W155" s="32" t="s">
        <v>74</v>
      </c>
      <c r="X155" s="19"/>
      <c r="Y155" s="1"/>
      <c r="Z155" s="46"/>
      <c r="AA155" s="37"/>
      <c r="AB155" s="37"/>
      <c r="AC155" s="7"/>
      <c r="AD155" s="7"/>
      <c r="AE155" s="8"/>
      <c r="AF155" s="7"/>
      <c r="AG155" s="7" t="str">
        <f t="shared" ca="1" si="66"/>
        <v/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</row>
    <row r="156" spans="1:208" x14ac:dyDescent="0.2">
      <c r="A156" s="143">
        <f t="shared" si="58"/>
        <v>43606</v>
      </c>
      <c r="B156" s="144">
        <f t="shared" ca="1" si="67"/>
        <v>10021.71594</v>
      </c>
      <c r="C156" s="145">
        <f t="shared" si="59"/>
        <v>10000</v>
      </c>
      <c r="D156" s="146">
        <f ca="1">IF(A156&lt;$B$1,VLOOKUP(A156,[1]DI!$A$4:$B$15000,2,FALSE),0)</f>
        <v>6.4000000000000001E-2</v>
      </c>
      <c r="E156" s="145">
        <f t="shared" ca="1" si="51"/>
        <v>1.0002462000000001</v>
      </c>
      <c r="F156" s="145">
        <f ca="1">(TRUNC(PRODUCT($E$12:$E155),16))</f>
        <v>1.02416583390905</v>
      </c>
      <c r="G156" s="145">
        <f t="shared" ca="1" si="50"/>
        <v>1.02265423894779</v>
      </c>
      <c r="H156" s="145">
        <f t="shared" ca="1" si="52"/>
        <v>1.0014781100000001</v>
      </c>
      <c r="I156" s="147">
        <f t="shared" si="60"/>
        <v>2.9499999999999998E-2</v>
      </c>
      <c r="J156" s="148">
        <f t="shared" si="68"/>
        <v>43598</v>
      </c>
      <c r="K156" s="149">
        <f t="shared" si="61"/>
        <v>6</v>
      </c>
      <c r="L156" s="150">
        <f t="shared" si="62"/>
        <v>6</v>
      </c>
      <c r="M156" s="151">
        <f t="shared" si="53"/>
        <v>1.00069246</v>
      </c>
      <c r="N156" s="151">
        <f t="shared" ca="1" si="54"/>
        <v>1.002171594</v>
      </c>
      <c r="O156" s="150">
        <f t="shared" si="63"/>
        <v>0</v>
      </c>
      <c r="P156" s="145">
        <f t="shared" ca="1" si="55"/>
        <v>21.71594</v>
      </c>
      <c r="Q156" s="152">
        <f t="shared" si="56"/>
        <v>0</v>
      </c>
      <c r="R156" s="153" t="str">
        <f t="shared" si="64"/>
        <v>J=</v>
      </c>
      <c r="S156" s="148">
        <f t="shared" si="65"/>
        <v>43627</v>
      </c>
      <c r="T156" s="154">
        <f t="shared" si="57"/>
        <v>0</v>
      </c>
      <c r="U156" s="7"/>
      <c r="V156" s="49">
        <v>46016</v>
      </c>
      <c r="W156" s="32" t="s">
        <v>71</v>
      </c>
      <c r="X156" s="19"/>
      <c r="Y156" s="1"/>
      <c r="Z156" s="46"/>
      <c r="AA156" s="37"/>
      <c r="AB156" s="37"/>
      <c r="AC156" s="7"/>
      <c r="AD156" s="7"/>
      <c r="AE156" s="8"/>
      <c r="AF156" s="7"/>
      <c r="AG156" s="7" t="str">
        <f t="shared" ca="1" si="66"/>
        <v/>
      </c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</row>
    <row r="157" spans="1:208" x14ac:dyDescent="0.2">
      <c r="A157" s="143">
        <f t="shared" si="58"/>
        <v>43607</v>
      </c>
      <c r="B157" s="144">
        <f t="shared" ca="1" si="67"/>
        <v>10025.33979</v>
      </c>
      <c r="C157" s="145">
        <f t="shared" si="59"/>
        <v>10000</v>
      </c>
      <c r="D157" s="146">
        <f ca="1">IF(A157&lt;$B$1,VLOOKUP(A157,[1]DI!$A$4:$B$15000,2,FALSE),0)</f>
        <v>6.4000000000000001E-2</v>
      </c>
      <c r="E157" s="145">
        <f t="shared" ca="1" si="51"/>
        <v>1.0002462000000001</v>
      </c>
      <c r="F157" s="145">
        <f ca="1">(TRUNC(PRODUCT($E$12:$E156),16))</f>
        <v>1.0244179835373599</v>
      </c>
      <c r="G157" s="145">
        <f t="shared" ca="1" si="50"/>
        <v>1.02265423894779</v>
      </c>
      <c r="H157" s="145">
        <f t="shared" ca="1" si="52"/>
        <v>1.00172467</v>
      </c>
      <c r="I157" s="147">
        <f t="shared" si="60"/>
        <v>2.9499999999999998E-2</v>
      </c>
      <c r="J157" s="148">
        <f t="shared" si="68"/>
        <v>43598</v>
      </c>
      <c r="K157" s="149">
        <f t="shared" si="61"/>
        <v>7</v>
      </c>
      <c r="L157" s="150">
        <f t="shared" si="62"/>
        <v>7</v>
      </c>
      <c r="M157" s="151">
        <f t="shared" si="53"/>
        <v>1.0008079160000001</v>
      </c>
      <c r="N157" s="151">
        <f t="shared" ca="1" si="54"/>
        <v>1.0025339790000001</v>
      </c>
      <c r="O157" s="150">
        <f t="shared" si="63"/>
        <v>0</v>
      </c>
      <c r="P157" s="145">
        <f t="shared" ca="1" si="55"/>
        <v>25.339790000000001</v>
      </c>
      <c r="Q157" s="152">
        <f t="shared" si="56"/>
        <v>0</v>
      </c>
      <c r="R157" s="153" t="str">
        <f t="shared" si="64"/>
        <v>J=</v>
      </c>
      <c r="S157" s="148">
        <f t="shared" si="65"/>
        <v>43627</v>
      </c>
      <c r="T157" s="154">
        <f t="shared" si="57"/>
        <v>0</v>
      </c>
      <c r="U157" s="7"/>
      <c r="V157" s="49">
        <v>46023</v>
      </c>
      <c r="W157" s="32" t="s">
        <v>72</v>
      </c>
      <c r="X157" s="19"/>
      <c r="Y157" s="1"/>
      <c r="Z157" s="46"/>
      <c r="AA157" s="37"/>
      <c r="AB157" s="37"/>
      <c r="AC157" s="7"/>
      <c r="AD157" s="7"/>
      <c r="AE157" s="8"/>
      <c r="AF157" s="7"/>
      <c r="AG157" s="7" t="str">
        <f t="shared" ca="1" si="66"/>
        <v/>
      </c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</row>
    <row r="158" spans="1:208" x14ac:dyDescent="0.2">
      <c r="A158" s="143">
        <f t="shared" si="58"/>
        <v>43608</v>
      </c>
      <c r="B158" s="144">
        <f t="shared" ca="1" si="67"/>
        <v>10028.96505999</v>
      </c>
      <c r="C158" s="145">
        <f t="shared" si="59"/>
        <v>10000</v>
      </c>
      <c r="D158" s="146">
        <f ca="1">IF(A158&lt;$B$1,VLOOKUP(A158,[1]DI!$A$4:$B$15000,2,FALSE),0)</f>
        <v>6.4000000000000001E-2</v>
      </c>
      <c r="E158" s="145">
        <f t="shared" ca="1" si="51"/>
        <v>1.0002462000000001</v>
      </c>
      <c r="F158" s="145">
        <f ca="1">(TRUNC(PRODUCT($E$12:$E157),16))</f>
        <v>1.02467019524491</v>
      </c>
      <c r="G158" s="145">
        <f t="shared" ca="1" si="50"/>
        <v>1.02265423894779</v>
      </c>
      <c r="H158" s="145">
        <f t="shared" ca="1" si="52"/>
        <v>1.0019712999999999</v>
      </c>
      <c r="I158" s="147">
        <f t="shared" si="60"/>
        <v>2.9499999999999998E-2</v>
      </c>
      <c r="J158" s="148">
        <f t="shared" si="68"/>
        <v>43598</v>
      </c>
      <c r="K158" s="149">
        <f t="shared" si="61"/>
        <v>8</v>
      </c>
      <c r="L158" s="150">
        <f t="shared" si="62"/>
        <v>8</v>
      </c>
      <c r="M158" s="151">
        <f t="shared" si="53"/>
        <v>1.000923386</v>
      </c>
      <c r="N158" s="151">
        <f t="shared" ca="1" si="54"/>
        <v>1.0028965059999999</v>
      </c>
      <c r="O158" s="150">
        <f t="shared" si="63"/>
        <v>0</v>
      </c>
      <c r="P158" s="145">
        <f t="shared" ca="1" si="55"/>
        <v>28.96505999</v>
      </c>
      <c r="Q158" s="152">
        <f t="shared" si="56"/>
        <v>0</v>
      </c>
      <c r="R158" s="153" t="str">
        <f t="shared" si="64"/>
        <v>J=</v>
      </c>
      <c r="S158" s="148">
        <f t="shared" si="65"/>
        <v>43627</v>
      </c>
      <c r="T158" s="154">
        <f t="shared" si="57"/>
        <v>0</v>
      </c>
      <c r="U158" s="7"/>
      <c r="V158" s="49">
        <v>46069</v>
      </c>
      <c r="W158" s="32" t="s">
        <v>63</v>
      </c>
      <c r="X158" s="19"/>
      <c r="Y158" s="1"/>
      <c r="Z158" s="46"/>
      <c r="AA158" s="37"/>
      <c r="AB158" s="37"/>
      <c r="AC158" s="7"/>
      <c r="AD158" s="7"/>
      <c r="AE158" s="8"/>
      <c r="AF158" s="7"/>
      <c r="AG158" s="7" t="str">
        <f t="shared" ca="1" si="66"/>
        <v/>
      </c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</row>
    <row r="159" spans="1:208" x14ac:dyDescent="0.2">
      <c r="A159" s="143">
        <f t="shared" si="58"/>
        <v>43609</v>
      </c>
      <c r="B159" s="144">
        <f t="shared" ca="1" si="67"/>
        <v>10032.59153999</v>
      </c>
      <c r="C159" s="145">
        <f t="shared" si="59"/>
        <v>10000</v>
      </c>
      <c r="D159" s="146">
        <f ca="1">IF(A159&lt;$B$1,VLOOKUP(A159,[1]DI!$A$4:$B$15000,2,FALSE),0)</f>
        <v>6.4000000000000001E-2</v>
      </c>
      <c r="E159" s="145">
        <f t="shared" ca="1" si="51"/>
        <v>1.0002462000000001</v>
      </c>
      <c r="F159" s="145">
        <f ca="1">(TRUNC(PRODUCT($E$12:$E158),16))</f>
        <v>1.02492246904698</v>
      </c>
      <c r="G159" s="145">
        <f t="shared" ca="1" si="50"/>
        <v>1.02265423894779</v>
      </c>
      <c r="H159" s="145">
        <f t="shared" ca="1" si="52"/>
        <v>1.00221798</v>
      </c>
      <c r="I159" s="147">
        <f t="shared" si="60"/>
        <v>2.9499999999999998E-2</v>
      </c>
      <c r="J159" s="148">
        <f t="shared" si="68"/>
        <v>43598</v>
      </c>
      <c r="K159" s="149">
        <f t="shared" si="61"/>
        <v>9</v>
      </c>
      <c r="L159" s="150">
        <f t="shared" si="62"/>
        <v>9</v>
      </c>
      <c r="M159" s="151">
        <f t="shared" si="53"/>
        <v>1.0010388699999999</v>
      </c>
      <c r="N159" s="151">
        <f t="shared" ca="1" si="54"/>
        <v>1.003259154</v>
      </c>
      <c r="O159" s="150">
        <f t="shared" si="63"/>
        <v>0</v>
      </c>
      <c r="P159" s="145">
        <f t="shared" ca="1" si="55"/>
        <v>32.591539990000001</v>
      </c>
      <c r="Q159" s="152">
        <f t="shared" si="56"/>
        <v>0</v>
      </c>
      <c r="R159" s="153" t="str">
        <f t="shared" si="64"/>
        <v>J=</v>
      </c>
      <c r="S159" s="148">
        <f t="shared" si="65"/>
        <v>43627</v>
      </c>
      <c r="T159" s="154">
        <f t="shared" si="57"/>
        <v>0</v>
      </c>
      <c r="U159" s="7"/>
      <c r="V159" s="49">
        <v>46070</v>
      </c>
      <c r="W159" s="32" t="s">
        <v>63</v>
      </c>
      <c r="X159" s="19"/>
      <c r="Y159" s="1"/>
      <c r="Z159" s="46"/>
      <c r="AA159" s="37"/>
      <c r="AB159" s="37"/>
      <c r="AC159" s="7"/>
      <c r="AD159" s="7"/>
      <c r="AE159" s="8"/>
      <c r="AF159" s="7"/>
      <c r="AG159" s="7" t="str">
        <f t="shared" ca="1" si="66"/>
        <v/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</row>
    <row r="160" spans="1:208" x14ac:dyDescent="0.2">
      <c r="A160" s="143">
        <f t="shared" si="58"/>
        <v>43610</v>
      </c>
      <c r="B160" s="144">
        <f t="shared" ca="1" si="67"/>
        <v>10036.21941</v>
      </c>
      <c r="C160" s="145">
        <f t="shared" si="59"/>
        <v>10000</v>
      </c>
      <c r="D160" s="146">
        <f ca="1">IF(A160&lt;$B$1,VLOOKUP(A160,[1]DI!$A$4:$B$15000,2,FALSE),0)</f>
        <v>0</v>
      </c>
      <c r="E160" s="145">
        <f t="shared" ca="1" si="51"/>
        <v>1</v>
      </c>
      <c r="F160" s="145">
        <f ca="1">(TRUNC(PRODUCT($E$12:$E159),16))</f>
        <v>1.02517480495886</v>
      </c>
      <c r="G160" s="145">
        <f t="shared" ca="1" si="50"/>
        <v>1.02265423894779</v>
      </c>
      <c r="H160" s="145">
        <f t="shared" ca="1" si="52"/>
        <v>1.00246473</v>
      </c>
      <c r="I160" s="147">
        <f t="shared" si="60"/>
        <v>2.9499999999999998E-2</v>
      </c>
      <c r="J160" s="148">
        <f t="shared" si="68"/>
        <v>43598</v>
      </c>
      <c r="K160" s="149">
        <f t="shared" si="61"/>
        <v>9</v>
      </c>
      <c r="L160" s="150">
        <f t="shared" si="62"/>
        <v>10</v>
      </c>
      <c r="M160" s="151">
        <f t="shared" si="53"/>
        <v>1.001154366</v>
      </c>
      <c r="N160" s="151">
        <f t="shared" ca="1" si="54"/>
        <v>1.003621941</v>
      </c>
      <c r="O160" s="150">
        <f t="shared" si="63"/>
        <v>0</v>
      </c>
      <c r="P160" s="145">
        <f t="shared" ca="1" si="55"/>
        <v>36.219410000000003</v>
      </c>
      <c r="Q160" s="152">
        <f t="shared" si="56"/>
        <v>0</v>
      </c>
      <c r="R160" s="153" t="str">
        <f t="shared" si="64"/>
        <v>J=</v>
      </c>
      <c r="S160" s="148">
        <f t="shared" si="65"/>
        <v>43627</v>
      </c>
      <c r="T160" s="154">
        <f t="shared" si="57"/>
        <v>0</v>
      </c>
      <c r="U160" s="7"/>
      <c r="V160" s="49">
        <v>46115</v>
      </c>
      <c r="W160" s="32" t="s">
        <v>73</v>
      </c>
      <c r="X160" s="19"/>
      <c r="Y160" s="1"/>
      <c r="Z160" s="46"/>
      <c r="AA160" s="37"/>
      <c r="AB160" s="37"/>
      <c r="AC160" s="7"/>
      <c r="AD160" s="7"/>
      <c r="AE160" s="8"/>
      <c r="AF160" s="7"/>
      <c r="AG160" s="7" t="str">
        <f t="shared" ca="1" si="66"/>
        <v/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</row>
    <row r="161" spans="1:208" x14ac:dyDescent="0.2">
      <c r="A161" s="143">
        <f t="shared" si="58"/>
        <v>43611</v>
      </c>
      <c r="B161" s="144">
        <f t="shared" ca="1" si="67"/>
        <v>10036.21941</v>
      </c>
      <c r="C161" s="145">
        <f t="shared" si="59"/>
        <v>10000</v>
      </c>
      <c r="D161" s="146">
        <f ca="1">IF(A161&lt;$B$1,VLOOKUP(A161,[1]DI!$A$4:$B$15000,2,FALSE),0)</f>
        <v>0</v>
      </c>
      <c r="E161" s="145">
        <f t="shared" ca="1" si="51"/>
        <v>1</v>
      </c>
      <c r="F161" s="145">
        <f ca="1">(TRUNC(PRODUCT($E$12:$E160),16))</f>
        <v>1.02517480495886</v>
      </c>
      <c r="G161" s="145">
        <f t="shared" ca="1" si="50"/>
        <v>1.02265423894779</v>
      </c>
      <c r="H161" s="145">
        <f t="shared" ca="1" si="52"/>
        <v>1.00246473</v>
      </c>
      <c r="I161" s="147">
        <f t="shared" si="60"/>
        <v>2.9499999999999998E-2</v>
      </c>
      <c r="J161" s="148">
        <f t="shared" si="68"/>
        <v>43598</v>
      </c>
      <c r="K161" s="149">
        <f t="shared" si="61"/>
        <v>9</v>
      </c>
      <c r="L161" s="150">
        <f t="shared" si="62"/>
        <v>10</v>
      </c>
      <c r="M161" s="151">
        <f t="shared" si="53"/>
        <v>1.001154366</v>
      </c>
      <c r="N161" s="151">
        <f t="shared" ca="1" si="54"/>
        <v>1.003621941</v>
      </c>
      <c r="O161" s="150">
        <f t="shared" si="63"/>
        <v>0</v>
      </c>
      <c r="P161" s="145">
        <f t="shared" ca="1" si="55"/>
        <v>36.219410000000003</v>
      </c>
      <c r="Q161" s="152">
        <f t="shared" si="56"/>
        <v>0</v>
      </c>
      <c r="R161" s="153" t="str">
        <f t="shared" si="64"/>
        <v>J=</v>
      </c>
      <c r="S161" s="148">
        <f t="shared" si="65"/>
        <v>43627</v>
      </c>
      <c r="T161" s="154">
        <f t="shared" si="57"/>
        <v>0</v>
      </c>
      <c r="U161" s="7"/>
      <c r="V161" s="49">
        <v>46133</v>
      </c>
      <c r="W161" s="32" t="s">
        <v>64</v>
      </c>
      <c r="X161" s="19"/>
      <c r="Y161" s="1"/>
      <c r="Z161" s="46"/>
      <c r="AA161" s="37"/>
      <c r="AB161" s="37"/>
      <c r="AC161" s="7"/>
      <c r="AD161" s="7"/>
      <c r="AE161" s="8"/>
      <c r="AF161" s="7"/>
      <c r="AG161" s="7" t="str">
        <f t="shared" ca="1" si="66"/>
        <v/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</row>
    <row r="162" spans="1:208" x14ac:dyDescent="0.2">
      <c r="A162" s="143">
        <f t="shared" si="58"/>
        <v>43612</v>
      </c>
      <c r="B162" s="144">
        <f t="shared" ca="1" si="67"/>
        <v>10036.21941</v>
      </c>
      <c r="C162" s="145">
        <f t="shared" si="59"/>
        <v>10000</v>
      </c>
      <c r="D162" s="146">
        <f ca="1">IF(A162&lt;$B$1,VLOOKUP(A162,[1]DI!$A$4:$B$15000,2,FALSE),0)</f>
        <v>6.4000000000000001E-2</v>
      </c>
      <c r="E162" s="145">
        <f t="shared" ca="1" si="51"/>
        <v>1.0002462000000001</v>
      </c>
      <c r="F162" s="145">
        <f ca="1">(TRUNC(PRODUCT($E$12:$E161),16))</f>
        <v>1.02517480495886</v>
      </c>
      <c r="G162" s="145">
        <f t="shared" ca="1" si="50"/>
        <v>1.02265423894779</v>
      </c>
      <c r="H162" s="145">
        <f t="shared" ca="1" si="52"/>
        <v>1.00246473</v>
      </c>
      <c r="I162" s="147">
        <f t="shared" si="60"/>
        <v>2.9499999999999998E-2</v>
      </c>
      <c r="J162" s="148">
        <f t="shared" si="68"/>
        <v>43598</v>
      </c>
      <c r="K162" s="149">
        <f t="shared" si="61"/>
        <v>10</v>
      </c>
      <c r="L162" s="150">
        <f t="shared" si="62"/>
        <v>10</v>
      </c>
      <c r="M162" s="151">
        <f t="shared" si="53"/>
        <v>1.001154366</v>
      </c>
      <c r="N162" s="151">
        <f t="shared" ca="1" si="54"/>
        <v>1.003621941</v>
      </c>
      <c r="O162" s="150">
        <f t="shared" si="63"/>
        <v>0</v>
      </c>
      <c r="P162" s="145">
        <f t="shared" ca="1" si="55"/>
        <v>36.219410000000003</v>
      </c>
      <c r="Q162" s="152">
        <f t="shared" si="56"/>
        <v>0</v>
      </c>
      <c r="R162" s="153" t="str">
        <f t="shared" si="64"/>
        <v>J=</v>
      </c>
      <c r="S162" s="148">
        <f t="shared" si="65"/>
        <v>43627</v>
      </c>
      <c r="T162" s="154">
        <f t="shared" si="57"/>
        <v>0</v>
      </c>
      <c r="U162" s="7"/>
      <c r="V162" s="49">
        <v>46143</v>
      </c>
      <c r="W162" s="32" t="s">
        <v>75</v>
      </c>
      <c r="X162" s="19"/>
      <c r="Y162" s="1"/>
      <c r="Z162" s="46"/>
      <c r="AA162" s="37"/>
      <c r="AB162" s="37"/>
      <c r="AC162" s="7"/>
      <c r="AD162" s="7"/>
      <c r="AE162" s="8"/>
      <c r="AF162" s="7"/>
      <c r="AG162" s="7" t="str">
        <f t="shared" ca="1" si="66"/>
        <v/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</row>
    <row r="163" spans="1:208" x14ac:dyDescent="0.2">
      <c r="A163" s="143">
        <f t="shared" si="58"/>
        <v>43613</v>
      </c>
      <c r="B163" s="144">
        <f t="shared" ca="1" si="67"/>
        <v>10039.84859</v>
      </c>
      <c r="C163" s="145">
        <f t="shared" si="59"/>
        <v>10000</v>
      </c>
      <c r="D163" s="146">
        <f ca="1">IF(A163&lt;$B$1,VLOOKUP(A163,[1]DI!$A$4:$B$15000,2,FALSE),0)</f>
        <v>6.4000000000000001E-2</v>
      </c>
      <c r="E163" s="145">
        <f t="shared" ca="1" si="51"/>
        <v>1.0002462000000001</v>
      </c>
      <c r="F163" s="145">
        <f ca="1">(TRUNC(PRODUCT($E$12:$E162),16))</f>
        <v>1.02542720299584</v>
      </c>
      <c r="G163" s="145">
        <f t="shared" ca="1" si="50"/>
        <v>1.02265423894779</v>
      </c>
      <c r="H163" s="145">
        <f t="shared" ca="1" si="52"/>
        <v>1.00271154</v>
      </c>
      <c r="I163" s="147">
        <f t="shared" si="60"/>
        <v>2.9499999999999998E-2</v>
      </c>
      <c r="J163" s="148">
        <f t="shared" si="68"/>
        <v>43598</v>
      </c>
      <c r="K163" s="149">
        <f t="shared" si="61"/>
        <v>11</v>
      </c>
      <c r="L163" s="150">
        <f t="shared" si="62"/>
        <v>11</v>
      </c>
      <c r="M163" s="151">
        <f t="shared" si="53"/>
        <v>1.0012698760000001</v>
      </c>
      <c r="N163" s="151">
        <f t="shared" ca="1" si="54"/>
        <v>1.003984859</v>
      </c>
      <c r="O163" s="150">
        <f t="shared" si="63"/>
        <v>0</v>
      </c>
      <c r="P163" s="145">
        <f t="shared" ca="1" si="55"/>
        <v>39.848590000000002</v>
      </c>
      <c r="Q163" s="152">
        <f t="shared" si="56"/>
        <v>0</v>
      </c>
      <c r="R163" s="153" t="str">
        <f t="shared" si="64"/>
        <v>J=</v>
      </c>
      <c r="S163" s="148">
        <f t="shared" si="65"/>
        <v>43627</v>
      </c>
      <c r="T163" s="154">
        <f t="shared" si="57"/>
        <v>0</v>
      </c>
      <c r="U163" s="29"/>
      <c r="V163" s="49">
        <v>46177</v>
      </c>
      <c r="W163" s="32" t="s">
        <v>74</v>
      </c>
      <c r="X163" s="42"/>
      <c r="Y163" s="31"/>
      <c r="Z163" s="47"/>
      <c r="AA163" s="35"/>
      <c r="AB163" s="35"/>
      <c r="AC163" s="29"/>
      <c r="AD163" s="29"/>
      <c r="AE163" s="48"/>
      <c r="AF163" s="29"/>
      <c r="AG163" s="7" t="str">
        <f t="shared" ca="1" si="66"/>
        <v/>
      </c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</row>
    <row r="164" spans="1:208" x14ac:dyDescent="0.2">
      <c r="A164" s="143">
        <f t="shared" si="58"/>
        <v>43614</v>
      </c>
      <c r="B164" s="144">
        <f t="shared" ca="1" si="67"/>
        <v>10043.47898</v>
      </c>
      <c r="C164" s="145">
        <f t="shared" si="59"/>
        <v>10000</v>
      </c>
      <c r="D164" s="146">
        <f ca="1">IF(A164&lt;$B$1,VLOOKUP(A164,[1]DI!$A$4:$B$15000,2,FALSE),0)</f>
        <v>6.4000000000000001E-2</v>
      </c>
      <c r="E164" s="145">
        <f t="shared" ca="1" si="51"/>
        <v>1.0002462000000001</v>
      </c>
      <c r="F164" s="145">
        <f ca="1">(TRUNC(PRODUCT($E$12:$E163),16))</f>
        <v>1.0256796631732199</v>
      </c>
      <c r="G164" s="145">
        <f t="shared" ca="1" si="50"/>
        <v>1.02265423894779</v>
      </c>
      <c r="H164" s="145">
        <f t="shared" ca="1" si="52"/>
        <v>1.0029584</v>
      </c>
      <c r="I164" s="147">
        <f t="shared" si="60"/>
        <v>2.9499999999999998E-2</v>
      </c>
      <c r="J164" s="148">
        <f t="shared" si="68"/>
        <v>43598</v>
      </c>
      <c r="K164" s="149">
        <f t="shared" si="61"/>
        <v>12</v>
      </c>
      <c r="L164" s="150">
        <f t="shared" si="62"/>
        <v>12</v>
      </c>
      <c r="M164" s="151">
        <f t="shared" si="53"/>
        <v>1.0013853989999999</v>
      </c>
      <c r="N164" s="151">
        <f t="shared" ca="1" si="54"/>
        <v>1.004347898</v>
      </c>
      <c r="O164" s="150">
        <f t="shared" si="63"/>
        <v>0</v>
      </c>
      <c r="P164" s="145">
        <f t="shared" ca="1" si="55"/>
        <v>43.47898</v>
      </c>
      <c r="Q164" s="152">
        <f t="shared" si="56"/>
        <v>0</v>
      </c>
      <c r="R164" s="153" t="str">
        <f t="shared" si="64"/>
        <v>J=</v>
      </c>
      <c r="S164" s="148">
        <f t="shared" si="65"/>
        <v>43627</v>
      </c>
      <c r="T164" s="154">
        <f t="shared" si="57"/>
        <v>0</v>
      </c>
      <c r="U164" s="7"/>
      <c r="V164" s="49">
        <v>46272</v>
      </c>
      <c r="W164" s="32" t="s">
        <v>76</v>
      </c>
      <c r="X164" s="19"/>
      <c r="Y164" s="1"/>
      <c r="Z164" s="46"/>
      <c r="AA164" s="37"/>
      <c r="AB164" s="37"/>
      <c r="AC164" s="7"/>
      <c r="AD164" s="7"/>
      <c r="AE164" s="8"/>
      <c r="AF164" s="7"/>
      <c r="AG164" s="7" t="str">
        <f t="shared" ca="1" si="66"/>
        <v/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</row>
    <row r="165" spans="1:208" x14ac:dyDescent="0.2">
      <c r="A165" s="143">
        <f t="shared" si="58"/>
        <v>43615</v>
      </c>
      <c r="B165" s="144">
        <f t="shared" ca="1" si="67"/>
        <v>10047.110769999999</v>
      </c>
      <c r="C165" s="145">
        <f t="shared" si="59"/>
        <v>10000</v>
      </c>
      <c r="D165" s="146">
        <f ca="1">IF(A165&lt;$B$1,VLOOKUP(A165,[1]DI!$A$4:$B$15000,2,FALSE),0)</f>
        <v>6.4000000000000001E-2</v>
      </c>
      <c r="E165" s="145">
        <f t="shared" ca="1" si="51"/>
        <v>1.0002462000000001</v>
      </c>
      <c r="F165" s="145">
        <f ca="1">(TRUNC(PRODUCT($E$12:$E164),16))</f>
        <v>1.02593218550629</v>
      </c>
      <c r="G165" s="145">
        <f t="shared" ca="1" si="50"/>
        <v>1.02265423894779</v>
      </c>
      <c r="H165" s="145">
        <f t="shared" ca="1" si="52"/>
        <v>1.0032053299999999</v>
      </c>
      <c r="I165" s="147">
        <f t="shared" si="60"/>
        <v>2.9499999999999998E-2</v>
      </c>
      <c r="J165" s="148">
        <f t="shared" si="68"/>
        <v>43598</v>
      </c>
      <c r="K165" s="149">
        <f t="shared" si="61"/>
        <v>13</v>
      </c>
      <c r="L165" s="150">
        <f t="shared" si="62"/>
        <v>13</v>
      </c>
      <c r="M165" s="151">
        <f t="shared" si="53"/>
        <v>1.001500936</v>
      </c>
      <c r="N165" s="151">
        <f t="shared" ca="1" si="54"/>
        <v>1.0047110770000001</v>
      </c>
      <c r="O165" s="150">
        <f t="shared" si="63"/>
        <v>0</v>
      </c>
      <c r="P165" s="145">
        <f t="shared" ca="1" si="55"/>
        <v>47.110770000000002</v>
      </c>
      <c r="Q165" s="152">
        <f t="shared" si="56"/>
        <v>0</v>
      </c>
      <c r="R165" s="153" t="str">
        <f t="shared" si="64"/>
        <v>J=</v>
      </c>
      <c r="S165" s="148">
        <f t="shared" si="65"/>
        <v>43627</v>
      </c>
      <c r="T165" s="154">
        <f t="shared" si="57"/>
        <v>0</v>
      </c>
      <c r="U165" s="7"/>
      <c r="V165" s="49">
        <v>46307</v>
      </c>
      <c r="W165" s="23" t="s">
        <v>65</v>
      </c>
      <c r="X165" s="19"/>
      <c r="Y165" s="1"/>
      <c r="Z165" s="46"/>
      <c r="AA165" s="37"/>
      <c r="AB165" s="37"/>
      <c r="AC165" s="7"/>
      <c r="AD165" s="7"/>
      <c r="AE165" s="8"/>
      <c r="AF165" s="7"/>
      <c r="AG165" s="7" t="str">
        <f t="shared" ca="1" si="66"/>
        <v/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</row>
    <row r="166" spans="1:208" x14ac:dyDescent="0.2">
      <c r="A166" s="143">
        <f t="shared" si="58"/>
        <v>43616</v>
      </c>
      <c r="B166" s="144">
        <f t="shared" ca="1" si="67"/>
        <v>10050.74387</v>
      </c>
      <c r="C166" s="145">
        <f t="shared" si="59"/>
        <v>10000</v>
      </c>
      <c r="D166" s="146">
        <f ca="1">IF(A166&lt;$B$1,VLOOKUP(A166,[1]DI!$A$4:$B$15000,2,FALSE),0)</f>
        <v>6.4000000000000001E-2</v>
      </c>
      <c r="E166" s="145">
        <f t="shared" ca="1" si="51"/>
        <v>1.0002462000000001</v>
      </c>
      <c r="F166" s="145">
        <f ca="1">(TRUNC(PRODUCT($E$12:$E165),16))</f>
        <v>1.0261847700103599</v>
      </c>
      <c r="G166" s="145">
        <f t="shared" ca="1" si="50"/>
        <v>1.02265423894779</v>
      </c>
      <c r="H166" s="145">
        <f t="shared" ca="1" si="52"/>
        <v>1.0034523200000001</v>
      </c>
      <c r="I166" s="147">
        <f t="shared" si="60"/>
        <v>2.9499999999999998E-2</v>
      </c>
      <c r="J166" s="148">
        <f t="shared" si="68"/>
        <v>43598</v>
      </c>
      <c r="K166" s="149">
        <f t="shared" si="61"/>
        <v>14</v>
      </c>
      <c r="L166" s="150">
        <f t="shared" si="62"/>
        <v>14</v>
      </c>
      <c r="M166" s="151">
        <f t="shared" si="53"/>
        <v>1.0016164860000001</v>
      </c>
      <c r="N166" s="151">
        <f t="shared" ca="1" si="54"/>
        <v>1.0050743870000001</v>
      </c>
      <c r="O166" s="150">
        <f t="shared" si="63"/>
        <v>0</v>
      </c>
      <c r="P166" s="145">
        <f t="shared" ca="1" si="55"/>
        <v>50.743870000000001</v>
      </c>
      <c r="Q166" s="152">
        <f t="shared" si="56"/>
        <v>0</v>
      </c>
      <c r="R166" s="153" t="str">
        <f t="shared" si="64"/>
        <v>J=</v>
      </c>
      <c r="S166" s="148">
        <f t="shared" si="65"/>
        <v>43627</v>
      </c>
      <c r="T166" s="154">
        <f t="shared" si="57"/>
        <v>0</v>
      </c>
      <c r="U166" s="7"/>
      <c r="V166" s="49">
        <v>46328</v>
      </c>
      <c r="W166" s="32" t="s">
        <v>69</v>
      </c>
      <c r="X166" s="19"/>
      <c r="Y166" s="1"/>
      <c r="Z166" s="46"/>
      <c r="AA166" s="37"/>
      <c r="AB166" s="37"/>
      <c r="AC166" s="7"/>
      <c r="AD166" s="7"/>
      <c r="AE166" s="8"/>
      <c r="AF166" s="7"/>
      <c r="AG166" s="7" t="str">
        <f t="shared" ca="1" si="66"/>
        <v/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</row>
    <row r="167" spans="1:208" x14ac:dyDescent="0.2">
      <c r="A167" s="143">
        <f t="shared" si="58"/>
        <v>43617</v>
      </c>
      <c r="B167" s="144">
        <f t="shared" ca="1" si="67"/>
        <v>10054.378259999999</v>
      </c>
      <c r="C167" s="145">
        <f t="shared" si="59"/>
        <v>10000</v>
      </c>
      <c r="D167" s="146">
        <f ca="1">IF(A167&lt;$B$1,VLOOKUP(A167,[1]DI!$A$4:$B$15000,2,FALSE),0)</f>
        <v>0</v>
      </c>
      <c r="E167" s="145">
        <f t="shared" ca="1" si="51"/>
        <v>1</v>
      </c>
      <c r="F167" s="145">
        <f ca="1">(TRUNC(PRODUCT($E$12:$E166),16))</f>
        <v>1.02643741670074</v>
      </c>
      <c r="G167" s="145">
        <f t="shared" ca="1" si="50"/>
        <v>1.02265423894779</v>
      </c>
      <c r="H167" s="145">
        <f t="shared" ca="1" si="52"/>
        <v>1.0036993700000001</v>
      </c>
      <c r="I167" s="147">
        <f t="shared" si="60"/>
        <v>2.9499999999999998E-2</v>
      </c>
      <c r="J167" s="148">
        <f t="shared" si="68"/>
        <v>43598</v>
      </c>
      <c r="K167" s="149">
        <f t="shared" si="61"/>
        <v>14</v>
      </c>
      <c r="L167" s="150">
        <f t="shared" si="62"/>
        <v>15</v>
      </c>
      <c r="M167" s="151">
        <f t="shared" si="53"/>
        <v>1.0017320489999999</v>
      </c>
      <c r="N167" s="151">
        <f t="shared" ca="1" si="54"/>
        <v>1.0054378260000001</v>
      </c>
      <c r="O167" s="150">
        <f t="shared" si="63"/>
        <v>0</v>
      </c>
      <c r="P167" s="145">
        <f t="shared" ca="1" si="55"/>
        <v>54.378259999999997</v>
      </c>
      <c r="Q167" s="152">
        <f t="shared" si="56"/>
        <v>0</v>
      </c>
      <c r="R167" s="153" t="str">
        <f t="shared" si="64"/>
        <v>J=</v>
      </c>
      <c r="S167" s="148">
        <f t="shared" si="65"/>
        <v>43627</v>
      </c>
      <c r="T167" s="154">
        <f t="shared" si="57"/>
        <v>0</v>
      </c>
      <c r="U167" s="7"/>
      <c r="V167" s="49">
        <v>46381</v>
      </c>
      <c r="W167" s="32" t="s">
        <v>71</v>
      </c>
      <c r="X167" s="19"/>
      <c r="Y167" s="1"/>
      <c r="Z167" s="46"/>
      <c r="AA167" s="37"/>
      <c r="AB167" s="37"/>
      <c r="AC167" s="7"/>
      <c r="AD167" s="7"/>
      <c r="AE167" s="8"/>
      <c r="AF167" s="7"/>
      <c r="AG167" s="7" t="str">
        <f t="shared" ca="1" si="66"/>
        <v/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</row>
    <row r="168" spans="1:208" x14ac:dyDescent="0.2">
      <c r="A168" s="143">
        <f t="shared" si="58"/>
        <v>43618</v>
      </c>
      <c r="B168" s="144">
        <f t="shared" ca="1" si="67"/>
        <v>10054.378259999999</v>
      </c>
      <c r="C168" s="145">
        <f t="shared" si="59"/>
        <v>10000</v>
      </c>
      <c r="D168" s="146">
        <f ca="1">IF(A168&lt;$B$1,VLOOKUP(A168,[1]DI!$A$4:$B$15000,2,FALSE),0)</f>
        <v>0</v>
      </c>
      <c r="E168" s="145">
        <f t="shared" ca="1" si="51"/>
        <v>1</v>
      </c>
      <c r="F168" s="145">
        <f ca="1">(TRUNC(PRODUCT($E$12:$E167),16))</f>
        <v>1.02643741670074</v>
      </c>
      <c r="G168" s="145">
        <f t="shared" ca="1" si="50"/>
        <v>1.02265423894779</v>
      </c>
      <c r="H168" s="145">
        <f t="shared" ca="1" si="52"/>
        <v>1.0036993700000001</v>
      </c>
      <c r="I168" s="147">
        <f t="shared" si="60"/>
        <v>2.9499999999999998E-2</v>
      </c>
      <c r="J168" s="148">
        <f t="shared" si="68"/>
        <v>43598</v>
      </c>
      <c r="K168" s="149">
        <f t="shared" si="61"/>
        <v>14</v>
      </c>
      <c r="L168" s="150">
        <f t="shared" si="62"/>
        <v>15</v>
      </c>
      <c r="M168" s="151">
        <f t="shared" si="53"/>
        <v>1.0017320489999999</v>
      </c>
      <c r="N168" s="151">
        <f t="shared" ca="1" si="54"/>
        <v>1.0054378260000001</v>
      </c>
      <c r="O168" s="150">
        <f t="shared" si="63"/>
        <v>0</v>
      </c>
      <c r="P168" s="145">
        <f t="shared" ca="1" si="55"/>
        <v>54.378259999999997</v>
      </c>
      <c r="Q168" s="152">
        <f t="shared" si="56"/>
        <v>0</v>
      </c>
      <c r="R168" s="153" t="str">
        <f t="shared" si="64"/>
        <v>J=</v>
      </c>
      <c r="S168" s="148">
        <f t="shared" si="65"/>
        <v>43627</v>
      </c>
      <c r="T168" s="154">
        <f t="shared" si="57"/>
        <v>0</v>
      </c>
      <c r="U168" s="7"/>
      <c r="V168" s="49">
        <v>46388</v>
      </c>
      <c r="W168" s="32" t="s">
        <v>72</v>
      </c>
      <c r="X168" s="19"/>
      <c r="Y168" s="1"/>
      <c r="Z168" s="46"/>
      <c r="AA168" s="37"/>
      <c r="AB168" s="37"/>
      <c r="AC168" s="7"/>
      <c r="AD168" s="7"/>
      <c r="AE168" s="8"/>
      <c r="AF168" s="7"/>
      <c r="AG168" s="7" t="str">
        <f t="shared" ca="1" si="66"/>
        <v/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</row>
    <row r="169" spans="1:208" x14ac:dyDescent="0.2">
      <c r="A169" s="143">
        <f t="shared" si="58"/>
        <v>43619</v>
      </c>
      <c r="B169" s="144">
        <f t="shared" ca="1" si="67"/>
        <v>10054.378259999999</v>
      </c>
      <c r="C169" s="145">
        <f t="shared" si="59"/>
        <v>10000</v>
      </c>
      <c r="D169" s="146">
        <f ca="1">IF(A169&lt;$B$1,VLOOKUP(A169,[1]DI!$A$4:$B$15000,2,FALSE),0)</f>
        <v>6.4000000000000001E-2</v>
      </c>
      <c r="E169" s="145">
        <f t="shared" ca="1" si="51"/>
        <v>1.0002462000000001</v>
      </c>
      <c r="F169" s="145">
        <f ca="1">(TRUNC(PRODUCT($E$12:$E168),16))</f>
        <v>1.02643741670074</v>
      </c>
      <c r="G169" s="145">
        <f t="shared" ca="1" si="50"/>
        <v>1.02265423894779</v>
      </c>
      <c r="H169" s="145">
        <f t="shared" ca="1" si="52"/>
        <v>1.0036993700000001</v>
      </c>
      <c r="I169" s="147">
        <f t="shared" si="60"/>
        <v>2.9499999999999998E-2</v>
      </c>
      <c r="J169" s="148">
        <f t="shared" si="68"/>
        <v>43598</v>
      </c>
      <c r="K169" s="149">
        <f t="shared" si="61"/>
        <v>15</v>
      </c>
      <c r="L169" s="150">
        <f t="shared" si="62"/>
        <v>15</v>
      </c>
      <c r="M169" s="151">
        <f t="shared" si="53"/>
        <v>1.0017320489999999</v>
      </c>
      <c r="N169" s="151">
        <f t="shared" ca="1" si="54"/>
        <v>1.0054378260000001</v>
      </c>
      <c r="O169" s="150">
        <f t="shared" si="63"/>
        <v>0</v>
      </c>
      <c r="P169" s="145">
        <f t="shared" ca="1" si="55"/>
        <v>54.378259999999997</v>
      </c>
      <c r="Q169" s="152">
        <f t="shared" si="56"/>
        <v>0</v>
      </c>
      <c r="R169" s="153" t="str">
        <f t="shared" si="64"/>
        <v>J=</v>
      </c>
      <c r="S169" s="148">
        <f t="shared" si="65"/>
        <v>43627</v>
      </c>
      <c r="T169" s="154">
        <f t="shared" si="57"/>
        <v>0</v>
      </c>
      <c r="U169" s="7"/>
      <c r="V169" s="49">
        <v>46426</v>
      </c>
      <c r="W169" s="32" t="s">
        <v>63</v>
      </c>
      <c r="X169" s="19"/>
      <c r="Y169" s="1"/>
      <c r="Z169" s="7"/>
      <c r="AA169" s="7"/>
      <c r="AB169" s="7"/>
      <c r="AC169" s="7"/>
      <c r="AD169" s="7"/>
      <c r="AE169" s="8"/>
      <c r="AF169" s="7"/>
      <c r="AG169" s="7" t="str">
        <f t="shared" ca="1" si="66"/>
        <v/>
      </c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</row>
    <row r="170" spans="1:208" x14ac:dyDescent="0.2">
      <c r="A170" s="143">
        <f t="shared" si="58"/>
        <v>43620</v>
      </c>
      <c r="B170" s="144">
        <f t="shared" ca="1" si="67"/>
        <v>10058.013969989999</v>
      </c>
      <c r="C170" s="145">
        <f t="shared" si="59"/>
        <v>10000</v>
      </c>
      <c r="D170" s="146">
        <f ca="1">IF(A170&lt;$B$1,VLOOKUP(A170,[1]DI!$A$4:$B$15000,2,FALSE),0)</f>
        <v>6.4000000000000001E-2</v>
      </c>
      <c r="E170" s="145">
        <f t="shared" ca="1" si="51"/>
        <v>1.0002462000000001</v>
      </c>
      <c r="F170" s="145">
        <f ca="1">(TRUNC(PRODUCT($E$12:$E169),16))</f>
        <v>1.0266901255927301</v>
      </c>
      <c r="G170" s="145">
        <f t="shared" ca="1" si="50"/>
        <v>1.02265423894779</v>
      </c>
      <c r="H170" s="145">
        <f t="shared" ca="1" si="52"/>
        <v>1.00394648</v>
      </c>
      <c r="I170" s="147">
        <f t="shared" si="60"/>
        <v>2.9499999999999998E-2</v>
      </c>
      <c r="J170" s="148">
        <f t="shared" si="68"/>
        <v>43598</v>
      </c>
      <c r="K170" s="149">
        <f t="shared" si="61"/>
        <v>16</v>
      </c>
      <c r="L170" s="150">
        <f t="shared" si="62"/>
        <v>16</v>
      </c>
      <c r="M170" s="151">
        <f t="shared" si="53"/>
        <v>1.0018476249999999</v>
      </c>
      <c r="N170" s="151">
        <f t="shared" ca="1" si="54"/>
        <v>1.0058013969999999</v>
      </c>
      <c r="O170" s="150">
        <f t="shared" si="63"/>
        <v>0</v>
      </c>
      <c r="P170" s="145">
        <f t="shared" ca="1" si="55"/>
        <v>58.01396999</v>
      </c>
      <c r="Q170" s="152">
        <f t="shared" si="56"/>
        <v>0</v>
      </c>
      <c r="R170" s="153" t="str">
        <f t="shared" si="64"/>
        <v>J=</v>
      </c>
      <c r="S170" s="148">
        <f t="shared" si="65"/>
        <v>43627</v>
      </c>
      <c r="T170" s="154">
        <f t="shared" si="57"/>
        <v>0</v>
      </c>
      <c r="U170" s="7"/>
      <c r="V170" s="49">
        <v>46427</v>
      </c>
      <c r="W170" s="32" t="s">
        <v>63</v>
      </c>
      <c r="X170" s="19"/>
      <c r="Y170" s="1"/>
      <c r="Z170" s="7"/>
      <c r="AA170" s="7"/>
      <c r="AB170" s="7"/>
      <c r="AC170" s="7"/>
      <c r="AD170" s="7"/>
      <c r="AE170" s="8"/>
      <c r="AF170" s="7"/>
      <c r="AG170" s="7" t="str">
        <f t="shared" ca="1" si="66"/>
        <v/>
      </c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</row>
    <row r="171" spans="1:208" x14ac:dyDescent="0.2">
      <c r="A171" s="143">
        <f t="shared" si="58"/>
        <v>43621</v>
      </c>
      <c r="B171" s="144">
        <f t="shared" ca="1" si="67"/>
        <v>10061.65098</v>
      </c>
      <c r="C171" s="145">
        <f t="shared" si="59"/>
        <v>10000</v>
      </c>
      <c r="D171" s="146">
        <f ca="1">IF(A171&lt;$B$1,VLOOKUP(A171,[1]DI!$A$4:$B$15000,2,FALSE),0)</f>
        <v>6.4000000000000001E-2</v>
      </c>
      <c r="E171" s="145">
        <f t="shared" ca="1" si="51"/>
        <v>1.0002462000000001</v>
      </c>
      <c r="F171" s="145">
        <f ca="1">(TRUNC(PRODUCT($E$12:$E170),16))</f>
        <v>1.0269428967016501</v>
      </c>
      <c r="G171" s="145">
        <f t="shared" ca="1" si="50"/>
        <v>1.02265423894779</v>
      </c>
      <c r="H171" s="145">
        <f t="shared" ca="1" si="52"/>
        <v>1.0041936499999999</v>
      </c>
      <c r="I171" s="147">
        <f t="shared" si="60"/>
        <v>2.9499999999999998E-2</v>
      </c>
      <c r="J171" s="148">
        <f t="shared" si="68"/>
        <v>43598</v>
      </c>
      <c r="K171" s="149">
        <f t="shared" si="61"/>
        <v>17</v>
      </c>
      <c r="L171" s="150">
        <f t="shared" si="62"/>
        <v>17</v>
      </c>
      <c r="M171" s="151">
        <f t="shared" si="53"/>
        <v>1.001963215</v>
      </c>
      <c r="N171" s="151">
        <f t="shared" ca="1" si="54"/>
        <v>1.0061650980000001</v>
      </c>
      <c r="O171" s="150">
        <f t="shared" si="63"/>
        <v>0</v>
      </c>
      <c r="P171" s="145">
        <f t="shared" ca="1" si="55"/>
        <v>61.650979999999997</v>
      </c>
      <c r="Q171" s="152">
        <f t="shared" si="56"/>
        <v>0</v>
      </c>
      <c r="R171" s="153" t="str">
        <f t="shared" si="64"/>
        <v>J=</v>
      </c>
      <c r="S171" s="148">
        <f t="shared" si="65"/>
        <v>43627</v>
      </c>
      <c r="T171" s="154">
        <f t="shared" si="57"/>
        <v>0</v>
      </c>
      <c r="U171" s="7"/>
      <c r="V171" s="49">
        <v>46472</v>
      </c>
      <c r="W171" s="32" t="s">
        <v>73</v>
      </c>
      <c r="X171" s="19"/>
      <c r="Y171" s="1"/>
      <c r="Z171" s="7"/>
      <c r="AA171" s="7"/>
      <c r="AB171" s="7"/>
      <c r="AC171" s="7"/>
      <c r="AD171" s="7"/>
      <c r="AE171" s="8"/>
      <c r="AF171" s="7"/>
      <c r="AG171" s="7" t="str">
        <f t="shared" ca="1" si="66"/>
        <v/>
      </c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</row>
    <row r="172" spans="1:208" x14ac:dyDescent="0.2">
      <c r="A172" s="143">
        <f t="shared" si="58"/>
        <v>43622</v>
      </c>
      <c r="B172" s="144">
        <f t="shared" ca="1" si="67"/>
        <v>10065.289399990001</v>
      </c>
      <c r="C172" s="145">
        <f t="shared" si="59"/>
        <v>10000</v>
      </c>
      <c r="D172" s="146">
        <f ca="1">IF(A172&lt;$B$1,VLOOKUP(A172,[1]DI!$A$4:$B$15000,2,FALSE),0)</f>
        <v>6.4000000000000001E-2</v>
      </c>
      <c r="E172" s="145">
        <f t="shared" ca="1" si="51"/>
        <v>1.0002462000000001</v>
      </c>
      <c r="F172" s="145">
        <f ca="1">(TRUNC(PRODUCT($E$12:$E171),16))</f>
        <v>1.0271957300428201</v>
      </c>
      <c r="G172" s="145">
        <f t="shared" ca="1" si="50"/>
        <v>1.02265423894779</v>
      </c>
      <c r="H172" s="145">
        <f t="shared" ca="1" si="52"/>
        <v>1.0044408899999999</v>
      </c>
      <c r="I172" s="147">
        <f t="shared" si="60"/>
        <v>2.9499999999999998E-2</v>
      </c>
      <c r="J172" s="148">
        <f t="shared" si="68"/>
        <v>43598</v>
      </c>
      <c r="K172" s="149">
        <f t="shared" si="61"/>
        <v>18</v>
      </c>
      <c r="L172" s="150">
        <f t="shared" si="62"/>
        <v>18</v>
      </c>
      <c r="M172" s="151">
        <f t="shared" si="53"/>
        <v>1.002078818</v>
      </c>
      <c r="N172" s="151">
        <f t="shared" ca="1" si="54"/>
        <v>1.0065289399999999</v>
      </c>
      <c r="O172" s="150">
        <f t="shared" si="63"/>
        <v>0</v>
      </c>
      <c r="P172" s="145">
        <f t="shared" ca="1" si="55"/>
        <v>65.289399990000007</v>
      </c>
      <c r="Q172" s="152">
        <f t="shared" si="56"/>
        <v>0</v>
      </c>
      <c r="R172" s="153" t="str">
        <f t="shared" si="64"/>
        <v>J=</v>
      </c>
      <c r="S172" s="148">
        <f t="shared" si="65"/>
        <v>43627</v>
      </c>
      <c r="T172" s="154">
        <f t="shared" si="57"/>
        <v>0</v>
      </c>
      <c r="U172" s="7"/>
      <c r="V172" s="49">
        <v>46498</v>
      </c>
      <c r="W172" s="32" t="s">
        <v>64</v>
      </c>
      <c r="X172" s="19"/>
      <c r="Y172" s="1"/>
      <c r="Z172" s="7"/>
      <c r="AA172" s="7"/>
      <c r="AB172" s="7"/>
      <c r="AC172" s="7"/>
      <c r="AD172" s="7"/>
      <c r="AE172" s="8"/>
      <c r="AF172" s="7"/>
      <c r="AG172" s="7" t="str">
        <f t="shared" ca="1" si="66"/>
        <v/>
      </c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</row>
    <row r="173" spans="1:208" x14ac:dyDescent="0.2">
      <c r="A173" s="143">
        <f t="shared" si="58"/>
        <v>43623</v>
      </c>
      <c r="B173" s="144">
        <f t="shared" ca="1" si="67"/>
        <v>10068.929029999999</v>
      </c>
      <c r="C173" s="145">
        <f t="shared" si="59"/>
        <v>10000</v>
      </c>
      <c r="D173" s="146">
        <f ca="1">IF(A173&lt;$B$1,VLOOKUP(A173,[1]DI!$A$4:$B$15000,2,FALSE),0)</f>
        <v>6.4000000000000001E-2</v>
      </c>
      <c r="E173" s="145">
        <f t="shared" ca="1" si="51"/>
        <v>1.0002462000000001</v>
      </c>
      <c r="F173" s="145">
        <f ca="1">(TRUNC(PRODUCT($E$12:$E172),16))</f>
        <v>1.02744862563156</v>
      </c>
      <c r="G173" s="145">
        <f t="shared" ca="1" si="50"/>
        <v>1.02265423894779</v>
      </c>
      <c r="H173" s="145">
        <f t="shared" ca="1" si="52"/>
        <v>1.00468818</v>
      </c>
      <c r="I173" s="147">
        <f t="shared" si="60"/>
        <v>2.9499999999999998E-2</v>
      </c>
      <c r="J173" s="148">
        <f t="shared" si="68"/>
        <v>43598</v>
      </c>
      <c r="K173" s="149">
        <f t="shared" si="61"/>
        <v>19</v>
      </c>
      <c r="L173" s="150">
        <f t="shared" si="62"/>
        <v>19</v>
      </c>
      <c r="M173" s="151">
        <f t="shared" si="53"/>
        <v>1.0021944350000001</v>
      </c>
      <c r="N173" s="151">
        <f t="shared" ca="1" si="54"/>
        <v>1.006892903</v>
      </c>
      <c r="O173" s="150">
        <f t="shared" si="63"/>
        <v>0</v>
      </c>
      <c r="P173" s="145">
        <f t="shared" ca="1" si="55"/>
        <v>68.929029999999997</v>
      </c>
      <c r="Q173" s="152">
        <f t="shared" si="56"/>
        <v>0</v>
      </c>
      <c r="R173" s="153" t="str">
        <f t="shared" si="64"/>
        <v>J=</v>
      </c>
      <c r="S173" s="148">
        <f t="shared" si="65"/>
        <v>43627</v>
      </c>
      <c r="T173" s="154">
        <f t="shared" si="57"/>
        <v>0</v>
      </c>
      <c r="U173" s="7"/>
      <c r="V173" s="49">
        <v>46534</v>
      </c>
      <c r="W173" s="32" t="s">
        <v>74</v>
      </c>
      <c r="X173" s="19"/>
      <c r="Y173" s="1"/>
      <c r="Z173" s="7"/>
      <c r="AA173" s="7"/>
      <c r="AB173" s="7"/>
      <c r="AC173" s="7"/>
      <c r="AD173" s="7"/>
      <c r="AE173" s="8"/>
      <c r="AF173" s="7"/>
      <c r="AG173" s="7" t="str">
        <f t="shared" ca="1" si="66"/>
        <v/>
      </c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</row>
    <row r="174" spans="1:208" x14ac:dyDescent="0.2">
      <c r="A174" s="143">
        <f t="shared" si="58"/>
        <v>43624</v>
      </c>
      <c r="B174" s="144">
        <f t="shared" ca="1" si="67"/>
        <v>10072.56995999</v>
      </c>
      <c r="C174" s="145">
        <f t="shared" si="59"/>
        <v>10000</v>
      </c>
      <c r="D174" s="146">
        <f ca="1">IF(A174&lt;$B$1,VLOOKUP(A174,[1]DI!$A$4:$B$15000,2,FALSE),0)</f>
        <v>0</v>
      </c>
      <c r="E174" s="145">
        <f t="shared" ca="1" si="51"/>
        <v>1</v>
      </c>
      <c r="F174" s="145">
        <f ca="1">(TRUNC(PRODUCT($E$12:$E173),16))</f>
        <v>1.02770158348319</v>
      </c>
      <c r="G174" s="145">
        <f t="shared" ca="1" si="50"/>
        <v>1.02265423894779</v>
      </c>
      <c r="H174" s="145">
        <f t="shared" ca="1" si="52"/>
        <v>1.00493553</v>
      </c>
      <c r="I174" s="147">
        <f t="shared" si="60"/>
        <v>2.9499999999999998E-2</v>
      </c>
      <c r="J174" s="148">
        <f t="shared" si="68"/>
        <v>43598</v>
      </c>
      <c r="K174" s="149">
        <f t="shared" si="61"/>
        <v>19</v>
      </c>
      <c r="L174" s="150">
        <f t="shared" si="62"/>
        <v>20</v>
      </c>
      <c r="M174" s="151">
        <f t="shared" si="53"/>
        <v>1.0023100650000001</v>
      </c>
      <c r="N174" s="151">
        <f t="shared" ca="1" si="54"/>
        <v>1.007256996</v>
      </c>
      <c r="O174" s="150">
        <f t="shared" si="63"/>
        <v>0</v>
      </c>
      <c r="P174" s="145">
        <f t="shared" ca="1" si="55"/>
        <v>72.569959990000001</v>
      </c>
      <c r="Q174" s="152">
        <f t="shared" si="56"/>
        <v>0</v>
      </c>
      <c r="R174" s="153" t="str">
        <f t="shared" si="64"/>
        <v>J=</v>
      </c>
      <c r="S174" s="148">
        <f t="shared" si="65"/>
        <v>43627</v>
      </c>
      <c r="T174" s="154">
        <f t="shared" si="57"/>
        <v>0</v>
      </c>
      <c r="U174" s="7"/>
      <c r="V174" s="49">
        <v>46637</v>
      </c>
      <c r="W174" s="32" t="s">
        <v>68</v>
      </c>
      <c r="X174" s="19"/>
      <c r="Y174" s="1"/>
      <c r="Z174" s="7"/>
      <c r="AA174" s="7"/>
      <c r="AB174" s="7"/>
      <c r="AC174" s="7"/>
      <c r="AD174" s="7"/>
      <c r="AE174" s="8"/>
      <c r="AF174" s="7"/>
      <c r="AG174" s="7" t="str">
        <f t="shared" ca="1" si="66"/>
        <v/>
      </c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</row>
    <row r="175" spans="1:208" x14ac:dyDescent="0.2">
      <c r="A175" s="143">
        <f t="shared" si="58"/>
        <v>43625</v>
      </c>
      <c r="B175" s="144">
        <f t="shared" ca="1" si="67"/>
        <v>10072.56995999</v>
      </c>
      <c r="C175" s="145">
        <f t="shared" si="59"/>
        <v>10000</v>
      </c>
      <c r="D175" s="146">
        <f ca="1">IF(A175&lt;$B$1,VLOOKUP(A175,[1]DI!$A$4:$B$15000,2,FALSE),0)</f>
        <v>0</v>
      </c>
      <c r="E175" s="145">
        <f t="shared" ca="1" si="51"/>
        <v>1</v>
      </c>
      <c r="F175" s="145">
        <f ca="1">(TRUNC(PRODUCT($E$12:$E174),16))</f>
        <v>1.02770158348319</v>
      </c>
      <c r="G175" s="145">
        <f t="shared" ca="1" si="50"/>
        <v>1.02265423894779</v>
      </c>
      <c r="H175" s="145">
        <f t="shared" ca="1" si="52"/>
        <v>1.00493553</v>
      </c>
      <c r="I175" s="147">
        <f t="shared" si="60"/>
        <v>2.9499999999999998E-2</v>
      </c>
      <c r="J175" s="148">
        <f t="shared" si="68"/>
        <v>43598</v>
      </c>
      <c r="K175" s="149">
        <f t="shared" si="61"/>
        <v>19</v>
      </c>
      <c r="L175" s="150">
        <f t="shared" si="62"/>
        <v>20</v>
      </c>
      <c r="M175" s="151">
        <f t="shared" si="53"/>
        <v>1.0023100650000001</v>
      </c>
      <c r="N175" s="151">
        <f t="shared" ca="1" si="54"/>
        <v>1.007256996</v>
      </c>
      <c r="O175" s="150">
        <f t="shared" si="63"/>
        <v>0</v>
      </c>
      <c r="P175" s="145">
        <f t="shared" ca="1" si="55"/>
        <v>72.569959990000001</v>
      </c>
      <c r="Q175" s="152">
        <f t="shared" si="56"/>
        <v>0</v>
      </c>
      <c r="R175" s="153" t="str">
        <f t="shared" si="64"/>
        <v>J=</v>
      </c>
      <c r="S175" s="148">
        <f t="shared" si="65"/>
        <v>43627</v>
      </c>
      <c r="T175" s="154">
        <f t="shared" si="57"/>
        <v>0</v>
      </c>
      <c r="U175" s="7"/>
      <c r="V175" s="49">
        <v>46672</v>
      </c>
      <c r="W175" s="23" t="s">
        <v>65</v>
      </c>
      <c r="X175" s="19"/>
      <c r="Y175" s="1"/>
      <c r="Z175" s="7"/>
      <c r="AA175" s="7"/>
      <c r="AB175" s="7"/>
      <c r="AC175" s="7"/>
      <c r="AD175" s="7"/>
      <c r="AE175" s="8"/>
      <c r="AF175" s="7"/>
      <c r="AG175" s="7" t="str">
        <f t="shared" ca="1" si="66"/>
        <v/>
      </c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</row>
    <row r="176" spans="1:208" x14ac:dyDescent="0.2">
      <c r="A176" s="143">
        <f t="shared" si="58"/>
        <v>43626</v>
      </c>
      <c r="B176" s="144">
        <f t="shared" ca="1" si="67"/>
        <v>10072.56995999</v>
      </c>
      <c r="C176" s="145">
        <f t="shared" si="59"/>
        <v>10000</v>
      </c>
      <c r="D176" s="146">
        <f ca="1">IF(A176&lt;$B$1,VLOOKUP(A176,[1]DI!$A$4:$B$15000,2,FALSE),0)</f>
        <v>6.4000000000000001E-2</v>
      </c>
      <c r="E176" s="145">
        <f t="shared" ca="1" si="51"/>
        <v>1.0002462000000001</v>
      </c>
      <c r="F176" s="145">
        <f ca="1">(TRUNC(PRODUCT($E$12:$E175),16))</f>
        <v>1.02770158348319</v>
      </c>
      <c r="G176" s="145">
        <f t="shared" ref="G176:G239" ca="1" si="69">IF(O175&gt;0,F175,G175)</f>
        <v>1.02265423894779</v>
      </c>
      <c r="H176" s="145">
        <f t="shared" ca="1" si="52"/>
        <v>1.00493553</v>
      </c>
      <c r="I176" s="147">
        <f t="shared" si="60"/>
        <v>2.9499999999999998E-2</v>
      </c>
      <c r="J176" s="148">
        <f t="shared" si="68"/>
        <v>43598</v>
      </c>
      <c r="K176" s="149">
        <f t="shared" si="61"/>
        <v>20</v>
      </c>
      <c r="L176" s="150">
        <f t="shared" si="62"/>
        <v>20</v>
      </c>
      <c r="M176" s="151">
        <f t="shared" si="53"/>
        <v>1.0023100650000001</v>
      </c>
      <c r="N176" s="151">
        <f t="shared" ca="1" si="54"/>
        <v>1.007256996</v>
      </c>
      <c r="O176" s="150">
        <f t="shared" si="63"/>
        <v>0</v>
      </c>
      <c r="P176" s="145">
        <f t="shared" ca="1" si="55"/>
        <v>72.569959990000001</v>
      </c>
      <c r="Q176" s="152">
        <f t="shared" si="56"/>
        <v>0</v>
      </c>
      <c r="R176" s="153" t="str">
        <f t="shared" si="64"/>
        <v>J=</v>
      </c>
      <c r="S176" s="148">
        <f t="shared" si="65"/>
        <v>43627</v>
      </c>
      <c r="T176" s="154">
        <f t="shared" si="57"/>
        <v>0</v>
      </c>
      <c r="U176" s="7"/>
      <c r="V176" s="49">
        <v>46693</v>
      </c>
      <c r="W176" s="32" t="s">
        <v>69</v>
      </c>
      <c r="X176" s="19"/>
      <c r="Y176" s="1"/>
      <c r="Z176" s="7"/>
      <c r="AA176" s="7"/>
      <c r="AB176" s="7"/>
      <c r="AC176" s="7"/>
      <c r="AD176" s="7"/>
      <c r="AE176" s="8"/>
      <c r="AF176" s="7"/>
      <c r="AG176" s="7" t="str">
        <f t="shared" ca="1" si="66"/>
        <v/>
      </c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</row>
    <row r="177" spans="1:208" x14ac:dyDescent="0.2">
      <c r="A177" s="189">
        <f t="shared" si="58"/>
        <v>43627</v>
      </c>
      <c r="B177" s="190">
        <f t="shared" ca="1" si="67"/>
        <v>10076.212299999999</v>
      </c>
      <c r="C177" s="191">
        <f t="shared" si="59"/>
        <v>10000</v>
      </c>
      <c r="D177" s="146">
        <f ca="1">IF(A177&lt;$B$1,VLOOKUP(A177,[1]DI!$A$4:$B$15000,2,FALSE),0)</f>
        <v>6.4000000000000001E-2</v>
      </c>
      <c r="E177" s="191">
        <f t="shared" ca="1" si="51"/>
        <v>1.0002462000000001</v>
      </c>
      <c r="F177" s="191">
        <f ca="1">(TRUNC(PRODUCT($E$12:$E176),16))</f>
        <v>1.02795460361304</v>
      </c>
      <c r="G177" s="191">
        <f t="shared" ca="1" si="69"/>
        <v>1.02265423894779</v>
      </c>
      <c r="H177" s="191">
        <f t="shared" ca="1" si="52"/>
        <v>1.00518295</v>
      </c>
      <c r="I177" s="192">
        <f t="shared" si="60"/>
        <v>2.9499999999999998E-2</v>
      </c>
      <c r="J177" s="193">
        <f t="shared" si="68"/>
        <v>43598</v>
      </c>
      <c r="K177" s="194">
        <f t="shared" si="61"/>
        <v>21</v>
      </c>
      <c r="L177" s="195">
        <f t="shared" si="62"/>
        <v>21</v>
      </c>
      <c r="M177" s="196">
        <f t="shared" si="53"/>
        <v>1.0024257080000001</v>
      </c>
      <c r="N177" s="196">
        <f t="shared" ca="1" si="54"/>
        <v>1.00762123</v>
      </c>
      <c r="O177" s="195">
        <f t="shared" si="63"/>
        <v>6</v>
      </c>
      <c r="P177" s="191">
        <f t="shared" ca="1" si="55"/>
        <v>76.212299999999999</v>
      </c>
      <c r="Q177" s="197">
        <f t="shared" si="56"/>
        <v>0</v>
      </c>
      <c r="R177" s="198" t="str">
        <f t="shared" si="64"/>
        <v>J=</v>
      </c>
      <c r="S177" s="193">
        <f t="shared" si="65"/>
        <v>43627</v>
      </c>
      <c r="T177" s="199">
        <f t="shared" ca="1" si="57"/>
        <v>1486139.85</v>
      </c>
      <c r="U177" s="7"/>
      <c r="V177" s="49">
        <v>46706</v>
      </c>
      <c r="W177" s="32" t="s">
        <v>77</v>
      </c>
      <c r="X177" s="19"/>
      <c r="Y177" s="1"/>
      <c r="Z177" s="7"/>
      <c r="AA177" s="7"/>
      <c r="AB177" s="7"/>
      <c r="AC177" s="7"/>
      <c r="AD177" s="7"/>
      <c r="AE177" s="8"/>
      <c r="AF177" s="7"/>
      <c r="AG177" s="7" t="str">
        <f t="shared" ca="1" si="66"/>
        <v/>
      </c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</row>
    <row r="178" spans="1:208" x14ac:dyDescent="0.2">
      <c r="A178" s="143">
        <f t="shared" si="58"/>
        <v>43628</v>
      </c>
      <c r="B178" s="144">
        <f t="shared" ca="1" si="67"/>
        <v>10003.61604999</v>
      </c>
      <c r="C178" s="145">
        <f t="shared" si="59"/>
        <v>10000</v>
      </c>
      <c r="D178" s="146">
        <f ca="1">IF(A178&lt;$B$1,VLOOKUP(A178,[1]DI!$A$4:$B$15000,2,FALSE),0)</f>
        <v>6.4000000000000001E-2</v>
      </c>
      <c r="E178" s="145">
        <f t="shared" ca="1" si="51"/>
        <v>1.0002462000000001</v>
      </c>
      <c r="F178" s="145">
        <f ca="1">(TRUNC(PRODUCT($E$12:$E177),16))</f>
        <v>1.02820768603645</v>
      </c>
      <c r="G178" s="145">
        <f t="shared" ca="1" si="69"/>
        <v>1.02795460361304</v>
      </c>
      <c r="H178" s="145">
        <f t="shared" ca="1" si="52"/>
        <v>1.0002462000000001</v>
      </c>
      <c r="I178" s="147">
        <f t="shared" si="60"/>
        <v>2.9499999999999998E-2</v>
      </c>
      <c r="J178" s="148">
        <f t="shared" si="68"/>
        <v>43627</v>
      </c>
      <c r="K178" s="149">
        <f t="shared" si="61"/>
        <v>1</v>
      </c>
      <c r="L178" s="150">
        <f t="shared" si="62"/>
        <v>1</v>
      </c>
      <c r="M178" s="151">
        <f t="shared" si="53"/>
        <v>1.000115377</v>
      </c>
      <c r="N178" s="151">
        <f t="shared" ca="1" si="54"/>
        <v>1.0003616049999999</v>
      </c>
      <c r="O178" s="150">
        <f t="shared" si="63"/>
        <v>0</v>
      </c>
      <c r="P178" s="145">
        <f t="shared" ca="1" si="55"/>
        <v>3.61604999</v>
      </c>
      <c r="Q178" s="152">
        <f t="shared" si="56"/>
        <v>0</v>
      </c>
      <c r="R178" s="153" t="str">
        <f t="shared" si="64"/>
        <v>J=</v>
      </c>
      <c r="S178" s="148">
        <f t="shared" si="65"/>
        <v>43657</v>
      </c>
      <c r="T178" s="154">
        <f t="shared" si="57"/>
        <v>0</v>
      </c>
      <c r="U178" s="7"/>
      <c r="V178" s="49">
        <v>46811</v>
      </c>
      <c r="W178" s="32" t="s">
        <v>63</v>
      </c>
      <c r="X178" s="19"/>
      <c r="Y178" s="1"/>
      <c r="Z178" s="7"/>
      <c r="AA178" s="7"/>
      <c r="AB178" s="7"/>
      <c r="AC178" s="7"/>
      <c r="AD178" s="7"/>
      <c r="AE178" s="8"/>
      <c r="AF178" s="7"/>
      <c r="AG178" s="7" t="str">
        <f t="shared" ca="1" si="66"/>
        <v/>
      </c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</row>
    <row r="179" spans="1:208" x14ac:dyDescent="0.2">
      <c r="A179" s="143">
        <f t="shared" si="58"/>
        <v>43629</v>
      </c>
      <c r="B179" s="144">
        <f t="shared" ca="1" si="67"/>
        <v>10007.233410000001</v>
      </c>
      <c r="C179" s="145">
        <f t="shared" si="59"/>
        <v>10000</v>
      </c>
      <c r="D179" s="146">
        <f ca="1">IF(A179&lt;$B$1,VLOOKUP(A179,[1]DI!$A$4:$B$15000,2,FALSE),0)</f>
        <v>6.4000000000000001E-2</v>
      </c>
      <c r="E179" s="145">
        <f t="shared" ca="1" si="51"/>
        <v>1.0002462000000001</v>
      </c>
      <c r="F179" s="145">
        <f ca="1">(TRUNC(PRODUCT($E$12:$E178),16))</f>
        <v>1.0284608307687499</v>
      </c>
      <c r="G179" s="145">
        <f t="shared" ca="1" si="69"/>
        <v>1.02795460361304</v>
      </c>
      <c r="H179" s="145">
        <f t="shared" ca="1" si="52"/>
        <v>1.00049246</v>
      </c>
      <c r="I179" s="147">
        <f t="shared" si="60"/>
        <v>2.9499999999999998E-2</v>
      </c>
      <c r="J179" s="148">
        <f t="shared" si="68"/>
        <v>43627</v>
      </c>
      <c r="K179" s="149">
        <f t="shared" si="61"/>
        <v>2</v>
      </c>
      <c r="L179" s="150">
        <f t="shared" si="62"/>
        <v>2</v>
      </c>
      <c r="M179" s="151">
        <f t="shared" si="53"/>
        <v>1.0002307669999999</v>
      </c>
      <c r="N179" s="151">
        <f t="shared" ca="1" si="54"/>
        <v>1.000723341</v>
      </c>
      <c r="O179" s="150">
        <f t="shared" si="63"/>
        <v>0</v>
      </c>
      <c r="P179" s="145">
        <f t="shared" ca="1" si="55"/>
        <v>7.2334100000000001</v>
      </c>
      <c r="Q179" s="152">
        <f t="shared" si="56"/>
        <v>0</v>
      </c>
      <c r="R179" s="153" t="str">
        <f t="shared" si="64"/>
        <v>J=</v>
      </c>
      <c r="S179" s="148">
        <f t="shared" si="65"/>
        <v>43657</v>
      </c>
      <c r="T179" s="154">
        <f t="shared" si="57"/>
        <v>0</v>
      </c>
      <c r="U179" s="7"/>
      <c r="V179" s="49">
        <v>46812</v>
      </c>
      <c r="W179" s="32" t="s">
        <v>63</v>
      </c>
      <c r="X179" s="19"/>
      <c r="Y179" s="1"/>
      <c r="Z179" s="7"/>
      <c r="AA179" s="7"/>
      <c r="AB179" s="7"/>
      <c r="AC179" s="7"/>
      <c r="AD179" s="7"/>
      <c r="AE179" s="8"/>
      <c r="AF179" s="7"/>
      <c r="AG179" s="7" t="str">
        <f t="shared" ca="1" si="66"/>
        <v/>
      </c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</row>
    <row r="180" spans="1:208" x14ac:dyDescent="0.2">
      <c r="A180" s="143">
        <f t="shared" si="58"/>
        <v>43630</v>
      </c>
      <c r="B180" s="144">
        <f t="shared" ca="1" si="67"/>
        <v>10010.85205999</v>
      </c>
      <c r="C180" s="145">
        <f t="shared" si="59"/>
        <v>10000</v>
      </c>
      <c r="D180" s="146">
        <f ca="1">IF(A180&lt;$B$1,VLOOKUP(A180,[1]DI!$A$4:$B$15000,2,FALSE),0)</f>
        <v>6.4000000000000001E-2</v>
      </c>
      <c r="E180" s="145">
        <f t="shared" ca="1" si="51"/>
        <v>1.0002462000000001</v>
      </c>
      <c r="F180" s="145">
        <f ca="1">(TRUNC(PRODUCT($E$12:$E179),16))</f>
        <v>1.0287140378252899</v>
      </c>
      <c r="G180" s="145">
        <f t="shared" ca="1" si="69"/>
        <v>1.02795460361304</v>
      </c>
      <c r="H180" s="145">
        <f t="shared" ca="1" si="52"/>
        <v>1.00073878</v>
      </c>
      <c r="I180" s="147">
        <f t="shared" si="60"/>
        <v>2.9499999999999998E-2</v>
      </c>
      <c r="J180" s="148">
        <f t="shared" si="68"/>
        <v>43627</v>
      </c>
      <c r="K180" s="149">
        <f t="shared" si="61"/>
        <v>3</v>
      </c>
      <c r="L180" s="150">
        <f t="shared" si="62"/>
        <v>3</v>
      </c>
      <c r="M180" s="151">
        <f t="shared" si="53"/>
        <v>1.00034617</v>
      </c>
      <c r="N180" s="151">
        <f t="shared" ca="1" si="54"/>
        <v>1.0010852059999999</v>
      </c>
      <c r="O180" s="150">
        <f t="shared" si="63"/>
        <v>0</v>
      </c>
      <c r="P180" s="145">
        <f t="shared" ca="1" si="55"/>
        <v>10.852059990000001</v>
      </c>
      <c r="Q180" s="152">
        <f t="shared" si="56"/>
        <v>0</v>
      </c>
      <c r="R180" s="153" t="str">
        <f t="shared" si="64"/>
        <v>J=</v>
      </c>
      <c r="S180" s="148">
        <f t="shared" si="65"/>
        <v>43657</v>
      </c>
      <c r="T180" s="154">
        <f t="shared" si="57"/>
        <v>0</v>
      </c>
      <c r="U180" s="7"/>
      <c r="V180" s="49">
        <v>46857</v>
      </c>
      <c r="W180" s="32" t="s">
        <v>73</v>
      </c>
      <c r="X180" s="19"/>
      <c r="Y180" s="1"/>
      <c r="Z180" s="7"/>
      <c r="AA180" s="7"/>
      <c r="AB180" s="7"/>
      <c r="AC180" s="7"/>
      <c r="AD180" s="7"/>
      <c r="AE180" s="8"/>
      <c r="AF180" s="7"/>
      <c r="AG180" s="7" t="str">
        <f t="shared" ca="1" si="66"/>
        <v/>
      </c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</row>
    <row r="181" spans="1:208" x14ac:dyDescent="0.2">
      <c r="A181" s="143">
        <f t="shared" si="58"/>
        <v>43631</v>
      </c>
      <c r="B181" s="144">
        <f t="shared" ca="1" si="67"/>
        <v>10014.472019999999</v>
      </c>
      <c r="C181" s="145">
        <f t="shared" si="59"/>
        <v>10000</v>
      </c>
      <c r="D181" s="146">
        <f ca="1">IF(A181&lt;$B$1,VLOOKUP(A181,[1]DI!$A$4:$B$15000,2,FALSE),0)</f>
        <v>0</v>
      </c>
      <c r="E181" s="145">
        <f t="shared" ca="1" si="51"/>
        <v>1</v>
      </c>
      <c r="F181" s="145">
        <f ca="1">(TRUNC(PRODUCT($E$12:$E180),16))</f>
        <v>1.0289673072214001</v>
      </c>
      <c r="G181" s="145">
        <f t="shared" ca="1" si="69"/>
        <v>1.02795460361304</v>
      </c>
      <c r="H181" s="145">
        <f t="shared" ca="1" si="52"/>
        <v>1.0009851599999999</v>
      </c>
      <c r="I181" s="147">
        <f t="shared" si="60"/>
        <v>2.9499999999999998E-2</v>
      </c>
      <c r="J181" s="148">
        <f t="shared" si="68"/>
        <v>43627</v>
      </c>
      <c r="K181" s="149">
        <f t="shared" si="61"/>
        <v>3</v>
      </c>
      <c r="L181" s="150">
        <f t="shared" si="62"/>
        <v>4</v>
      </c>
      <c r="M181" s="151">
        <f t="shared" si="53"/>
        <v>1.000461587</v>
      </c>
      <c r="N181" s="151">
        <f t="shared" ca="1" si="54"/>
        <v>1.001447202</v>
      </c>
      <c r="O181" s="150">
        <f t="shared" si="63"/>
        <v>0</v>
      </c>
      <c r="P181" s="145">
        <f t="shared" ca="1" si="55"/>
        <v>14.472020000000001</v>
      </c>
      <c r="Q181" s="152">
        <f t="shared" si="56"/>
        <v>0</v>
      </c>
      <c r="R181" s="153" t="str">
        <f t="shared" si="64"/>
        <v>J=</v>
      </c>
      <c r="S181" s="148">
        <f t="shared" si="65"/>
        <v>43657</v>
      </c>
      <c r="T181" s="154">
        <f t="shared" si="57"/>
        <v>0</v>
      </c>
      <c r="U181" s="7"/>
      <c r="V181" s="49">
        <v>46864</v>
      </c>
      <c r="W181" s="32" t="s">
        <v>64</v>
      </c>
      <c r="X181" s="19"/>
      <c r="Y181" s="1"/>
      <c r="Z181" s="7"/>
      <c r="AA181" s="7"/>
      <c r="AB181" s="7"/>
      <c r="AC181" s="7"/>
      <c r="AD181" s="7"/>
      <c r="AE181" s="8"/>
      <c r="AF181" s="7"/>
      <c r="AG181" s="7" t="str">
        <f t="shared" ca="1" si="66"/>
        <v/>
      </c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</row>
    <row r="182" spans="1:208" x14ac:dyDescent="0.2">
      <c r="A182" s="143">
        <f t="shared" si="58"/>
        <v>43632</v>
      </c>
      <c r="B182" s="144">
        <f t="shared" ca="1" si="67"/>
        <v>10014.472019999999</v>
      </c>
      <c r="C182" s="145">
        <f t="shared" si="59"/>
        <v>10000</v>
      </c>
      <c r="D182" s="146">
        <f ca="1">IF(A182&lt;$B$1,VLOOKUP(A182,[1]DI!$A$4:$B$15000,2,FALSE),0)</f>
        <v>0</v>
      </c>
      <c r="E182" s="145">
        <f t="shared" ca="1" si="51"/>
        <v>1</v>
      </c>
      <c r="F182" s="145">
        <f ca="1">(TRUNC(PRODUCT($E$12:$E181),16))</f>
        <v>1.0289673072214001</v>
      </c>
      <c r="G182" s="145">
        <f t="shared" ca="1" si="69"/>
        <v>1.02795460361304</v>
      </c>
      <c r="H182" s="145">
        <f t="shared" ca="1" si="52"/>
        <v>1.0009851599999999</v>
      </c>
      <c r="I182" s="147">
        <f t="shared" si="60"/>
        <v>2.9499999999999998E-2</v>
      </c>
      <c r="J182" s="148">
        <f t="shared" si="68"/>
        <v>43627</v>
      </c>
      <c r="K182" s="149">
        <f t="shared" si="61"/>
        <v>3</v>
      </c>
      <c r="L182" s="150">
        <f t="shared" si="62"/>
        <v>4</v>
      </c>
      <c r="M182" s="151">
        <f t="shared" si="53"/>
        <v>1.000461587</v>
      </c>
      <c r="N182" s="151">
        <f t="shared" ca="1" si="54"/>
        <v>1.001447202</v>
      </c>
      <c r="O182" s="150">
        <f t="shared" si="63"/>
        <v>0</v>
      </c>
      <c r="P182" s="145">
        <f t="shared" ca="1" si="55"/>
        <v>14.472020000000001</v>
      </c>
      <c r="Q182" s="152">
        <f t="shared" si="56"/>
        <v>0</v>
      </c>
      <c r="R182" s="153" t="str">
        <f t="shared" si="64"/>
        <v>J=</v>
      </c>
      <c r="S182" s="148">
        <f t="shared" si="65"/>
        <v>43657</v>
      </c>
      <c r="T182" s="154">
        <f t="shared" si="57"/>
        <v>0</v>
      </c>
      <c r="U182" s="7"/>
      <c r="V182" s="49">
        <v>46874</v>
      </c>
      <c r="W182" s="32" t="s">
        <v>75</v>
      </c>
      <c r="X182" s="19"/>
      <c r="Y182" s="1"/>
      <c r="Z182" s="7"/>
      <c r="AA182" s="7"/>
      <c r="AB182" s="7"/>
      <c r="AC182" s="7"/>
      <c r="AD182" s="7"/>
      <c r="AE182" s="8"/>
      <c r="AF182" s="7"/>
      <c r="AG182" s="7" t="str">
        <f t="shared" ca="1" si="66"/>
        <v/>
      </c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</row>
    <row r="183" spans="1:208" x14ac:dyDescent="0.2">
      <c r="A183" s="143">
        <f t="shared" si="58"/>
        <v>43633</v>
      </c>
      <c r="B183" s="144">
        <f t="shared" ca="1" si="67"/>
        <v>10014.472019999999</v>
      </c>
      <c r="C183" s="145">
        <f t="shared" si="59"/>
        <v>10000</v>
      </c>
      <c r="D183" s="146">
        <f ca="1">IF(A183&lt;$B$1,VLOOKUP(A183,[1]DI!$A$4:$B$15000,2,FALSE),0)</f>
        <v>6.4000000000000001E-2</v>
      </c>
      <c r="E183" s="145">
        <f t="shared" ca="1" si="51"/>
        <v>1.0002462000000001</v>
      </c>
      <c r="F183" s="145">
        <f ca="1">(TRUNC(PRODUCT($E$12:$E182),16))</f>
        <v>1.0289673072214001</v>
      </c>
      <c r="G183" s="145">
        <f t="shared" ca="1" si="69"/>
        <v>1.02795460361304</v>
      </c>
      <c r="H183" s="145">
        <f t="shared" ca="1" si="52"/>
        <v>1.0009851599999999</v>
      </c>
      <c r="I183" s="147">
        <f t="shared" si="60"/>
        <v>2.9499999999999998E-2</v>
      </c>
      <c r="J183" s="148">
        <f t="shared" si="68"/>
        <v>43627</v>
      </c>
      <c r="K183" s="149">
        <f t="shared" si="61"/>
        <v>4</v>
      </c>
      <c r="L183" s="150">
        <f t="shared" si="62"/>
        <v>4</v>
      </c>
      <c r="M183" s="151">
        <f t="shared" si="53"/>
        <v>1.000461587</v>
      </c>
      <c r="N183" s="151">
        <f t="shared" ca="1" si="54"/>
        <v>1.001447202</v>
      </c>
      <c r="O183" s="150">
        <f t="shared" si="63"/>
        <v>0</v>
      </c>
      <c r="P183" s="145">
        <f t="shared" ca="1" si="55"/>
        <v>14.472020000000001</v>
      </c>
      <c r="Q183" s="152">
        <f t="shared" si="56"/>
        <v>0</v>
      </c>
      <c r="R183" s="153" t="str">
        <f t="shared" si="64"/>
        <v>J=</v>
      </c>
      <c r="S183" s="148">
        <f t="shared" si="65"/>
        <v>43657</v>
      </c>
      <c r="T183" s="154">
        <f t="shared" si="57"/>
        <v>0</v>
      </c>
      <c r="U183" s="7"/>
      <c r="V183" s="49">
        <v>46919</v>
      </c>
      <c r="W183" s="32" t="s">
        <v>74</v>
      </c>
      <c r="X183" s="19"/>
      <c r="Y183" s="1"/>
      <c r="Z183" s="7"/>
      <c r="AA183" s="7"/>
      <c r="AB183" s="7"/>
      <c r="AC183" s="7"/>
      <c r="AD183" s="7"/>
      <c r="AE183" s="8"/>
      <c r="AF183" s="7"/>
      <c r="AG183" s="7" t="str">
        <f t="shared" ca="1" si="66"/>
        <v/>
      </c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</row>
    <row r="184" spans="1:208" x14ac:dyDescent="0.2">
      <c r="A184" s="143">
        <f t="shared" si="58"/>
        <v>43634</v>
      </c>
      <c r="B184" s="144">
        <f t="shared" ca="1" si="67"/>
        <v>10018.093379989999</v>
      </c>
      <c r="C184" s="145">
        <f t="shared" si="59"/>
        <v>10000</v>
      </c>
      <c r="D184" s="146">
        <f ca="1">IF(A184&lt;$B$1,VLOOKUP(A184,[1]DI!$A$4:$B$15000,2,FALSE),0)</f>
        <v>6.4000000000000001E-2</v>
      </c>
      <c r="E184" s="145">
        <f t="shared" ca="1" si="51"/>
        <v>1.0002462000000001</v>
      </c>
      <c r="F184" s="145">
        <f ca="1">(TRUNC(PRODUCT($E$12:$E183),16))</f>
        <v>1.0292206389724401</v>
      </c>
      <c r="G184" s="145">
        <f t="shared" ca="1" si="69"/>
        <v>1.02795460361304</v>
      </c>
      <c r="H184" s="145">
        <f t="shared" ca="1" si="52"/>
        <v>1.00123161</v>
      </c>
      <c r="I184" s="147">
        <f t="shared" si="60"/>
        <v>2.9499999999999998E-2</v>
      </c>
      <c r="J184" s="148">
        <f t="shared" si="68"/>
        <v>43627</v>
      </c>
      <c r="K184" s="149">
        <f t="shared" si="61"/>
        <v>5</v>
      </c>
      <c r="L184" s="150">
        <f t="shared" si="62"/>
        <v>5</v>
      </c>
      <c r="M184" s="151">
        <f t="shared" si="53"/>
        <v>1.0005770169999999</v>
      </c>
      <c r="N184" s="151">
        <f t="shared" ca="1" si="54"/>
        <v>1.0018093379999999</v>
      </c>
      <c r="O184" s="150">
        <f t="shared" si="63"/>
        <v>0</v>
      </c>
      <c r="P184" s="145">
        <f t="shared" ca="1" si="55"/>
        <v>18.093379989999999</v>
      </c>
      <c r="Q184" s="152">
        <f t="shared" si="56"/>
        <v>0</v>
      </c>
      <c r="R184" s="153" t="str">
        <f t="shared" si="64"/>
        <v>J=</v>
      </c>
      <c r="S184" s="148">
        <f t="shared" si="65"/>
        <v>43657</v>
      </c>
      <c r="T184" s="154">
        <f t="shared" si="57"/>
        <v>0</v>
      </c>
      <c r="U184" s="7"/>
      <c r="V184" s="49">
        <v>47003</v>
      </c>
      <c r="W184" s="32" t="s">
        <v>76</v>
      </c>
      <c r="X184" s="19"/>
      <c r="Y184" s="1"/>
      <c r="Z184" s="7"/>
      <c r="AA184" s="7"/>
      <c r="AB184" s="7"/>
      <c r="AC184" s="7"/>
      <c r="AD184" s="7"/>
      <c r="AE184" s="8"/>
      <c r="AF184" s="7"/>
      <c r="AG184" s="7" t="str">
        <f t="shared" ca="1" si="66"/>
        <v/>
      </c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</row>
    <row r="185" spans="1:208" x14ac:dyDescent="0.2">
      <c r="A185" s="143">
        <f t="shared" si="58"/>
        <v>43635</v>
      </c>
      <c r="B185" s="144">
        <f t="shared" ca="1" si="67"/>
        <v>10021.71594</v>
      </c>
      <c r="C185" s="145">
        <f t="shared" si="59"/>
        <v>10000</v>
      </c>
      <c r="D185" s="146">
        <f ca="1">IF(A185&lt;$B$1,VLOOKUP(A185,[1]DI!$A$4:$B$15000,2,FALSE),0)</f>
        <v>6.4000000000000001E-2</v>
      </c>
      <c r="E185" s="145">
        <f t="shared" ca="1" si="51"/>
        <v>1.0002462000000001</v>
      </c>
      <c r="F185" s="145">
        <f ca="1">(TRUNC(PRODUCT($E$12:$E184),16))</f>
        <v>1.02947403309375</v>
      </c>
      <c r="G185" s="145">
        <f t="shared" ca="1" si="69"/>
        <v>1.02795460361304</v>
      </c>
      <c r="H185" s="145">
        <f t="shared" ca="1" si="52"/>
        <v>1.0014781100000001</v>
      </c>
      <c r="I185" s="147">
        <f t="shared" si="60"/>
        <v>2.9499999999999998E-2</v>
      </c>
      <c r="J185" s="148">
        <f t="shared" si="68"/>
        <v>43627</v>
      </c>
      <c r="K185" s="149">
        <f t="shared" si="61"/>
        <v>6</v>
      </c>
      <c r="L185" s="150">
        <f t="shared" si="62"/>
        <v>6</v>
      </c>
      <c r="M185" s="151">
        <f t="shared" si="53"/>
        <v>1.00069246</v>
      </c>
      <c r="N185" s="151">
        <f t="shared" ca="1" si="54"/>
        <v>1.002171594</v>
      </c>
      <c r="O185" s="150">
        <f t="shared" si="63"/>
        <v>0</v>
      </c>
      <c r="P185" s="145">
        <f t="shared" ca="1" si="55"/>
        <v>21.71594</v>
      </c>
      <c r="Q185" s="152">
        <f t="shared" si="56"/>
        <v>0</v>
      </c>
      <c r="R185" s="153" t="str">
        <f t="shared" si="64"/>
        <v>J=</v>
      </c>
      <c r="S185" s="148">
        <f t="shared" si="65"/>
        <v>43657</v>
      </c>
      <c r="T185" s="154">
        <f t="shared" si="57"/>
        <v>0</v>
      </c>
      <c r="U185" s="7"/>
      <c r="V185" s="49">
        <v>47038</v>
      </c>
      <c r="W185" s="23" t="s">
        <v>65</v>
      </c>
      <c r="X185" s="19"/>
      <c r="Y185" s="1"/>
      <c r="Z185" s="7"/>
      <c r="AA185" s="7"/>
      <c r="AB185" s="7"/>
      <c r="AC185" s="7"/>
      <c r="AD185" s="7"/>
      <c r="AE185" s="8"/>
      <c r="AF185" s="7"/>
      <c r="AG185" s="7" t="str">
        <f t="shared" ca="1" si="66"/>
        <v/>
      </c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</row>
    <row r="186" spans="1:208" x14ac:dyDescent="0.2">
      <c r="A186" s="143">
        <f t="shared" si="58"/>
        <v>43636</v>
      </c>
      <c r="B186" s="144">
        <f t="shared" ca="1" si="67"/>
        <v>10025.33979</v>
      </c>
      <c r="C186" s="145">
        <f t="shared" si="59"/>
        <v>10000</v>
      </c>
      <c r="D186" s="146">
        <f ca="1">IF(A186&lt;$B$1,VLOOKUP(A186,[1]DI!$A$4:$B$15000,2,FALSE),0)</f>
        <v>0</v>
      </c>
      <c r="E186" s="145">
        <f t="shared" ca="1" si="51"/>
        <v>1</v>
      </c>
      <c r="F186" s="145">
        <f ca="1">(TRUNC(PRODUCT($E$12:$E185),16))</f>
        <v>1.0297274896007</v>
      </c>
      <c r="G186" s="145">
        <f t="shared" ca="1" si="69"/>
        <v>1.02795460361304</v>
      </c>
      <c r="H186" s="145">
        <f t="shared" ca="1" si="52"/>
        <v>1.00172467</v>
      </c>
      <c r="I186" s="147">
        <f t="shared" si="60"/>
        <v>2.9499999999999998E-2</v>
      </c>
      <c r="J186" s="148">
        <f t="shared" si="68"/>
        <v>43627</v>
      </c>
      <c r="K186" s="149">
        <f t="shared" si="61"/>
        <v>6</v>
      </c>
      <c r="L186" s="150">
        <f t="shared" si="62"/>
        <v>7</v>
      </c>
      <c r="M186" s="151">
        <f t="shared" si="53"/>
        <v>1.0008079160000001</v>
      </c>
      <c r="N186" s="151">
        <f t="shared" ca="1" si="54"/>
        <v>1.0025339790000001</v>
      </c>
      <c r="O186" s="150">
        <f t="shared" si="63"/>
        <v>0</v>
      </c>
      <c r="P186" s="145">
        <f t="shared" ca="1" si="55"/>
        <v>25.339790000000001</v>
      </c>
      <c r="Q186" s="152">
        <f t="shared" si="56"/>
        <v>0</v>
      </c>
      <c r="R186" s="153" t="str">
        <f t="shared" si="64"/>
        <v>J=</v>
      </c>
      <c r="S186" s="148">
        <f t="shared" si="65"/>
        <v>43657</v>
      </c>
      <c r="T186" s="154">
        <f t="shared" si="57"/>
        <v>0</v>
      </c>
      <c r="U186" s="7"/>
      <c r="V186" s="49">
        <v>47059</v>
      </c>
      <c r="W186" s="32" t="s">
        <v>69</v>
      </c>
      <c r="X186" s="19"/>
      <c r="Y186" s="1"/>
      <c r="Z186" s="7"/>
      <c r="AA186" s="7"/>
      <c r="AB186" s="7"/>
      <c r="AC186" s="7"/>
      <c r="AD186" s="7"/>
      <c r="AE186" s="8"/>
      <c r="AF186" s="7"/>
      <c r="AG186" s="7" t="str">
        <f t="shared" ca="1" si="66"/>
        <v/>
      </c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</row>
    <row r="187" spans="1:208" x14ac:dyDescent="0.2">
      <c r="A187" s="143">
        <f t="shared" si="58"/>
        <v>43637</v>
      </c>
      <c r="B187" s="144">
        <f t="shared" ca="1" si="67"/>
        <v>10025.33979</v>
      </c>
      <c r="C187" s="145">
        <f t="shared" si="59"/>
        <v>10000</v>
      </c>
      <c r="D187" s="146">
        <f ca="1">IF(A187&lt;$B$1,VLOOKUP(A187,[1]DI!$A$4:$B$15000,2,FALSE),0)</f>
        <v>6.4000000000000001E-2</v>
      </c>
      <c r="E187" s="145">
        <f t="shared" ca="1" si="51"/>
        <v>1.0002462000000001</v>
      </c>
      <c r="F187" s="145">
        <f ca="1">(TRUNC(PRODUCT($E$12:$E186),16))</f>
        <v>1.0297274896007</v>
      </c>
      <c r="G187" s="145">
        <f t="shared" ca="1" si="69"/>
        <v>1.02795460361304</v>
      </c>
      <c r="H187" s="145">
        <f t="shared" ca="1" si="52"/>
        <v>1.00172467</v>
      </c>
      <c r="I187" s="147">
        <f t="shared" si="60"/>
        <v>2.9499999999999998E-2</v>
      </c>
      <c r="J187" s="148">
        <f t="shared" si="68"/>
        <v>43627</v>
      </c>
      <c r="K187" s="149">
        <f t="shared" si="61"/>
        <v>7</v>
      </c>
      <c r="L187" s="150">
        <f t="shared" si="62"/>
        <v>7</v>
      </c>
      <c r="M187" s="151">
        <f t="shared" si="53"/>
        <v>1.0008079160000001</v>
      </c>
      <c r="N187" s="151">
        <f t="shared" ca="1" si="54"/>
        <v>1.0025339790000001</v>
      </c>
      <c r="O187" s="150">
        <f t="shared" si="63"/>
        <v>0</v>
      </c>
      <c r="P187" s="145">
        <f t="shared" ca="1" si="55"/>
        <v>25.339790000000001</v>
      </c>
      <c r="Q187" s="152">
        <f t="shared" si="56"/>
        <v>0</v>
      </c>
      <c r="R187" s="153" t="str">
        <f t="shared" si="64"/>
        <v>J=</v>
      </c>
      <c r="S187" s="148">
        <f t="shared" si="65"/>
        <v>43657</v>
      </c>
      <c r="T187" s="154">
        <f t="shared" si="57"/>
        <v>0</v>
      </c>
      <c r="U187" s="7"/>
      <c r="V187" s="49">
        <v>47072</v>
      </c>
      <c r="W187" s="32" t="s">
        <v>77</v>
      </c>
      <c r="X187" s="19"/>
      <c r="Y187" s="1"/>
      <c r="Z187" s="7"/>
      <c r="AA187" s="7"/>
      <c r="AB187" s="7"/>
      <c r="AC187" s="7"/>
      <c r="AD187" s="7"/>
      <c r="AE187" s="8"/>
      <c r="AF187" s="7"/>
      <c r="AG187" s="7" t="str">
        <f t="shared" ca="1" si="66"/>
        <v/>
      </c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</row>
    <row r="188" spans="1:208" x14ac:dyDescent="0.2">
      <c r="A188" s="143">
        <f t="shared" si="58"/>
        <v>43638</v>
      </c>
      <c r="B188" s="144">
        <f t="shared" ca="1" si="67"/>
        <v>10028.96505999</v>
      </c>
      <c r="C188" s="145">
        <f t="shared" si="59"/>
        <v>10000</v>
      </c>
      <c r="D188" s="146">
        <f ca="1">IF(A188&lt;$B$1,VLOOKUP(A188,[1]DI!$A$4:$B$15000,2,FALSE),0)</f>
        <v>0</v>
      </c>
      <c r="E188" s="145">
        <f t="shared" ca="1" si="51"/>
        <v>1</v>
      </c>
      <c r="F188" s="145">
        <f ca="1">(TRUNC(PRODUCT($E$12:$E187),16))</f>
        <v>1.0299810085086401</v>
      </c>
      <c r="G188" s="145">
        <f t="shared" ca="1" si="69"/>
        <v>1.02795460361304</v>
      </c>
      <c r="H188" s="145">
        <f t="shared" ca="1" si="52"/>
        <v>1.0019712999999999</v>
      </c>
      <c r="I188" s="147">
        <f t="shared" si="60"/>
        <v>2.9499999999999998E-2</v>
      </c>
      <c r="J188" s="148">
        <f t="shared" si="68"/>
        <v>43627</v>
      </c>
      <c r="K188" s="149">
        <f t="shared" si="61"/>
        <v>7</v>
      </c>
      <c r="L188" s="150">
        <f t="shared" si="62"/>
        <v>8</v>
      </c>
      <c r="M188" s="151">
        <f t="shared" si="53"/>
        <v>1.000923386</v>
      </c>
      <c r="N188" s="151">
        <f t="shared" ca="1" si="54"/>
        <v>1.0028965059999999</v>
      </c>
      <c r="O188" s="150">
        <f t="shared" si="63"/>
        <v>0</v>
      </c>
      <c r="P188" s="145">
        <f t="shared" ca="1" si="55"/>
        <v>28.96505999</v>
      </c>
      <c r="Q188" s="152">
        <f t="shared" si="56"/>
        <v>0</v>
      </c>
      <c r="R188" s="153" t="str">
        <f t="shared" si="64"/>
        <v>J=</v>
      </c>
      <c r="S188" s="148">
        <f t="shared" si="65"/>
        <v>43657</v>
      </c>
      <c r="T188" s="154">
        <f t="shared" si="57"/>
        <v>0</v>
      </c>
      <c r="U188" s="7"/>
      <c r="V188" s="49">
        <v>47112</v>
      </c>
      <c r="W188" s="32" t="s">
        <v>71</v>
      </c>
      <c r="X188" s="19"/>
      <c r="Y188" s="1"/>
      <c r="Z188" s="7"/>
      <c r="AA188" s="7"/>
      <c r="AB188" s="7"/>
      <c r="AC188" s="7"/>
      <c r="AD188" s="7"/>
      <c r="AE188" s="8"/>
      <c r="AF188" s="7"/>
      <c r="AG188" s="7" t="str">
        <f t="shared" ca="1" si="66"/>
        <v/>
      </c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</row>
    <row r="189" spans="1:208" x14ac:dyDescent="0.2">
      <c r="A189" s="143">
        <f t="shared" si="58"/>
        <v>43639</v>
      </c>
      <c r="B189" s="144">
        <f t="shared" ca="1" si="67"/>
        <v>10028.96505999</v>
      </c>
      <c r="C189" s="145">
        <f t="shared" si="59"/>
        <v>10000</v>
      </c>
      <c r="D189" s="146">
        <f ca="1">IF(A189&lt;$B$1,VLOOKUP(A189,[1]DI!$A$4:$B$15000,2,FALSE),0)</f>
        <v>0</v>
      </c>
      <c r="E189" s="145">
        <f t="shared" ca="1" si="51"/>
        <v>1</v>
      </c>
      <c r="F189" s="145">
        <f ca="1">(TRUNC(PRODUCT($E$12:$E188),16))</f>
        <v>1.0299810085086401</v>
      </c>
      <c r="G189" s="145">
        <f t="shared" ca="1" si="69"/>
        <v>1.02795460361304</v>
      </c>
      <c r="H189" s="145">
        <f t="shared" ca="1" si="52"/>
        <v>1.0019712999999999</v>
      </c>
      <c r="I189" s="147">
        <f t="shared" si="60"/>
        <v>2.9499999999999998E-2</v>
      </c>
      <c r="J189" s="148">
        <f t="shared" si="68"/>
        <v>43627</v>
      </c>
      <c r="K189" s="149">
        <f t="shared" si="61"/>
        <v>7</v>
      </c>
      <c r="L189" s="150">
        <f t="shared" si="62"/>
        <v>8</v>
      </c>
      <c r="M189" s="151">
        <f t="shared" si="53"/>
        <v>1.000923386</v>
      </c>
      <c r="N189" s="151">
        <f t="shared" ca="1" si="54"/>
        <v>1.0028965059999999</v>
      </c>
      <c r="O189" s="150">
        <f t="shared" si="63"/>
        <v>0</v>
      </c>
      <c r="P189" s="145">
        <f t="shared" ca="1" si="55"/>
        <v>28.96505999</v>
      </c>
      <c r="Q189" s="152">
        <f t="shared" si="56"/>
        <v>0</v>
      </c>
      <c r="R189" s="153" t="str">
        <f t="shared" si="64"/>
        <v>J=</v>
      </c>
      <c r="S189" s="148">
        <f t="shared" si="65"/>
        <v>43657</v>
      </c>
      <c r="T189" s="154">
        <f t="shared" si="57"/>
        <v>0</v>
      </c>
      <c r="U189" s="7"/>
      <c r="V189" s="49">
        <v>47119</v>
      </c>
      <c r="W189" s="32" t="s">
        <v>72</v>
      </c>
      <c r="X189" s="19"/>
      <c r="Y189" s="1"/>
      <c r="Z189" s="7"/>
      <c r="AA189" s="7"/>
      <c r="AB189" s="7"/>
      <c r="AC189" s="7"/>
      <c r="AD189" s="7"/>
      <c r="AE189" s="8"/>
      <c r="AF189" s="7"/>
      <c r="AG189" s="7" t="str">
        <f t="shared" ca="1" si="66"/>
        <v/>
      </c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</row>
    <row r="190" spans="1:208" x14ac:dyDescent="0.2">
      <c r="A190" s="143">
        <f t="shared" si="58"/>
        <v>43640</v>
      </c>
      <c r="B190" s="144">
        <f t="shared" ca="1" si="67"/>
        <v>10028.96505999</v>
      </c>
      <c r="C190" s="145">
        <f t="shared" si="59"/>
        <v>10000</v>
      </c>
      <c r="D190" s="146">
        <f ca="1">IF(A190&lt;$B$1,VLOOKUP(A190,[1]DI!$A$4:$B$15000,2,FALSE),0)</f>
        <v>6.4000000000000001E-2</v>
      </c>
      <c r="E190" s="145">
        <f t="shared" ca="1" si="51"/>
        <v>1.0002462000000001</v>
      </c>
      <c r="F190" s="145">
        <f ca="1">(TRUNC(PRODUCT($E$12:$E189),16))</f>
        <v>1.0299810085086401</v>
      </c>
      <c r="G190" s="145">
        <f t="shared" ca="1" si="69"/>
        <v>1.02795460361304</v>
      </c>
      <c r="H190" s="145">
        <f t="shared" ca="1" si="52"/>
        <v>1.0019712999999999</v>
      </c>
      <c r="I190" s="147">
        <f t="shared" si="60"/>
        <v>2.9499999999999998E-2</v>
      </c>
      <c r="J190" s="148">
        <f t="shared" si="68"/>
        <v>43627</v>
      </c>
      <c r="K190" s="149">
        <f t="shared" si="61"/>
        <v>8</v>
      </c>
      <c r="L190" s="150">
        <f t="shared" si="62"/>
        <v>8</v>
      </c>
      <c r="M190" s="151">
        <f t="shared" si="53"/>
        <v>1.000923386</v>
      </c>
      <c r="N190" s="151">
        <f t="shared" ca="1" si="54"/>
        <v>1.0028965059999999</v>
      </c>
      <c r="O190" s="150">
        <f t="shared" si="63"/>
        <v>0</v>
      </c>
      <c r="P190" s="145">
        <f t="shared" ca="1" si="55"/>
        <v>28.96505999</v>
      </c>
      <c r="Q190" s="152">
        <f t="shared" si="56"/>
        <v>0</v>
      </c>
      <c r="R190" s="153" t="str">
        <f t="shared" si="64"/>
        <v>J=</v>
      </c>
      <c r="S190" s="148">
        <f t="shared" si="65"/>
        <v>43657</v>
      </c>
      <c r="T190" s="154">
        <f t="shared" si="57"/>
        <v>0</v>
      </c>
      <c r="U190" s="7"/>
      <c r="V190" s="49">
        <v>47161</v>
      </c>
      <c r="W190" s="32" t="s">
        <v>63</v>
      </c>
      <c r="X190" s="19"/>
      <c r="Y190" s="1"/>
      <c r="Z190" s="7"/>
      <c r="AA190" s="7"/>
      <c r="AB190" s="7"/>
      <c r="AC190" s="7"/>
      <c r="AD190" s="7"/>
      <c r="AE190" s="8"/>
      <c r="AF190" s="7"/>
      <c r="AG190" s="7" t="str">
        <f t="shared" ca="1" si="66"/>
        <v/>
      </c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</row>
    <row r="191" spans="1:208" x14ac:dyDescent="0.2">
      <c r="A191" s="143">
        <f t="shared" si="58"/>
        <v>43641</v>
      </c>
      <c r="B191" s="144">
        <f t="shared" ca="1" si="67"/>
        <v>10032.59153999</v>
      </c>
      <c r="C191" s="145">
        <f t="shared" si="59"/>
        <v>10000</v>
      </c>
      <c r="D191" s="146">
        <f ca="1">IF(A191&lt;$B$1,VLOOKUP(A191,[1]DI!$A$4:$B$15000,2,FALSE),0)</f>
        <v>6.4000000000000001E-2</v>
      </c>
      <c r="E191" s="145">
        <f t="shared" ca="1" si="51"/>
        <v>1.0002462000000001</v>
      </c>
      <c r="F191" s="145">
        <f ca="1">(TRUNC(PRODUCT($E$12:$E190),16))</f>
        <v>1.0302345898329399</v>
      </c>
      <c r="G191" s="145">
        <f t="shared" ca="1" si="69"/>
        <v>1.02795460361304</v>
      </c>
      <c r="H191" s="145">
        <f t="shared" ca="1" si="52"/>
        <v>1.00221798</v>
      </c>
      <c r="I191" s="147">
        <f t="shared" si="60"/>
        <v>2.9499999999999998E-2</v>
      </c>
      <c r="J191" s="148">
        <f t="shared" si="68"/>
        <v>43627</v>
      </c>
      <c r="K191" s="149">
        <f t="shared" si="61"/>
        <v>9</v>
      </c>
      <c r="L191" s="150">
        <f t="shared" si="62"/>
        <v>9</v>
      </c>
      <c r="M191" s="151">
        <f t="shared" si="53"/>
        <v>1.0010388699999999</v>
      </c>
      <c r="N191" s="151">
        <f t="shared" ca="1" si="54"/>
        <v>1.003259154</v>
      </c>
      <c r="O191" s="150">
        <f t="shared" si="63"/>
        <v>0</v>
      </c>
      <c r="P191" s="145">
        <f t="shared" ca="1" si="55"/>
        <v>32.591539990000001</v>
      </c>
      <c r="Q191" s="152">
        <f t="shared" si="56"/>
        <v>0</v>
      </c>
      <c r="R191" s="153" t="str">
        <f t="shared" si="64"/>
        <v>J=</v>
      </c>
      <c r="S191" s="148">
        <f t="shared" si="65"/>
        <v>43657</v>
      </c>
      <c r="T191" s="154">
        <f t="shared" si="57"/>
        <v>0</v>
      </c>
      <c r="U191" s="7"/>
      <c r="V191" s="49">
        <v>47162</v>
      </c>
      <c r="W191" s="32" t="s">
        <v>63</v>
      </c>
      <c r="X191" s="19"/>
      <c r="Y191" s="1"/>
      <c r="Z191" s="7"/>
      <c r="AA191" s="7"/>
      <c r="AB191" s="7"/>
      <c r="AC191" s="7"/>
      <c r="AD191" s="7"/>
      <c r="AE191" s="8"/>
      <c r="AF191" s="7"/>
      <c r="AG191" s="7" t="str">
        <f t="shared" ca="1" si="66"/>
        <v/>
      </c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</row>
    <row r="192" spans="1:208" x14ac:dyDescent="0.2">
      <c r="A192" s="143">
        <f t="shared" si="58"/>
        <v>43642</v>
      </c>
      <c r="B192" s="144">
        <f t="shared" ca="1" si="67"/>
        <v>10036.21941</v>
      </c>
      <c r="C192" s="145">
        <f t="shared" si="59"/>
        <v>10000</v>
      </c>
      <c r="D192" s="146">
        <f ca="1">IF(A192&lt;$B$1,VLOOKUP(A192,[1]DI!$A$4:$B$15000,2,FALSE),0)</f>
        <v>6.4000000000000001E-2</v>
      </c>
      <c r="E192" s="145">
        <f t="shared" ca="1" si="51"/>
        <v>1.0002462000000001</v>
      </c>
      <c r="F192" s="145">
        <f ca="1">(TRUNC(PRODUCT($E$12:$E191),16))</f>
        <v>1.03048823358895</v>
      </c>
      <c r="G192" s="145">
        <f t="shared" ca="1" si="69"/>
        <v>1.02795460361304</v>
      </c>
      <c r="H192" s="145">
        <f t="shared" ca="1" si="52"/>
        <v>1.00246473</v>
      </c>
      <c r="I192" s="147">
        <f t="shared" si="60"/>
        <v>2.9499999999999998E-2</v>
      </c>
      <c r="J192" s="148">
        <f t="shared" si="68"/>
        <v>43627</v>
      </c>
      <c r="K192" s="149">
        <f t="shared" si="61"/>
        <v>10</v>
      </c>
      <c r="L192" s="150">
        <f t="shared" si="62"/>
        <v>10</v>
      </c>
      <c r="M192" s="151">
        <f t="shared" si="53"/>
        <v>1.001154366</v>
      </c>
      <c r="N192" s="151">
        <f t="shared" ca="1" si="54"/>
        <v>1.003621941</v>
      </c>
      <c r="O192" s="150">
        <f t="shared" si="63"/>
        <v>0</v>
      </c>
      <c r="P192" s="145">
        <f t="shared" ca="1" si="55"/>
        <v>36.219410000000003</v>
      </c>
      <c r="Q192" s="152">
        <f t="shared" si="56"/>
        <v>0</v>
      </c>
      <c r="R192" s="153" t="str">
        <f t="shared" si="64"/>
        <v>J=</v>
      </c>
      <c r="S192" s="148">
        <f t="shared" si="65"/>
        <v>43657</v>
      </c>
      <c r="T192" s="154">
        <f t="shared" si="57"/>
        <v>0</v>
      </c>
      <c r="U192" s="7"/>
      <c r="V192" s="49">
        <v>47207</v>
      </c>
      <c r="W192" s="32" t="s">
        <v>73</v>
      </c>
      <c r="X192" s="42"/>
      <c r="Y192" s="1"/>
      <c r="Z192" s="7"/>
      <c r="AA192" s="7"/>
      <c r="AB192" s="7"/>
      <c r="AC192" s="7"/>
      <c r="AD192" s="7"/>
      <c r="AE192" s="8"/>
      <c r="AF192" s="7"/>
      <c r="AG192" s="7" t="str">
        <f t="shared" ca="1" si="66"/>
        <v/>
      </c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</row>
    <row r="193" spans="1:208" x14ac:dyDescent="0.2">
      <c r="A193" s="143">
        <f t="shared" si="58"/>
        <v>43643</v>
      </c>
      <c r="B193" s="144">
        <f t="shared" ca="1" si="67"/>
        <v>10039.84859</v>
      </c>
      <c r="C193" s="145">
        <f t="shared" si="59"/>
        <v>10000</v>
      </c>
      <c r="D193" s="146">
        <f ca="1">IF(A193&lt;$B$1,VLOOKUP(A193,[1]DI!$A$4:$B$15000,2,FALSE),0)</f>
        <v>6.4000000000000001E-2</v>
      </c>
      <c r="E193" s="145">
        <f t="shared" ca="1" si="51"/>
        <v>1.0002462000000001</v>
      </c>
      <c r="F193" s="145">
        <f ca="1">(TRUNC(PRODUCT($E$12:$E192),16))</f>
        <v>1.0307419397920601</v>
      </c>
      <c r="G193" s="145">
        <f t="shared" ca="1" si="69"/>
        <v>1.02795460361304</v>
      </c>
      <c r="H193" s="145">
        <f t="shared" ca="1" si="52"/>
        <v>1.00271154</v>
      </c>
      <c r="I193" s="147">
        <f t="shared" si="60"/>
        <v>2.9499999999999998E-2</v>
      </c>
      <c r="J193" s="148">
        <f t="shared" si="68"/>
        <v>43627</v>
      </c>
      <c r="K193" s="149">
        <f t="shared" si="61"/>
        <v>11</v>
      </c>
      <c r="L193" s="150">
        <f t="shared" si="62"/>
        <v>11</v>
      </c>
      <c r="M193" s="151">
        <f t="shared" si="53"/>
        <v>1.0012698760000001</v>
      </c>
      <c r="N193" s="151">
        <f t="shared" ca="1" si="54"/>
        <v>1.003984859</v>
      </c>
      <c r="O193" s="150">
        <f t="shared" si="63"/>
        <v>0</v>
      </c>
      <c r="P193" s="145">
        <f t="shared" ca="1" si="55"/>
        <v>39.848590000000002</v>
      </c>
      <c r="Q193" s="152">
        <f t="shared" si="56"/>
        <v>0</v>
      </c>
      <c r="R193" s="153" t="str">
        <f t="shared" si="64"/>
        <v>J=</v>
      </c>
      <c r="S193" s="148">
        <f t="shared" si="65"/>
        <v>43657</v>
      </c>
      <c r="T193" s="154">
        <f t="shared" si="57"/>
        <v>0</v>
      </c>
      <c r="U193" s="7"/>
      <c r="V193" s="49">
        <v>47239</v>
      </c>
      <c r="W193" s="32" t="s">
        <v>75</v>
      </c>
      <c r="X193" s="19"/>
      <c r="Y193" s="1"/>
      <c r="Z193" s="7"/>
      <c r="AA193" s="7"/>
      <c r="AB193" s="7"/>
      <c r="AC193" s="7"/>
      <c r="AD193" s="7"/>
      <c r="AE193" s="8"/>
      <c r="AF193" s="7"/>
      <c r="AG193" s="7" t="str">
        <f t="shared" ca="1" si="66"/>
        <v/>
      </c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</row>
    <row r="194" spans="1:208" x14ac:dyDescent="0.2">
      <c r="A194" s="143">
        <f t="shared" si="58"/>
        <v>43644</v>
      </c>
      <c r="B194" s="144">
        <f t="shared" ca="1" si="67"/>
        <v>10043.47898</v>
      </c>
      <c r="C194" s="145">
        <f t="shared" si="59"/>
        <v>10000</v>
      </c>
      <c r="D194" s="146">
        <f ca="1">IF(A194&lt;$B$1,VLOOKUP(A194,[1]DI!$A$4:$B$15000,2,FALSE),0)</f>
        <v>6.4000000000000001E-2</v>
      </c>
      <c r="E194" s="145">
        <f t="shared" ca="1" si="51"/>
        <v>1.0002462000000001</v>
      </c>
      <c r="F194" s="145">
        <f ca="1">(TRUNC(PRODUCT($E$12:$E193),16))</f>
        <v>1.03099570845764</v>
      </c>
      <c r="G194" s="145">
        <f t="shared" ca="1" si="69"/>
        <v>1.02795460361304</v>
      </c>
      <c r="H194" s="145">
        <f t="shared" ca="1" si="52"/>
        <v>1.0029584</v>
      </c>
      <c r="I194" s="147">
        <f t="shared" si="60"/>
        <v>2.9499999999999998E-2</v>
      </c>
      <c r="J194" s="148">
        <f t="shared" si="68"/>
        <v>43627</v>
      </c>
      <c r="K194" s="149">
        <f t="shared" si="61"/>
        <v>12</v>
      </c>
      <c r="L194" s="150">
        <f t="shared" si="62"/>
        <v>12</v>
      </c>
      <c r="M194" s="151">
        <f t="shared" si="53"/>
        <v>1.0013853989999999</v>
      </c>
      <c r="N194" s="151">
        <f t="shared" ca="1" si="54"/>
        <v>1.004347898</v>
      </c>
      <c r="O194" s="150">
        <f t="shared" si="63"/>
        <v>0</v>
      </c>
      <c r="P194" s="145">
        <f t="shared" ca="1" si="55"/>
        <v>43.47898</v>
      </c>
      <c r="Q194" s="152">
        <f t="shared" si="56"/>
        <v>0</v>
      </c>
      <c r="R194" s="153" t="str">
        <f t="shared" si="64"/>
        <v>J=</v>
      </c>
      <c r="S194" s="148">
        <f t="shared" si="65"/>
        <v>43657</v>
      </c>
      <c r="T194" s="154">
        <f t="shared" si="57"/>
        <v>0</v>
      </c>
      <c r="U194" s="29"/>
      <c r="V194" s="49">
        <v>47269</v>
      </c>
      <c r="W194" s="32" t="s">
        <v>74</v>
      </c>
      <c r="X194" s="19"/>
      <c r="Y194" s="31"/>
      <c r="Z194" s="29"/>
      <c r="AA194" s="29"/>
      <c r="AB194" s="29"/>
      <c r="AC194" s="29"/>
      <c r="AD194" s="29"/>
      <c r="AE194" s="48"/>
      <c r="AF194" s="29"/>
      <c r="AG194" s="7" t="str">
        <f t="shared" ca="1" si="66"/>
        <v/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</row>
    <row r="195" spans="1:208" x14ac:dyDescent="0.2">
      <c r="A195" s="143">
        <f t="shared" si="58"/>
        <v>43645</v>
      </c>
      <c r="B195" s="144">
        <f t="shared" ca="1" si="67"/>
        <v>10047.110769999999</v>
      </c>
      <c r="C195" s="145">
        <f t="shared" si="59"/>
        <v>10000</v>
      </c>
      <c r="D195" s="146">
        <f ca="1">IF(A195&lt;$B$1,VLOOKUP(A195,[1]DI!$A$4:$B$15000,2,FALSE),0)</f>
        <v>0</v>
      </c>
      <c r="E195" s="145">
        <f t="shared" ca="1" si="51"/>
        <v>1</v>
      </c>
      <c r="F195" s="145">
        <f ca="1">(TRUNC(PRODUCT($E$12:$E194),16))</f>
        <v>1.0312495396010599</v>
      </c>
      <c r="G195" s="145">
        <f t="shared" ca="1" si="69"/>
        <v>1.02795460361304</v>
      </c>
      <c r="H195" s="145">
        <f t="shared" ca="1" si="52"/>
        <v>1.0032053299999999</v>
      </c>
      <c r="I195" s="147">
        <f t="shared" si="60"/>
        <v>2.9499999999999998E-2</v>
      </c>
      <c r="J195" s="148">
        <f t="shared" si="68"/>
        <v>43627</v>
      </c>
      <c r="K195" s="149">
        <f t="shared" si="61"/>
        <v>12</v>
      </c>
      <c r="L195" s="150">
        <f t="shared" si="62"/>
        <v>13</v>
      </c>
      <c r="M195" s="151">
        <f t="shared" si="53"/>
        <v>1.001500936</v>
      </c>
      <c r="N195" s="151">
        <f t="shared" ca="1" si="54"/>
        <v>1.0047110770000001</v>
      </c>
      <c r="O195" s="150">
        <f t="shared" si="63"/>
        <v>0</v>
      </c>
      <c r="P195" s="145">
        <f t="shared" ca="1" si="55"/>
        <v>47.110770000000002</v>
      </c>
      <c r="Q195" s="152">
        <f t="shared" si="56"/>
        <v>0</v>
      </c>
      <c r="R195" s="153" t="str">
        <f t="shared" si="64"/>
        <v>J=</v>
      </c>
      <c r="S195" s="148">
        <f t="shared" si="65"/>
        <v>43657</v>
      </c>
      <c r="T195" s="154">
        <f t="shared" si="57"/>
        <v>0</v>
      </c>
      <c r="U195" s="7"/>
      <c r="V195" s="49">
        <v>47368</v>
      </c>
      <c r="W195" s="32" t="s">
        <v>76</v>
      </c>
      <c r="X195" s="19"/>
      <c r="Y195" s="1"/>
      <c r="Z195" s="7"/>
      <c r="AA195" s="7"/>
      <c r="AB195" s="7"/>
      <c r="AC195" s="7"/>
      <c r="AD195" s="7"/>
      <c r="AE195" s="8"/>
      <c r="AF195" s="7"/>
      <c r="AG195" s="7" t="str">
        <f t="shared" ca="1" si="66"/>
        <v/>
      </c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</row>
    <row r="196" spans="1:208" x14ac:dyDescent="0.2">
      <c r="A196" s="143">
        <f t="shared" si="58"/>
        <v>43646</v>
      </c>
      <c r="B196" s="144">
        <f t="shared" ca="1" si="67"/>
        <v>10047.110769999999</v>
      </c>
      <c r="C196" s="145">
        <f t="shared" si="59"/>
        <v>10000</v>
      </c>
      <c r="D196" s="146">
        <f ca="1">IF(A196&lt;$B$1,VLOOKUP(A196,[1]DI!$A$4:$B$15000,2,FALSE),0)</f>
        <v>0</v>
      </c>
      <c r="E196" s="145">
        <f t="shared" ca="1" si="51"/>
        <v>1</v>
      </c>
      <c r="F196" s="145">
        <f ca="1">(TRUNC(PRODUCT($E$12:$E195),16))</f>
        <v>1.0312495396010599</v>
      </c>
      <c r="G196" s="145">
        <f t="shared" ca="1" si="69"/>
        <v>1.02795460361304</v>
      </c>
      <c r="H196" s="145">
        <f t="shared" ca="1" si="52"/>
        <v>1.0032053299999999</v>
      </c>
      <c r="I196" s="147">
        <f t="shared" si="60"/>
        <v>2.9499999999999998E-2</v>
      </c>
      <c r="J196" s="148">
        <f t="shared" si="68"/>
        <v>43627</v>
      </c>
      <c r="K196" s="149">
        <f t="shared" si="61"/>
        <v>12</v>
      </c>
      <c r="L196" s="150">
        <f t="shared" si="62"/>
        <v>13</v>
      </c>
      <c r="M196" s="151">
        <f t="shared" si="53"/>
        <v>1.001500936</v>
      </c>
      <c r="N196" s="151">
        <f t="shared" ca="1" si="54"/>
        <v>1.0047110770000001</v>
      </c>
      <c r="O196" s="150">
        <f t="shared" si="63"/>
        <v>0</v>
      </c>
      <c r="P196" s="145">
        <f t="shared" ca="1" si="55"/>
        <v>47.110770000000002</v>
      </c>
      <c r="Q196" s="152">
        <f t="shared" si="56"/>
        <v>0</v>
      </c>
      <c r="R196" s="153" t="str">
        <f t="shared" si="64"/>
        <v>J=</v>
      </c>
      <c r="S196" s="148">
        <f t="shared" si="65"/>
        <v>43657</v>
      </c>
      <c r="T196" s="154">
        <f t="shared" si="57"/>
        <v>0</v>
      </c>
      <c r="U196" s="7"/>
      <c r="V196" s="49">
        <v>47403</v>
      </c>
      <c r="W196" s="23" t="s">
        <v>65</v>
      </c>
      <c r="X196" s="19"/>
      <c r="Y196" s="1"/>
      <c r="Z196" s="7"/>
      <c r="AA196" s="7"/>
      <c r="AB196" s="7"/>
      <c r="AC196" s="7"/>
      <c r="AD196" s="7"/>
      <c r="AE196" s="8"/>
      <c r="AF196" s="7"/>
      <c r="AG196" s="7" t="str">
        <f t="shared" ca="1" si="66"/>
        <v/>
      </c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</row>
    <row r="197" spans="1:208" x14ac:dyDescent="0.2">
      <c r="A197" s="143">
        <f t="shared" si="58"/>
        <v>43647</v>
      </c>
      <c r="B197" s="144">
        <f t="shared" ca="1" si="67"/>
        <v>10047.110769999999</v>
      </c>
      <c r="C197" s="145">
        <f t="shared" si="59"/>
        <v>10000</v>
      </c>
      <c r="D197" s="146">
        <f ca="1">IF(A197&lt;$B$1,VLOOKUP(A197,[1]DI!$A$4:$B$15000,2,FALSE),0)</f>
        <v>6.4000000000000001E-2</v>
      </c>
      <c r="E197" s="145">
        <f t="shared" ca="1" si="51"/>
        <v>1.0002462000000001</v>
      </c>
      <c r="F197" s="145">
        <f ca="1">(TRUNC(PRODUCT($E$12:$E196),16))</f>
        <v>1.0312495396010599</v>
      </c>
      <c r="G197" s="145">
        <f t="shared" ca="1" si="69"/>
        <v>1.02795460361304</v>
      </c>
      <c r="H197" s="145">
        <f t="shared" ca="1" si="52"/>
        <v>1.0032053299999999</v>
      </c>
      <c r="I197" s="147">
        <f t="shared" si="60"/>
        <v>2.9499999999999998E-2</v>
      </c>
      <c r="J197" s="148">
        <f t="shared" si="68"/>
        <v>43627</v>
      </c>
      <c r="K197" s="149">
        <f t="shared" si="61"/>
        <v>13</v>
      </c>
      <c r="L197" s="150">
        <f t="shared" si="62"/>
        <v>13</v>
      </c>
      <c r="M197" s="151">
        <f t="shared" si="53"/>
        <v>1.001500936</v>
      </c>
      <c r="N197" s="151">
        <f t="shared" ca="1" si="54"/>
        <v>1.0047110770000001</v>
      </c>
      <c r="O197" s="150">
        <f t="shared" si="63"/>
        <v>0</v>
      </c>
      <c r="P197" s="145">
        <f t="shared" ca="1" si="55"/>
        <v>47.110770000000002</v>
      </c>
      <c r="Q197" s="152">
        <f t="shared" si="56"/>
        <v>0</v>
      </c>
      <c r="R197" s="153" t="str">
        <f t="shared" si="64"/>
        <v>J=</v>
      </c>
      <c r="S197" s="148">
        <f t="shared" si="65"/>
        <v>43657</v>
      </c>
      <c r="T197" s="154">
        <f t="shared" si="57"/>
        <v>0</v>
      </c>
      <c r="U197" s="29"/>
      <c r="V197" s="49">
        <v>47424</v>
      </c>
      <c r="W197" s="32" t="s">
        <v>69</v>
      </c>
      <c r="X197" s="19"/>
      <c r="Y197" s="31"/>
      <c r="Z197" s="29"/>
      <c r="AA197" s="29"/>
      <c r="AB197" s="29"/>
      <c r="AC197" s="29"/>
      <c r="AD197" s="29"/>
      <c r="AE197" s="48"/>
      <c r="AF197" s="29"/>
      <c r="AG197" s="7" t="str">
        <f t="shared" ca="1" si="66"/>
        <v/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</row>
    <row r="198" spans="1:208" x14ac:dyDescent="0.2">
      <c r="A198" s="143">
        <f t="shared" si="58"/>
        <v>43648</v>
      </c>
      <c r="B198" s="144">
        <f t="shared" ca="1" si="67"/>
        <v>10050.74387</v>
      </c>
      <c r="C198" s="145">
        <f t="shared" si="59"/>
        <v>10000</v>
      </c>
      <c r="D198" s="146">
        <f ca="1">IF(A198&lt;$B$1,VLOOKUP(A198,[1]DI!$A$4:$B$15000,2,FALSE),0)</f>
        <v>6.4000000000000001E-2</v>
      </c>
      <c r="E198" s="145">
        <f t="shared" ca="1" si="51"/>
        <v>1.0002462000000001</v>
      </c>
      <c r="F198" s="145">
        <f ca="1">(TRUNC(PRODUCT($E$12:$E197),16))</f>
        <v>1.03150343323771</v>
      </c>
      <c r="G198" s="145">
        <f t="shared" ca="1" si="69"/>
        <v>1.02795460361304</v>
      </c>
      <c r="H198" s="145">
        <f t="shared" ca="1" si="52"/>
        <v>1.0034523200000001</v>
      </c>
      <c r="I198" s="147">
        <f t="shared" si="60"/>
        <v>2.9499999999999998E-2</v>
      </c>
      <c r="J198" s="148">
        <f t="shared" si="68"/>
        <v>43627</v>
      </c>
      <c r="K198" s="149">
        <f t="shared" si="61"/>
        <v>14</v>
      </c>
      <c r="L198" s="150">
        <f t="shared" si="62"/>
        <v>14</v>
      </c>
      <c r="M198" s="151">
        <f t="shared" si="53"/>
        <v>1.0016164860000001</v>
      </c>
      <c r="N198" s="151">
        <f t="shared" ca="1" si="54"/>
        <v>1.0050743870000001</v>
      </c>
      <c r="O198" s="150">
        <f t="shared" si="63"/>
        <v>0</v>
      </c>
      <c r="P198" s="145">
        <f t="shared" ca="1" si="55"/>
        <v>50.743870000000001</v>
      </c>
      <c r="Q198" s="152">
        <f t="shared" si="56"/>
        <v>0</v>
      </c>
      <c r="R198" s="153" t="str">
        <f t="shared" si="64"/>
        <v>J=</v>
      </c>
      <c r="S198" s="148">
        <f t="shared" si="65"/>
        <v>43657</v>
      </c>
      <c r="T198" s="154">
        <f t="shared" si="57"/>
        <v>0</v>
      </c>
      <c r="U198" s="7"/>
      <c r="V198" s="49">
        <v>47437</v>
      </c>
      <c r="W198" s="32" t="s">
        <v>70</v>
      </c>
      <c r="X198" s="19"/>
      <c r="Y198" s="1"/>
      <c r="Z198" s="7"/>
      <c r="AA198" s="7"/>
      <c r="AB198" s="7"/>
      <c r="AC198" s="7"/>
      <c r="AD198" s="7"/>
      <c r="AE198" s="8"/>
      <c r="AF198" s="7"/>
      <c r="AG198" s="7" t="str">
        <f t="shared" ca="1" si="66"/>
        <v/>
      </c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</row>
    <row r="199" spans="1:208" x14ac:dyDescent="0.2">
      <c r="A199" s="143">
        <f t="shared" si="58"/>
        <v>43649</v>
      </c>
      <c r="B199" s="144">
        <f t="shared" ca="1" si="67"/>
        <v>10054.378259999999</v>
      </c>
      <c r="C199" s="145">
        <f t="shared" si="59"/>
        <v>10000</v>
      </c>
      <c r="D199" s="146">
        <f ca="1">IF(A199&lt;$B$1,VLOOKUP(A199,[1]DI!$A$4:$B$15000,2,FALSE),0)</f>
        <v>6.4000000000000001E-2</v>
      </c>
      <c r="E199" s="145">
        <f t="shared" ca="1" si="51"/>
        <v>1.0002462000000001</v>
      </c>
      <c r="F199" s="145">
        <f ca="1">(TRUNC(PRODUCT($E$12:$E198),16))</f>
        <v>1.0317573893829699</v>
      </c>
      <c r="G199" s="145">
        <f t="shared" ca="1" si="69"/>
        <v>1.02795460361304</v>
      </c>
      <c r="H199" s="145">
        <f t="shared" ca="1" si="52"/>
        <v>1.0036993700000001</v>
      </c>
      <c r="I199" s="147">
        <f t="shared" si="60"/>
        <v>2.9499999999999998E-2</v>
      </c>
      <c r="J199" s="148">
        <f t="shared" si="68"/>
        <v>43627</v>
      </c>
      <c r="K199" s="149">
        <f t="shared" si="61"/>
        <v>15</v>
      </c>
      <c r="L199" s="150">
        <f t="shared" si="62"/>
        <v>15</v>
      </c>
      <c r="M199" s="151">
        <f t="shared" si="53"/>
        <v>1.0017320489999999</v>
      </c>
      <c r="N199" s="151">
        <f t="shared" ca="1" si="54"/>
        <v>1.0054378260000001</v>
      </c>
      <c r="O199" s="150">
        <f t="shared" si="63"/>
        <v>0</v>
      </c>
      <c r="P199" s="145">
        <f t="shared" ca="1" si="55"/>
        <v>54.378259999999997</v>
      </c>
      <c r="Q199" s="152">
        <f t="shared" si="56"/>
        <v>0</v>
      </c>
      <c r="R199" s="153" t="str">
        <f t="shared" si="64"/>
        <v>J=</v>
      </c>
      <c r="S199" s="148">
        <f t="shared" si="65"/>
        <v>43657</v>
      </c>
      <c r="T199" s="154">
        <f t="shared" si="57"/>
        <v>0</v>
      </c>
      <c r="U199" s="7"/>
      <c r="V199" s="49">
        <v>47477</v>
      </c>
      <c r="W199" s="32" t="s">
        <v>71</v>
      </c>
      <c r="X199" s="19"/>
      <c r="Y199" s="1"/>
      <c r="Z199" s="7"/>
      <c r="AA199" s="7"/>
      <c r="AB199" s="7"/>
      <c r="AC199" s="7"/>
      <c r="AD199" s="7"/>
      <c r="AE199" s="8"/>
      <c r="AF199" s="7"/>
      <c r="AG199" s="7" t="str">
        <f t="shared" ca="1" si="66"/>
        <v/>
      </c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</row>
    <row r="200" spans="1:208" x14ac:dyDescent="0.2">
      <c r="A200" s="143">
        <f t="shared" si="58"/>
        <v>43650</v>
      </c>
      <c r="B200" s="144">
        <f t="shared" ca="1" si="67"/>
        <v>10058.013969989999</v>
      </c>
      <c r="C200" s="145">
        <f t="shared" si="59"/>
        <v>10000</v>
      </c>
      <c r="D200" s="146">
        <f ca="1">IF(A200&lt;$B$1,VLOOKUP(A200,[1]DI!$A$4:$B$15000,2,FALSE),0)</f>
        <v>6.4000000000000001E-2</v>
      </c>
      <c r="E200" s="145">
        <f t="shared" ca="1" si="51"/>
        <v>1.0002462000000001</v>
      </c>
      <c r="F200" s="145">
        <f ca="1">(TRUNC(PRODUCT($E$12:$E199),16))</f>
        <v>1.03201140805224</v>
      </c>
      <c r="G200" s="145">
        <f t="shared" ca="1" si="69"/>
        <v>1.02795460361304</v>
      </c>
      <c r="H200" s="145">
        <f t="shared" ca="1" si="52"/>
        <v>1.00394648</v>
      </c>
      <c r="I200" s="147">
        <f t="shared" si="60"/>
        <v>2.9499999999999998E-2</v>
      </c>
      <c r="J200" s="148">
        <f t="shared" si="68"/>
        <v>43627</v>
      </c>
      <c r="K200" s="149">
        <f t="shared" si="61"/>
        <v>16</v>
      </c>
      <c r="L200" s="150">
        <f t="shared" si="62"/>
        <v>16</v>
      </c>
      <c r="M200" s="151">
        <f t="shared" si="53"/>
        <v>1.0018476249999999</v>
      </c>
      <c r="N200" s="151">
        <f t="shared" ca="1" si="54"/>
        <v>1.0058013969999999</v>
      </c>
      <c r="O200" s="150">
        <f t="shared" si="63"/>
        <v>0</v>
      </c>
      <c r="P200" s="145">
        <f t="shared" ca="1" si="55"/>
        <v>58.01396999</v>
      </c>
      <c r="Q200" s="152">
        <f t="shared" si="56"/>
        <v>0</v>
      </c>
      <c r="R200" s="153" t="str">
        <f t="shared" si="64"/>
        <v>J=</v>
      </c>
      <c r="S200" s="148">
        <f t="shared" si="65"/>
        <v>43657</v>
      </c>
      <c r="T200" s="154">
        <f t="shared" si="57"/>
        <v>0</v>
      </c>
      <c r="U200" s="7"/>
      <c r="V200" s="49">
        <v>47484</v>
      </c>
      <c r="W200" s="32" t="s">
        <v>72</v>
      </c>
      <c r="X200" s="19"/>
      <c r="Y200" s="1"/>
      <c r="Z200" s="7"/>
      <c r="AA200" s="7"/>
      <c r="AB200" s="7"/>
      <c r="AC200" s="7"/>
      <c r="AD200" s="7"/>
      <c r="AE200" s="8"/>
      <c r="AF200" s="7"/>
      <c r="AG200" s="7" t="str">
        <f t="shared" ca="1" si="66"/>
        <v/>
      </c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</row>
    <row r="201" spans="1:208" x14ac:dyDescent="0.2">
      <c r="A201" s="143">
        <f t="shared" si="58"/>
        <v>43651</v>
      </c>
      <c r="B201" s="144">
        <f t="shared" ca="1" si="67"/>
        <v>10061.65098</v>
      </c>
      <c r="C201" s="145">
        <f t="shared" si="59"/>
        <v>10000</v>
      </c>
      <c r="D201" s="146">
        <f ca="1">IF(A201&lt;$B$1,VLOOKUP(A201,[1]DI!$A$4:$B$15000,2,FALSE),0)</f>
        <v>6.4000000000000001E-2</v>
      </c>
      <c r="E201" s="145">
        <f t="shared" ca="1" si="51"/>
        <v>1.0002462000000001</v>
      </c>
      <c r="F201" s="145">
        <f ca="1">(TRUNC(PRODUCT($E$12:$E200),16))</f>
        <v>1.0322654892609</v>
      </c>
      <c r="G201" s="145">
        <f t="shared" ca="1" si="69"/>
        <v>1.02795460361304</v>
      </c>
      <c r="H201" s="145">
        <f t="shared" ca="1" si="52"/>
        <v>1.0041936499999999</v>
      </c>
      <c r="I201" s="147">
        <f t="shared" si="60"/>
        <v>2.9499999999999998E-2</v>
      </c>
      <c r="J201" s="148">
        <f t="shared" si="68"/>
        <v>43627</v>
      </c>
      <c r="K201" s="149">
        <f t="shared" si="61"/>
        <v>17</v>
      </c>
      <c r="L201" s="150">
        <f t="shared" si="62"/>
        <v>17</v>
      </c>
      <c r="M201" s="151">
        <f t="shared" si="53"/>
        <v>1.001963215</v>
      </c>
      <c r="N201" s="151">
        <f t="shared" ca="1" si="54"/>
        <v>1.0061650980000001</v>
      </c>
      <c r="O201" s="150">
        <f t="shared" si="63"/>
        <v>0</v>
      </c>
      <c r="P201" s="145">
        <f t="shared" ca="1" si="55"/>
        <v>61.650979999999997</v>
      </c>
      <c r="Q201" s="152">
        <f t="shared" si="56"/>
        <v>0</v>
      </c>
      <c r="R201" s="153" t="str">
        <f t="shared" si="64"/>
        <v>J=</v>
      </c>
      <c r="S201" s="148">
        <f t="shared" si="65"/>
        <v>43657</v>
      </c>
      <c r="T201" s="154">
        <f t="shared" si="57"/>
        <v>0</v>
      </c>
      <c r="U201" s="7"/>
      <c r="V201" s="49">
        <v>47546</v>
      </c>
      <c r="W201" s="32" t="s">
        <v>63</v>
      </c>
      <c r="X201" s="19"/>
      <c r="Y201" s="1"/>
      <c r="Z201" s="7"/>
      <c r="AA201" s="7"/>
      <c r="AB201" s="7"/>
      <c r="AC201" s="7"/>
      <c r="AD201" s="7"/>
      <c r="AE201" s="8"/>
      <c r="AF201" s="7"/>
      <c r="AG201" s="7" t="str">
        <f t="shared" ca="1" si="66"/>
        <v/>
      </c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</row>
    <row r="202" spans="1:208" x14ac:dyDescent="0.2">
      <c r="A202" s="143">
        <f t="shared" si="58"/>
        <v>43652</v>
      </c>
      <c r="B202" s="144">
        <f t="shared" ca="1" si="67"/>
        <v>10065.289399990001</v>
      </c>
      <c r="C202" s="145">
        <f t="shared" si="59"/>
        <v>10000</v>
      </c>
      <c r="D202" s="146">
        <f ca="1">IF(A202&lt;$B$1,VLOOKUP(A202,[1]DI!$A$4:$B$15000,2,FALSE),0)</f>
        <v>0</v>
      </c>
      <c r="E202" s="145">
        <f t="shared" ca="1" si="51"/>
        <v>1</v>
      </c>
      <c r="F202" s="145">
        <f ca="1">(TRUNC(PRODUCT($E$12:$E201),16))</f>
        <v>1.03251963302436</v>
      </c>
      <c r="G202" s="145">
        <f t="shared" ca="1" si="69"/>
        <v>1.02795460361304</v>
      </c>
      <c r="H202" s="145">
        <f t="shared" ca="1" si="52"/>
        <v>1.0044408899999999</v>
      </c>
      <c r="I202" s="147">
        <f t="shared" si="60"/>
        <v>2.9499999999999998E-2</v>
      </c>
      <c r="J202" s="148">
        <f t="shared" si="68"/>
        <v>43627</v>
      </c>
      <c r="K202" s="149">
        <f t="shared" si="61"/>
        <v>17</v>
      </c>
      <c r="L202" s="150">
        <f t="shared" si="62"/>
        <v>18</v>
      </c>
      <c r="M202" s="151">
        <f t="shared" si="53"/>
        <v>1.002078818</v>
      </c>
      <c r="N202" s="151">
        <f t="shared" ca="1" si="54"/>
        <v>1.0065289399999999</v>
      </c>
      <c r="O202" s="150">
        <f t="shared" si="63"/>
        <v>0</v>
      </c>
      <c r="P202" s="145">
        <f t="shared" ca="1" si="55"/>
        <v>65.289399990000007</v>
      </c>
      <c r="Q202" s="152">
        <f t="shared" si="56"/>
        <v>0</v>
      </c>
      <c r="R202" s="153" t="str">
        <f t="shared" si="64"/>
        <v>J=</v>
      </c>
      <c r="S202" s="148">
        <f t="shared" si="65"/>
        <v>43657</v>
      </c>
      <c r="T202" s="154">
        <f t="shared" si="57"/>
        <v>0</v>
      </c>
      <c r="U202" s="7"/>
      <c r="V202" s="49">
        <v>47547</v>
      </c>
      <c r="W202" s="32" t="s">
        <v>63</v>
      </c>
      <c r="X202" s="19"/>
      <c r="Y202" s="1"/>
      <c r="Z202" s="7"/>
      <c r="AA202" s="7"/>
      <c r="AB202" s="7"/>
      <c r="AC202" s="7"/>
      <c r="AD202" s="7"/>
      <c r="AE202" s="8"/>
      <c r="AF202" s="7"/>
      <c r="AG202" s="7" t="str">
        <f t="shared" ca="1" si="66"/>
        <v/>
      </c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</row>
    <row r="203" spans="1:208" x14ac:dyDescent="0.2">
      <c r="A203" s="143">
        <f t="shared" si="58"/>
        <v>43653</v>
      </c>
      <c r="B203" s="144">
        <f t="shared" ca="1" si="67"/>
        <v>10065.289399990001</v>
      </c>
      <c r="C203" s="145">
        <f t="shared" si="59"/>
        <v>10000</v>
      </c>
      <c r="D203" s="146">
        <f ca="1">IF(A203&lt;$B$1,VLOOKUP(A203,[1]DI!$A$4:$B$15000,2,FALSE),0)</f>
        <v>0</v>
      </c>
      <c r="E203" s="145">
        <f t="shared" ca="1" si="51"/>
        <v>1</v>
      </c>
      <c r="F203" s="145">
        <f ca="1">(TRUNC(PRODUCT($E$12:$E202),16))</f>
        <v>1.03251963302436</v>
      </c>
      <c r="G203" s="145">
        <f t="shared" ca="1" si="69"/>
        <v>1.02795460361304</v>
      </c>
      <c r="H203" s="145">
        <f t="shared" ca="1" si="52"/>
        <v>1.0044408899999999</v>
      </c>
      <c r="I203" s="147">
        <f t="shared" si="60"/>
        <v>2.9499999999999998E-2</v>
      </c>
      <c r="J203" s="148">
        <f t="shared" si="68"/>
        <v>43627</v>
      </c>
      <c r="K203" s="149">
        <f t="shared" si="61"/>
        <v>17</v>
      </c>
      <c r="L203" s="150">
        <f t="shared" si="62"/>
        <v>18</v>
      </c>
      <c r="M203" s="151">
        <f t="shared" si="53"/>
        <v>1.002078818</v>
      </c>
      <c r="N203" s="151">
        <f t="shared" ca="1" si="54"/>
        <v>1.0065289399999999</v>
      </c>
      <c r="O203" s="150">
        <f t="shared" si="63"/>
        <v>0</v>
      </c>
      <c r="P203" s="145">
        <f t="shared" ca="1" si="55"/>
        <v>65.289399990000007</v>
      </c>
      <c r="Q203" s="152">
        <f t="shared" si="56"/>
        <v>0</v>
      </c>
      <c r="R203" s="153" t="str">
        <f t="shared" si="64"/>
        <v>J=</v>
      </c>
      <c r="S203" s="148">
        <f t="shared" si="65"/>
        <v>43657</v>
      </c>
      <c r="T203" s="154">
        <f t="shared" si="57"/>
        <v>0</v>
      </c>
      <c r="U203" s="7"/>
      <c r="V203" s="49">
        <v>47592</v>
      </c>
      <c r="W203" s="32" t="s">
        <v>73</v>
      </c>
      <c r="X203" s="19"/>
      <c r="Y203" s="1"/>
      <c r="Z203" s="7"/>
      <c r="AA203" s="7"/>
      <c r="AB203" s="7"/>
      <c r="AC203" s="7"/>
      <c r="AD203" s="7"/>
      <c r="AE203" s="8"/>
      <c r="AF203" s="7"/>
      <c r="AG203" s="7" t="str">
        <f t="shared" ca="1" si="66"/>
        <v/>
      </c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</row>
    <row r="204" spans="1:208" x14ac:dyDescent="0.2">
      <c r="A204" s="143">
        <f t="shared" si="58"/>
        <v>43654</v>
      </c>
      <c r="B204" s="144">
        <f t="shared" ca="1" si="67"/>
        <v>10065.289399990001</v>
      </c>
      <c r="C204" s="145">
        <f t="shared" si="59"/>
        <v>10000</v>
      </c>
      <c r="D204" s="146">
        <f ca="1">IF(A204&lt;$B$1,VLOOKUP(A204,[1]DI!$A$4:$B$15000,2,FALSE),0)</f>
        <v>6.4000000000000001E-2</v>
      </c>
      <c r="E204" s="145">
        <f t="shared" ref="E204:E267" ca="1" si="70">IF(A204&lt;A$10,1,ROUND(((1+D204)^(1/252)),8))</f>
        <v>1.0002462000000001</v>
      </c>
      <c r="F204" s="145">
        <f ca="1">(TRUNC(PRODUCT($E$12:$E203),16))</f>
        <v>1.03251963302436</v>
      </c>
      <c r="G204" s="145">
        <f t="shared" ca="1" si="69"/>
        <v>1.02795460361304</v>
      </c>
      <c r="H204" s="145">
        <f t="shared" ref="H204:H267" ca="1" si="71">ROUND(F204/G204,8)</f>
        <v>1.0044408899999999</v>
      </c>
      <c r="I204" s="147">
        <f t="shared" si="60"/>
        <v>2.9499999999999998E-2</v>
      </c>
      <c r="J204" s="148">
        <f t="shared" si="68"/>
        <v>43627</v>
      </c>
      <c r="K204" s="149">
        <f t="shared" si="61"/>
        <v>18</v>
      </c>
      <c r="L204" s="150">
        <f t="shared" si="62"/>
        <v>18</v>
      </c>
      <c r="M204" s="151">
        <f t="shared" ref="M204:M267" si="72">ROUND((I204+1)^(L204/252),9)</f>
        <v>1.002078818</v>
      </c>
      <c r="N204" s="151">
        <f t="shared" ref="N204:N267" ca="1" si="73">ROUND(H204*M204,9)</f>
        <v>1.0065289399999999</v>
      </c>
      <c r="O204" s="150">
        <f t="shared" si="63"/>
        <v>0</v>
      </c>
      <c r="P204" s="145">
        <f t="shared" ref="P204:P267" ca="1" si="74">TRUNC(((N204-1)*C204),8)</f>
        <v>65.289399990000007</v>
      </c>
      <c r="Q204" s="152">
        <f t="shared" ref="Q204:Q267" si="75">IF(O204&gt;0,VLOOKUP(O204,$V$12:$AA$72,6),0)</f>
        <v>0</v>
      </c>
      <c r="R204" s="153" t="str">
        <f t="shared" si="64"/>
        <v>J=</v>
      </c>
      <c r="S204" s="148">
        <f t="shared" si="65"/>
        <v>43657</v>
      </c>
      <c r="T204" s="154">
        <f t="shared" ref="T204:T267" si="76">IF(O204&gt;0,(P204+Q204)*T$10,0)</f>
        <v>0</v>
      </c>
      <c r="U204" s="7"/>
      <c r="V204" s="49">
        <v>47604</v>
      </c>
      <c r="W204" s="32" t="s">
        <v>75</v>
      </c>
      <c r="X204" s="19"/>
      <c r="Y204" s="1"/>
      <c r="Z204" s="7"/>
      <c r="AA204" s="7"/>
      <c r="AB204" s="7"/>
      <c r="AC204" s="7"/>
      <c r="AD204" s="7"/>
      <c r="AE204" s="8"/>
      <c r="AF204" s="7"/>
      <c r="AG204" s="7" t="str">
        <f t="shared" ca="1" si="66"/>
        <v/>
      </c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</row>
    <row r="205" spans="1:208" x14ac:dyDescent="0.2">
      <c r="A205" s="143">
        <f t="shared" ref="A205:A268" si="77">(A204+1)</f>
        <v>43655</v>
      </c>
      <c r="B205" s="144">
        <f t="shared" ca="1" si="67"/>
        <v>10068.929029999999</v>
      </c>
      <c r="C205" s="145">
        <f t="shared" ref="C205:C268" si="78">(C204-Q204)</f>
        <v>10000</v>
      </c>
      <c r="D205" s="146">
        <f ca="1">IF(A205&lt;$B$1,VLOOKUP(A205,[1]DI!$A$4:$B$15000,2,FALSE),0)</f>
        <v>6.4000000000000001E-2</v>
      </c>
      <c r="E205" s="145">
        <f t="shared" ca="1" si="70"/>
        <v>1.0002462000000001</v>
      </c>
      <c r="F205" s="145">
        <f ca="1">(TRUNC(PRODUCT($E$12:$E204),16))</f>
        <v>1.0327738393580099</v>
      </c>
      <c r="G205" s="145">
        <f t="shared" ca="1" si="69"/>
        <v>1.02795460361304</v>
      </c>
      <c r="H205" s="145">
        <f t="shared" ca="1" si="71"/>
        <v>1.00468818</v>
      </c>
      <c r="I205" s="147">
        <f t="shared" ref="I205:I268" si="79">I204</f>
        <v>2.9499999999999998E-2</v>
      </c>
      <c r="J205" s="148">
        <f t="shared" si="68"/>
        <v>43627</v>
      </c>
      <c r="K205" s="149">
        <f t="shared" ref="K205:K268" si="80">IF(A205&gt;J205,IF(NETWORKDAYS(J205,A205,$V$81:$V$465)-1=0,1,NETWORKDAYS(J205,A205,$V$81:$V$465)-1),0)</f>
        <v>19</v>
      </c>
      <c r="L205" s="150">
        <f t="shared" ref="L205:L268" si="81">IF(AND(K205=1,K204=1),1,IF(K205&gt;0,IF(K205=K204,K205+1,K205),0))</f>
        <v>19</v>
      </c>
      <c r="M205" s="151">
        <f t="shared" si="72"/>
        <v>1.0021944350000001</v>
      </c>
      <c r="N205" s="151">
        <f t="shared" ca="1" si="73"/>
        <v>1.006892903</v>
      </c>
      <c r="O205" s="150">
        <f t="shared" ref="O205:O268" si="82">IF(VLOOKUP(A205,W$12:AD$72,8)=VLOOKUP(A204,W$12:AD$72,8),0,VLOOKUP(A205,W$12:AD$72,8))</f>
        <v>0</v>
      </c>
      <c r="P205" s="145">
        <f t="shared" ca="1" si="74"/>
        <v>68.929029999999997</v>
      </c>
      <c r="Q205" s="152">
        <f t="shared" si="75"/>
        <v>0</v>
      </c>
      <c r="R205" s="153" t="str">
        <f t="shared" ref="R205:R268" si="83">IF(O204&gt;0,VLOOKUP(O204,V$12:AF$72,10),R204)</f>
        <v>J=</v>
      </c>
      <c r="S205" s="148">
        <f t="shared" ref="S205:S268" si="84">IF(O204&gt;0,VLOOKUP(O204,V$12:AF$72,11),S204)</f>
        <v>43657</v>
      </c>
      <c r="T205" s="154">
        <f t="shared" si="76"/>
        <v>0</v>
      </c>
      <c r="U205" s="7"/>
      <c r="V205" s="49">
        <v>47654</v>
      </c>
      <c r="W205" s="32" t="s">
        <v>74</v>
      </c>
      <c r="X205" s="19"/>
      <c r="Y205" s="1"/>
      <c r="Z205" s="7"/>
      <c r="AA205" s="7"/>
      <c r="AB205" s="7"/>
      <c r="AC205" s="7"/>
      <c r="AD205" s="7"/>
      <c r="AE205" s="8"/>
      <c r="AF205" s="7"/>
      <c r="AG205" s="7" t="str">
        <f t="shared" ref="AG205:AG268" ca="1" si="85">IF(W205&lt;TODAY(),"Pago","")</f>
        <v/>
      </c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</row>
    <row r="206" spans="1:208" x14ac:dyDescent="0.2">
      <c r="A206" s="143">
        <f t="shared" si="77"/>
        <v>43656</v>
      </c>
      <c r="B206" s="144">
        <f t="shared" ref="B206:B269" ca="1" si="86">IF(A206&lt;=TODAY(),C206+P206,IF(AND(A206&gt;TODAY(),A206&lt;=$B$1),IF(VLOOKUP(TODAY(),$A$10:$D$10000,4,FALSE)=0,"n.d",C206+P206),"n.d"))</f>
        <v>10072.56995999</v>
      </c>
      <c r="C206" s="145">
        <f t="shared" si="78"/>
        <v>10000</v>
      </c>
      <c r="D206" s="146">
        <f ca="1">IF(A206&lt;$B$1,VLOOKUP(A206,[1]DI!$A$4:$B$15000,2,FALSE),0)</f>
        <v>6.4000000000000001E-2</v>
      </c>
      <c r="E206" s="145">
        <f t="shared" ca="1" si="70"/>
        <v>1.0002462000000001</v>
      </c>
      <c r="F206" s="145">
        <f ca="1">(TRUNC(PRODUCT($E$12:$E205),16))</f>
        <v>1.0330281082772601</v>
      </c>
      <c r="G206" s="145">
        <f t="shared" ca="1" si="69"/>
        <v>1.02795460361304</v>
      </c>
      <c r="H206" s="145">
        <f t="shared" ca="1" si="71"/>
        <v>1.00493553</v>
      </c>
      <c r="I206" s="147">
        <f t="shared" si="79"/>
        <v>2.9499999999999998E-2</v>
      </c>
      <c r="J206" s="148">
        <f t="shared" ref="J206:J269" si="87">IF(O205&gt;0,VLOOKUP(O205,V$12:AF$72,2),J205)</f>
        <v>43627</v>
      </c>
      <c r="K206" s="149">
        <f t="shared" si="80"/>
        <v>20</v>
      </c>
      <c r="L206" s="150">
        <f t="shared" si="81"/>
        <v>20</v>
      </c>
      <c r="M206" s="151">
        <f t="shared" si="72"/>
        <v>1.0023100650000001</v>
      </c>
      <c r="N206" s="151">
        <f t="shared" ca="1" si="73"/>
        <v>1.007256996</v>
      </c>
      <c r="O206" s="150">
        <f t="shared" si="82"/>
        <v>0</v>
      </c>
      <c r="P206" s="145">
        <f t="shared" ca="1" si="74"/>
        <v>72.569959990000001</v>
      </c>
      <c r="Q206" s="152">
        <f t="shared" si="75"/>
        <v>0</v>
      </c>
      <c r="R206" s="153" t="str">
        <f t="shared" si="83"/>
        <v>J=</v>
      </c>
      <c r="S206" s="148">
        <f t="shared" si="84"/>
        <v>43657</v>
      </c>
      <c r="T206" s="154">
        <f t="shared" si="76"/>
        <v>0</v>
      </c>
      <c r="U206" s="7"/>
      <c r="V206" s="49">
        <v>47802</v>
      </c>
      <c r="W206" s="32" t="s">
        <v>77</v>
      </c>
      <c r="X206" s="19"/>
      <c r="Y206" s="1"/>
      <c r="Z206" s="7"/>
      <c r="AA206" s="7"/>
      <c r="AB206" s="7"/>
      <c r="AC206" s="7"/>
      <c r="AD206" s="7"/>
      <c r="AE206" s="8"/>
      <c r="AF206" s="7"/>
      <c r="AG206" s="7" t="str">
        <f t="shared" ca="1" si="85"/>
        <v/>
      </c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</row>
    <row r="207" spans="1:208" x14ac:dyDescent="0.2">
      <c r="A207" s="200">
        <f t="shared" si="77"/>
        <v>43657</v>
      </c>
      <c r="B207" s="201">
        <f t="shared" ca="1" si="86"/>
        <v>10076.212299999999</v>
      </c>
      <c r="C207" s="202">
        <f t="shared" si="78"/>
        <v>10000</v>
      </c>
      <c r="D207" s="146">
        <f ca="1">IF(A207&lt;$B$1,VLOOKUP(A207,[1]DI!$A$4:$B$15000,2,FALSE),0)</f>
        <v>6.4000000000000001E-2</v>
      </c>
      <c r="E207" s="202">
        <f t="shared" ca="1" si="70"/>
        <v>1.0002462000000001</v>
      </c>
      <c r="F207" s="202">
        <f ca="1">(TRUNC(PRODUCT($E$12:$E206),16))</f>
        <v>1.03328243979752</v>
      </c>
      <c r="G207" s="202">
        <f t="shared" ca="1" si="69"/>
        <v>1.02795460361304</v>
      </c>
      <c r="H207" s="202">
        <f t="shared" ca="1" si="71"/>
        <v>1.00518295</v>
      </c>
      <c r="I207" s="203">
        <f t="shared" si="79"/>
        <v>2.9499999999999998E-2</v>
      </c>
      <c r="J207" s="204">
        <f t="shared" si="87"/>
        <v>43627</v>
      </c>
      <c r="K207" s="205">
        <f t="shared" si="80"/>
        <v>21</v>
      </c>
      <c r="L207" s="206">
        <f t="shared" si="81"/>
        <v>21</v>
      </c>
      <c r="M207" s="207">
        <f t="shared" si="72"/>
        <v>1.0024257080000001</v>
      </c>
      <c r="N207" s="207">
        <f t="shared" ca="1" si="73"/>
        <v>1.00762123</v>
      </c>
      <c r="O207" s="206">
        <f t="shared" si="82"/>
        <v>7</v>
      </c>
      <c r="P207" s="202">
        <f t="shared" ca="1" si="74"/>
        <v>76.212299999999999</v>
      </c>
      <c r="Q207" s="208">
        <f t="shared" si="75"/>
        <v>0</v>
      </c>
      <c r="R207" s="209" t="str">
        <f t="shared" si="83"/>
        <v>J=</v>
      </c>
      <c r="S207" s="204">
        <f t="shared" si="84"/>
        <v>43657</v>
      </c>
      <c r="T207" s="210">
        <f t="shared" ca="1" si="76"/>
        <v>1486139.85</v>
      </c>
      <c r="U207" s="7"/>
      <c r="V207" s="49">
        <v>47842</v>
      </c>
      <c r="W207" s="32" t="s">
        <v>71</v>
      </c>
      <c r="X207" s="19"/>
      <c r="Y207" s="1"/>
      <c r="Z207" s="7"/>
      <c r="AA207" s="7"/>
      <c r="AB207" s="7"/>
      <c r="AC207" s="7"/>
      <c r="AD207" s="7"/>
      <c r="AE207" s="8"/>
      <c r="AF207" s="7"/>
      <c r="AG207" s="7" t="str">
        <f t="shared" ca="1" si="85"/>
        <v/>
      </c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</row>
    <row r="208" spans="1:208" x14ac:dyDescent="0.2">
      <c r="A208" s="143">
        <f t="shared" si="77"/>
        <v>43658</v>
      </c>
      <c r="B208" s="144">
        <f t="shared" ca="1" si="86"/>
        <v>10003.61604999</v>
      </c>
      <c r="C208" s="145">
        <f t="shared" si="78"/>
        <v>10000</v>
      </c>
      <c r="D208" s="146">
        <f ca="1">IF(A208&lt;$B$1,VLOOKUP(A208,[1]DI!$A$4:$B$15000,2,FALSE),0)</f>
        <v>6.4000000000000001E-2</v>
      </c>
      <c r="E208" s="145">
        <f t="shared" ca="1" si="70"/>
        <v>1.0002462000000001</v>
      </c>
      <c r="F208" s="145">
        <f ca="1">(TRUNC(PRODUCT($E$12:$E207),16))</f>
        <v>1.0335368339341999</v>
      </c>
      <c r="G208" s="145">
        <f t="shared" ca="1" si="69"/>
        <v>1.03328243979752</v>
      </c>
      <c r="H208" s="145">
        <f t="shared" ca="1" si="71"/>
        <v>1.0002462000000001</v>
      </c>
      <c r="I208" s="147">
        <f t="shared" si="79"/>
        <v>2.9499999999999998E-2</v>
      </c>
      <c r="J208" s="148">
        <f t="shared" si="87"/>
        <v>43657</v>
      </c>
      <c r="K208" s="149">
        <f t="shared" si="80"/>
        <v>1</v>
      </c>
      <c r="L208" s="150">
        <f t="shared" si="81"/>
        <v>1</v>
      </c>
      <c r="M208" s="151">
        <f t="shared" si="72"/>
        <v>1.000115377</v>
      </c>
      <c r="N208" s="151">
        <f t="shared" ca="1" si="73"/>
        <v>1.0003616049999999</v>
      </c>
      <c r="O208" s="150">
        <f t="shared" si="82"/>
        <v>0</v>
      </c>
      <c r="P208" s="145">
        <f t="shared" ca="1" si="74"/>
        <v>3.61604999</v>
      </c>
      <c r="Q208" s="152">
        <f t="shared" si="75"/>
        <v>0</v>
      </c>
      <c r="R208" s="153" t="str">
        <f t="shared" si="83"/>
        <v>J=</v>
      </c>
      <c r="S208" s="148">
        <f t="shared" si="84"/>
        <v>43689</v>
      </c>
      <c r="T208" s="154">
        <f t="shared" si="76"/>
        <v>0</v>
      </c>
      <c r="U208" s="7"/>
      <c r="V208" s="49">
        <v>47849</v>
      </c>
      <c r="W208" s="32" t="s">
        <v>72</v>
      </c>
      <c r="X208" s="19"/>
      <c r="Y208" s="1"/>
      <c r="Z208" s="7"/>
      <c r="AA208" s="7"/>
      <c r="AB208" s="7"/>
      <c r="AC208" s="7"/>
      <c r="AD208" s="7"/>
      <c r="AE208" s="8"/>
      <c r="AF208" s="7"/>
      <c r="AG208" s="7" t="str">
        <f t="shared" ca="1" si="85"/>
        <v/>
      </c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</row>
    <row r="209" spans="1:208" x14ac:dyDescent="0.2">
      <c r="A209" s="143">
        <f t="shared" si="77"/>
        <v>43659</v>
      </c>
      <c r="B209" s="144">
        <f t="shared" ca="1" si="86"/>
        <v>10006.078939999999</v>
      </c>
      <c r="C209" s="145">
        <f t="shared" si="78"/>
        <v>10000</v>
      </c>
      <c r="D209" s="146">
        <f ca="1">IF(A209&lt;$B$1,VLOOKUP(A209,[1]DI!$A$4:$B$15000,2,FALSE),0)</f>
        <v>0</v>
      </c>
      <c r="E209" s="145">
        <f t="shared" ca="1" si="70"/>
        <v>1</v>
      </c>
      <c r="F209" s="145">
        <f ca="1">(TRUNC(PRODUCT($E$12:$E208),16))</f>
        <v>1.03379129070271</v>
      </c>
      <c r="G209" s="145">
        <f t="shared" ca="1" si="69"/>
        <v>1.03328243979752</v>
      </c>
      <c r="H209" s="145">
        <f t="shared" ca="1" si="71"/>
        <v>1.00049246</v>
      </c>
      <c r="I209" s="147">
        <f t="shared" si="79"/>
        <v>2.9499999999999998E-2</v>
      </c>
      <c r="J209" s="148">
        <f t="shared" si="87"/>
        <v>43657</v>
      </c>
      <c r="K209" s="149">
        <f t="shared" si="80"/>
        <v>1</v>
      </c>
      <c r="L209" s="150">
        <f t="shared" si="81"/>
        <v>1</v>
      </c>
      <c r="M209" s="151">
        <f t="shared" si="72"/>
        <v>1.000115377</v>
      </c>
      <c r="N209" s="151">
        <f t="shared" ca="1" si="73"/>
        <v>1.0006078940000001</v>
      </c>
      <c r="O209" s="150">
        <f t="shared" si="82"/>
        <v>0</v>
      </c>
      <c r="P209" s="145">
        <f t="shared" ca="1" si="74"/>
        <v>6.0789400000000002</v>
      </c>
      <c r="Q209" s="152">
        <f t="shared" si="75"/>
        <v>0</v>
      </c>
      <c r="R209" s="153" t="str">
        <f t="shared" si="83"/>
        <v>J=</v>
      </c>
      <c r="S209" s="148">
        <f t="shared" si="84"/>
        <v>43689</v>
      </c>
      <c r="T209" s="154">
        <f t="shared" si="76"/>
        <v>0</v>
      </c>
      <c r="U209" s="7"/>
      <c r="V209" s="49">
        <v>47903</v>
      </c>
      <c r="W209" s="32" t="s">
        <v>63</v>
      </c>
      <c r="X209" s="19"/>
      <c r="Y209" s="1"/>
      <c r="Z209" s="7"/>
      <c r="AA209" s="7"/>
      <c r="AB209" s="7"/>
      <c r="AC209" s="7"/>
      <c r="AD209" s="7"/>
      <c r="AE209" s="8"/>
      <c r="AF209" s="7"/>
      <c r="AG209" s="7" t="str">
        <f t="shared" ca="1" si="85"/>
        <v/>
      </c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</row>
    <row r="210" spans="1:208" x14ac:dyDescent="0.2">
      <c r="A210" s="143">
        <f t="shared" si="77"/>
        <v>43660</v>
      </c>
      <c r="B210" s="144">
        <f t="shared" ca="1" si="86"/>
        <v>10006.078939999999</v>
      </c>
      <c r="C210" s="145">
        <f t="shared" si="78"/>
        <v>10000</v>
      </c>
      <c r="D210" s="146">
        <f ca="1">IF(A210&lt;$B$1,VLOOKUP(A210,[1]DI!$A$4:$B$15000,2,FALSE),0)</f>
        <v>0</v>
      </c>
      <c r="E210" s="145">
        <f t="shared" ca="1" si="70"/>
        <v>1</v>
      </c>
      <c r="F210" s="145">
        <f ca="1">(TRUNC(PRODUCT($E$12:$E209),16))</f>
        <v>1.03379129070271</v>
      </c>
      <c r="G210" s="145">
        <f t="shared" ca="1" si="69"/>
        <v>1.03328243979752</v>
      </c>
      <c r="H210" s="145">
        <f t="shared" ca="1" si="71"/>
        <v>1.00049246</v>
      </c>
      <c r="I210" s="147">
        <f t="shared" si="79"/>
        <v>2.9499999999999998E-2</v>
      </c>
      <c r="J210" s="148">
        <f t="shared" si="87"/>
        <v>43657</v>
      </c>
      <c r="K210" s="149">
        <f t="shared" si="80"/>
        <v>1</v>
      </c>
      <c r="L210" s="150">
        <f t="shared" si="81"/>
        <v>1</v>
      </c>
      <c r="M210" s="151">
        <f t="shared" si="72"/>
        <v>1.000115377</v>
      </c>
      <c r="N210" s="151">
        <f t="shared" ca="1" si="73"/>
        <v>1.0006078940000001</v>
      </c>
      <c r="O210" s="150">
        <f t="shared" si="82"/>
        <v>0</v>
      </c>
      <c r="P210" s="145">
        <f t="shared" ca="1" si="74"/>
        <v>6.0789400000000002</v>
      </c>
      <c r="Q210" s="152">
        <f t="shared" si="75"/>
        <v>0</v>
      </c>
      <c r="R210" s="153" t="str">
        <f t="shared" si="83"/>
        <v>J=</v>
      </c>
      <c r="S210" s="148">
        <f t="shared" si="84"/>
        <v>43689</v>
      </c>
      <c r="T210" s="154">
        <f t="shared" si="76"/>
        <v>0</v>
      </c>
      <c r="U210" s="7"/>
      <c r="V210" s="49">
        <v>47904</v>
      </c>
      <c r="W210" s="32" t="s">
        <v>63</v>
      </c>
      <c r="X210" s="19"/>
      <c r="Y210" s="1"/>
      <c r="Z210" s="7"/>
      <c r="AA210" s="7"/>
      <c r="AB210" s="7"/>
      <c r="AC210" s="7"/>
      <c r="AD210" s="7"/>
      <c r="AE210" s="8"/>
      <c r="AF210" s="7"/>
      <c r="AG210" s="7" t="str">
        <f t="shared" ca="1" si="85"/>
        <v/>
      </c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</row>
    <row r="211" spans="1:208" x14ac:dyDescent="0.2">
      <c r="A211" s="143">
        <f t="shared" si="77"/>
        <v>43661</v>
      </c>
      <c r="B211" s="144">
        <f t="shared" ca="1" si="86"/>
        <v>10007.233410000001</v>
      </c>
      <c r="C211" s="145">
        <f t="shared" si="78"/>
        <v>10000</v>
      </c>
      <c r="D211" s="146">
        <f ca="1">IF(A211&lt;$B$1,VLOOKUP(A211,[1]DI!$A$4:$B$15000,2,FALSE),0)</f>
        <v>6.4000000000000001E-2</v>
      </c>
      <c r="E211" s="145">
        <f t="shared" ca="1" si="70"/>
        <v>1.0002462000000001</v>
      </c>
      <c r="F211" s="145">
        <f ca="1">(TRUNC(PRODUCT($E$12:$E210),16))</f>
        <v>1.03379129070271</v>
      </c>
      <c r="G211" s="145">
        <f t="shared" ca="1" si="69"/>
        <v>1.03328243979752</v>
      </c>
      <c r="H211" s="145">
        <f t="shared" ca="1" si="71"/>
        <v>1.00049246</v>
      </c>
      <c r="I211" s="147">
        <f t="shared" si="79"/>
        <v>2.9499999999999998E-2</v>
      </c>
      <c r="J211" s="148">
        <f t="shared" si="87"/>
        <v>43657</v>
      </c>
      <c r="K211" s="149">
        <f t="shared" si="80"/>
        <v>2</v>
      </c>
      <c r="L211" s="150">
        <f t="shared" si="81"/>
        <v>2</v>
      </c>
      <c r="M211" s="151">
        <f t="shared" si="72"/>
        <v>1.0002307669999999</v>
      </c>
      <c r="N211" s="151">
        <f t="shared" ca="1" si="73"/>
        <v>1.000723341</v>
      </c>
      <c r="O211" s="150">
        <f t="shared" si="82"/>
        <v>0</v>
      </c>
      <c r="P211" s="145">
        <f t="shared" ca="1" si="74"/>
        <v>7.2334100000000001</v>
      </c>
      <c r="Q211" s="152">
        <f t="shared" si="75"/>
        <v>0</v>
      </c>
      <c r="R211" s="153" t="str">
        <f t="shared" si="83"/>
        <v>J=</v>
      </c>
      <c r="S211" s="148">
        <f t="shared" si="84"/>
        <v>43689</v>
      </c>
      <c r="T211" s="154">
        <f t="shared" si="76"/>
        <v>0</v>
      </c>
      <c r="U211" s="7"/>
      <c r="V211" s="49">
        <v>47949</v>
      </c>
      <c r="W211" s="32" t="s">
        <v>73</v>
      </c>
      <c r="X211" s="19"/>
      <c r="Y211" s="1"/>
      <c r="Z211" s="7"/>
      <c r="AA211" s="7"/>
      <c r="AB211" s="7"/>
      <c r="AC211" s="7"/>
      <c r="AD211" s="7"/>
      <c r="AE211" s="8"/>
      <c r="AF211" s="7"/>
      <c r="AG211" s="7" t="str">
        <f t="shared" ca="1" si="85"/>
        <v/>
      </c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</row>
    <row r="212" spans="1:208" x14ac:dyDescent="0.2">
      <c r="A212" s="143">
        <f t="shared" si="77"/>
        <v>43662</v>
      </c>
      <c r="B212" s="144">
        <f t="shared" ca="1" si="86"/>
        <v>10010.85205999</v>
      </c>
      <c r="C212" s="145">
        <f t="shared" si="78"/>
        <v>10000</v>
      </c>
      <c r="D212" s="146">
        <f ca="1">IF(A212&lt;$B$1,VLOOKUP(A212,[1]DI!$A$4:$B$15000,2,FALSE),0)</f>
        <v>6.4000000000000001E-2</v>
      </c>
      <c r="E212" s="145">
        <f t="shared" ca="1" si="70"/>
        <v>1.0002462000000001</v>
      </c>
      <c r="F212" s="145">
        <f ca="1">(TRUNC(PRODUCT($E$12:$E211),16))</f>
        <v>1.03404581011848</v>
      </c>
      <c r="G212" s="145">
        <f t="shared" ca="1" si="69"/>
        <v>1.03328243979752</v>
      </c>
      <c r="H212" s="145">
        <f t="shared" ca="1" si="71"/>
        <v>1.00073878</v>
      </c>
      <c r="I212" s="147">
        <f t="shared" si="79"/>
        <v>2.9499999999999998E-2</v>
      </c>
      <c r="J212" s="148">
        <f t="shared" si="87"/>
        <v>43657</v>
      </c>
      <c r="K212" s="149">
        <f t="shared" si="80"/>
        <v>3</v>
      </c>
      <c r="L212" s="150">
        <f t="shared" si="81"/>
        <v>3</v>
      </c>
      <c r="M212" s="151">
        <f t="shared" si="72"/>
        <v>1.00034617</v>
      </c>
      <c r="N212" s="151">
        <f t="shared" ca="1" si="73"/>
        <v>1.0010852059999999</v>
      </c>
      <c r="O212" s="150">
        <f t="shared" si="82"/>
        <v>0</v>
      </c>
      <c r="P212" s="145">
        <f t="shared" ca="1" si="74"/>
        <v>10.852059990000001</v>
      </c>
      <c r="Q212" s="152">
        <f t="shared" si="75"/>
        <v>0</v>
      </c>
      <c r="R212" s="153" t="str">
        <f t="shared" si="83"/>
        <v>J=</v>
      </c>
      <c r="S212" s="148">
        <f t="shared" si="84"/>
        <v>43689</v>
      </c>
      <c r="T212" s="154">
        <f t="shared" si="76"/>
        <v>0</v>
      </c>
      <c r="U212" s="7"/>
      <c r="V212" s="49">
        <v>47959</v>
      </c>
      <c r="W212" s="32" t="s">
        <v>64</v>
      </c>
      <c r="X212" s="19"/>
      <c r="Y212" s="1"/>
      <c r="Z212" s="7"/>
      <c r="AA212" s="7"/>
      <c r="AB212" s="7"/>
      <c r="AC212" s="7"/>
      <c r="AD212" s="7"/>
      <c r="AE212" s="8"/>
      <c r="AF212" s="7"/>
      <c r="AG212" s="7" t="str">
        <f t="shared" ca="1" si="85"/>
        <v/>
      </c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</row>
    <row r="213" spans="1:208" x14ac:dyDescent="0.2">
      <c r="A213" s="143">
        <f t="shared" si="77"/>
        <v>43663</v>
      </c>
      <c r="B213" s="144">
        <f t="shared" ca="1" si="86"/>
        <v>10014.472019999999</v>
      </c>
      <c r="C213" s="145">
        <f t="shared" si="78"/>
        <v>10000</v>
      </c>
      <c r="D213" s="146">
        <f ca="1">IF(A213&lt;$B$1,VLOOKUP(A213,[1]DI!$A$4:$B$15000,2,FALSE),0)</f>
        <v>6.4000000000000001E-2</v>
      </c>
      <c r="E213" s="145">
        <f t="shared" ca="1" si="70"/>
        <v>1.0002462000000001</v>
      </c>
      <c r="F213" s="145">
        <f ca="1">(TRUNC(PRODUCT($E$12:$E212),16))</f>
        <v>1.03430039219693</v>
      </c>
      <c r="G213" s="145">
        <f t="shared" ca="1" si="69"/>
        <v>1.03328243979752</v>
      </c>
      <c r="H213" s="145">
        <f t="shared" ca="1" si="71"/>
        <v>1.0009851599999999</v>
      </c>
      <c r="I213" s="147">
        <f t="shared" si="79"/>
        <v>2.9499999999999998E-2</v>
      </c>
      <c r="J213" s="148">
        <f t="shared" si="87"/>
        <v>43657</v>
      </c>
      <c r="K213" s="149">
        <f t="shared" si="80"/>
        <v>4</v>
      </c>
      <c r="L213" s="150">
        <f t="shared" si="81"/>
        <v>4</v>
      </c>
      <c r="M213" s="151">
        <f t="shared" si="72"/>
        <v>1.000461587</v>
      </c>
      <c r="N213" s="151">
        <f t="shared" ca="1" si="73"/>
        <v>1.001447202</v>
      </c>
      <c r="O213" s="150">
        <f t="shared" si="82"/>
        <v>0</v>
      </c>
      <c r="P213" s="145">
        <f t="shared" ca="1" si="74"/>
        <v>14.472020000000001</v>
      </c>
      <c r="Q213" s="152">
        <f t="shared" si="75"/>
        <v>0</v>
      </c>
      <c r="R213" s="153" t="str">
        <f t="shared" si="83"/>
        <v>J=</v>
      </c>
      <c r="S213" s="148">
        <f t="shared" si="84"/>
        <v>43689</v>
      </c>
      <c r="T213" s="154">
        <f t="shared" si="76"/>
        <v>0</v>
      </c>
      <c r="U213" s="7"/>
      <c r="V213" s="49">
        <v>47969</v>
      </c>
      <c r="W213" s="32" t="s">
        <v>75</v>
      </c>
      <c r="X213" s="19"/>
      <c r="Y213" s="1"/>
      <c r="Z213" s="7"/>
      <c r="AA213" s="7"/>
      <c r="AB213" s="7"/>
      <c r="AC213" s="7"/>
      <c r="AD213" s="7"/>
      <c r="AE213" s="8"/>
      <c r="AF213" s="7"/>
      <c r="AG213" s="7" t="str">
        <f t="shared" ca="1" si="85"/>
        <v/>
      </c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</row>
    <row r="214" spans="1:208" x14ac:dyDescent="0.2">
      <c r="A214" s="143">
        <f t="shared" si="77"/>
        <v>43664</v>
      </c>
      <c r="B214" s="144">
        <f t="shared" ca="1" si="86"/>
        <v>10018.093379989999</v>
      </c>
      <c r="C214" s="145">
        <f t="shared" si="78"/>
        <v>10000</v>
      </c>
      <c r="D214" s="146">
        <f ca="1">IF(A214&lt;$B$1,VLOOKUP(A214,[1]DI!$A$4:$B$15000,2,FALSE),0)</f>
        <v>6.4000000000000001E-2</v>
      </c>
      <c r="E214" s="145">
        <f t="shared" ca="1" si="70"/>
        <v>1.0002462000000001</v>
      </c>
      <c r="F214" s="145">
        <f ca="1">(TRUNC(PRODUCT($E$12:$E213),16))</f>
        <v>1.0345550369534899</v>
      </c>
      <c r="G214" s="145">
        <f t="shared" ca="1" si="69"/>
        <v>1.03328243979752</v>
      </c>
      <c r="H214" s="145">
        <f t="shared" ca="1" si="71"/>
        <v>1.00123161</v>
      </c>
      <c r="I214" s="147">
        <f t="shared" si="79"/>
        <v>2.9499999999999998E-2</v>
      </c>
      <c r="J214" s="148">
        <f t="shared" si="87"/>
        <v>43657</v>
      </c>
      <c r="K214" s="149">
        <f t="shared" si="80"/>
        <v>5</v>
      </c>
      <c r="L214" s="150">
        <f t="shared" si="81"/>
        <v>5</v>
      </c>
      <c r="M214" s="151">
        <f t="shared" si="72"/>
        <v>1.0005770169999999</v>
      </c>
      <c r="N214" s="151">
        <f t="shared" ca="1" si="73"/>
        <v>1.0018093379999999</v>
      </c>
      <c r="O214" s="150">
        <f t="shared" si="82"/>
        <v>0</v>
      </c>
      <c r="P214" s="145">
        <f t="shared" ca="1" si="74"/>
        <v>18.093379989999999</v>
      </c>
      <c r="Q214" s="152">
        <f t="shared" si="75"/>
        <v>0</v>
      </c>
      <c r="R214" s="153" t="str">
        <f t="shared" si="83"/>
        <v>J=</v>
      </c>
      <c r="S214" s="148">
        <f t="shared" si="84"/>
        <v>43689</v>
      </c>
      <c r="T214" s="154">
        <f t="shared" si="76"/>
        <v>0</v>
      </c>
      <c r="U214" s="7"/>
      <c r="V214" s="49">
        <v>48011</v>
      </c>
      <c r="W214" s="32" t="s">
        <v>74</v>
      </c>
      <c r="X214" s="19"/>
      <c r="Y214" s="1"/>
      <c r="Z214" s="7"/>
      <c r="AA214" s="7"/>
      <c r="AB214" s="7"/>
      <c r="AC214" s="7"/>
      <c r="AD214" s="7"/>
      <c r="AE214" s="8"/>
      <c r="AF214" s="7"/>
      <c r="AG214" s="7" t="str">
        <f t="shared" ca="1" si="85"/>
        <v/>
      </c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</row>
    <row r="215" spans="1:208" x14ac:dyDescent="0.2">
      <c r="A215" s="143">
        <f t="shared" si="77"/>
        <v>43665</v>
      </c>
      <c r="B215" s="144">
        <f t="shared" ca="1" si="86"/>
        <v>10021.71594</v>
      </c>
      <c r="C215" s="145">
        <f t="shared" si="78"/>
        <v>10000</v>
      </c>
      <c r="D215" s="146">
        <f ca="1">IF(A215&lt;$B$1,VLOOKUP(A215,[1]DI!$A$4:$B$15000,2,FALSE),0)</f>
        <v>6.4000000000000001E-2</v>
      </c>
      <c r="E215" s="145">
        <f t="shared" ca="1" si="70"/>
        <v>1.0002462000000001</v>
      </c>
      <c r="F215" s="145">
        <f ca="1">(TRUNC(PRODUCT($E$12:$E214),16))</f>
        <v>1.03480974440359</v>
      </c>
      <c r="G215" s="145">
        <f t="shared" ca="1" si="69"/>
        <v>1.03328243979752</v>
      </c>
      <c r="H215" s="145">
        <f t="shared" ca="1" si="71"/>
        <v>1.0014781100000001</v>
      </c>
      <c r="I215" s="147">
        <f t="shared" si="79"/>
        <v>2.9499999999999998E-2</v>
      </c>
      <c r="J215" s="148">
        <f t="shared" si="87"/>
        <v>43657</v>
      </c>
      <c r="K215" s="149">
        <f t="shared" si="80"/>
        <v>6</v>
      </c>
      <c r="L215" s="150">
        <f t="shared" si="81"/>
        <v>6</v>
      </c>
      <c r="M215" s="151">
        <f t="shared" si="72"/>
        <v>1.00069246</v>
      </c>
      <c r="N215" s="151">
        <f t="shared" ca="1" si="73"/>
        <v>1.002171594</v>
      </c>
      <c r="O215" s="150">
        <f t="shared" si="82"/>
        <v>0</v>
      </c>
      <c r="P215" s="145">
        <f t="shared" ca="1" si="74"/>
        <v>21.71594</v>
      </c>
      <c r="Q215" s="152">
        <f t="shared" si="75"/>
        <v>0</v>
      </c>
      <c r="R215" s="153" t="str">
        <f t="shared" si="83"/>
        <v>J=</v>
      </c>
      <c r="S215" s="148">
        <f t="shared" si="84"/>
        <v>43689</v>
      </c>
      <c r="T215" s="154">
        <f t="shared" si="76"/>
        <v>0</v>
      </c>
      <c r="U215" s="7"/>
      <c r="V215" s="49">
        <v>48207</v>
      </c>
      <c r="W215" s="32" t="s">
        <v>71</v>
      </c>
      <c r="X215" s="19"/>
      <c r="Y215" s="1"/>
      <c r="Z215" s="7"/>
      <c r="AA215" s="7"/>
      <c r="AB215" s="7"/>
      <c r="AC215" s="7"/>
      <c r="AD215" s="7"/>
      <c r="AE215" s="8"/>
      <c r="AF215" s="7"/>
      <c r="AG215" s="7" t="str">
        <f t="shared" ca="1" si="85"/>
        <v/>
      </c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</row>
    <row r="216" spans="1:208" x14ac:dyDescent="0.2">
      <c r="A216" s="143">
        <f t="shared" si="77"/>
        <v>43666</v>
      </c>
      <c r="B216" s="144">
        <f t="shared" ca="1" si="86"/>
        <v>10025.33979</v>
      </c>
      <c r="C216" s="145">
        <f t="shared" si="78"/>
        <v>10000</v>
      </c>
      <c r="D216" s="146">
        <f ca="1">IF(A216&lt;$B$1,VLOOKUP(A216,[1]DI!$A$4:$B$15000,2,FALSE),0)</f>
        <v>0</v>
      </c>
      <c r="E216" s="145">
        <f t="shared" ca="1" si="70"/>
        <v>1</v>
      </c>
      <c r="F216" s="145">
        <f ca="1">(TRUNC(PRODUCT($E$12:$E215),16))</f>
        <v>1.03506451456266</v>
      </c>
      <c r="G216" s="145">
        <f t="shared" ca="1" si="69"/>
        <v>1.03328243979752</v>
      </c>
      <c r="H216" s="145">
        <f t="shared" ca="1" si="71"/>
        <v>1.00172467</v>
      </c>
      <c r="I216" s="147">
        <f t="shared" si="79"/>
        <v>2.9499999999999998E-2</v>
      </c>
      <c r="J216" s="148">
        <f t="shared" si="87"/>
        <v>43657</v>
      </c>
      <c r="K216" s="149">
        <f t="shared" si="80"/>
        <v>6</v>
      </c>
      <c r="L216" s="150">
        <f t="shared" si="81"/>
        <v>7</v>
      </c>
      <c r="M216" s="151">
        <f t="shared" si="72"/>
        <v>1.0008079160000001</v>
      </c>
      <c r="N216" s="151">
        <f t="shared" ca="1" si="73"/>
        <v>1.0025339790000001</v>
      </c>
      <c r="O216" s="150">
        <f t="shared" si="82"/>
        <v>0</v>
      </c>
      <c r="P216" s="145">
        <f t="shared" ca="1" si="74"/>
        <v>25.339790000000001</v>
      </c>
      <c r="Q216" s="152">
        <f t="shared" si="75"/>
        <v>0</v>
      </c>
      <c r="R216" s="153" t="str">
        <f t="shared" si="83"/>
        <v>J=</v>
      </c>
      <c r="S216" s="148">
        <f t="shared" si="84"/>
        <v>43689</v>
      </c>
      <c r="T216" s="154">
        <f t="shared" si="76"/>
        <v>0</v>
      </c>
      <c r="U216" s="7"/>
      <c r="V216" s="49">
        <v>48214</v>
      </c>
      <c r="W216" s="32" t="s">
        <v>72</v>
      </c>
      <c r="X216" s="19"/>
      <c r="Y216" s="1"/>
      <c r="Z216" s="7"/>
      <c r="AA216" s="7"/>
      <c r="AB216" s="7"/>
      <c r="AC216" s="7"/>
      <c r="AD216" s="7"/>
      <c r="AE216" s="8"/>
      <c r="AF216" s="7"/>
      <c r="AG216" s="7" t="str">
        <f t="shared" ca="1" si="85"/>
        <v/>
      </c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</row>
    <row r="217" spans="1:208" x14ac:dyDescent="0.2">
      <c r="A217" s="143">
        <f t="shared" si="77"/>
        <v>43667</v>
      </c>
      <c r="B217" s="144">
        <f t="shared" ca="1" si="86"/>
        <v>10025.33979</v>
      </c>
      <c r="C217" s="145">
        <f t="shared" si="78"/>
        <v>10000</v>
      </c>
      <c r="D217" s="146">
        <f ca="1">IF(A217&lt;$B$1,VLOOKUP(A217,[1]DI!$A$4:$B$15000,2,FALSE),0)</f>
        <v>0</v>
      </c>
      <c r="E217" s="145">
        <f t="shared" ca="1" si="70"/>
        <v>1</v>
      </c>
      <c r="F217" s="145">
        <f ca="1">(TRUNC(PRODUCT($E$12:$E216),16))</f>
        <v>1.03506451456266</v>
      </c>
      <c r="G217" s="145">
        <f t="shared" ca="1" si="69"/>
        <v>1.03328243979752</v>
      </c>
      <c r="H217" s="145">
        <f t="shared" ca="1" si="71"/>
        <v>1.00172467</v>
      </c>
      <c r="I217" s="147">
        <f t="shared" si="79"/>
        <v>2.9499999999999998E-2</v>
      </c>
      <c r="J217" s="148">
        <f t="shared" si="87"/>
        <v>43657</v>
      </c>
      <c r="K217" s="149">
        <f t="shared" si="80"/>
        <v>6</v>
      </c>
      <c r="L217" s="150">
        <f t="shared" si="81"/>
        <v>7</v>
      </c>
      <c r="M217" s="151">
        <f t="shared" si="72"/>
        <v>1.0008079160000001</v>
      </c>
      <c r="N217" s="151">
        <f t="shared" ca="1" si="73"/>
        <v>1.0025339790000001</v>
      </c>
      <c r="O217" s="150">
        <f t="shared" si="82"/>
        <v>0</v>
      </c>
      <c r="P217" s="145">
        <f t="shared" ca="1" si="74"/>
        <v>25.339790000000001</v>
      </c>
      <c r="Q217" s="152">
        <f t="shared" si="75"/>
        <v>0</v>
      </c>
      <c r="R217" s="153" t="str">
        <f t="shared" si="83"/>
        <v>J=</v>
      </c>
      <c r="S217" s="148">
        <f t="shared" si="84"/>
        <v>43689</v>
      </c>
      <c r="T217" s="154">
        <f t="shared" si="76"/>
        <v>0</v>
      </c>
      <c r="U217" s="7"/>
      <c r="V217" s="49">
        <v>48253</v>
      </c>
      <c r="W217" s="32" t="s">
        <v>63</v>
      </c>
      <c r="X217" s="19"/>
      <c r="Y217" s="1"/>
      <c r="Z217" s="7"/>
      <c r="AA217" s="7"/>
      <c r="AB217" s="7"/>
      <c r="AC217" s="7"/>
      <c r="AD217" s="7"/>
      <c r="AE217" s="8"/>
      <c r="AF217" s="7"/>
      <c r="AG217" s="7" t="str">
        <f t="shared" ca="1" si="85"/>
        <v/>
      </c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</row>
    <row r="218" spans="1:208" x14ac:dyDescent="0.2">
      <c r="A218" s="143">
        <f t="shared" si="77"/>
        <v>43668</v>
      </c>
      <c r="B218" s="144">
        <f t="shared" ca="1" si="86"/>
        <v>10025.33979</v>
      </c>
      <c r="C218" s="145">
        <f t="shared" si="78"/>
        <v>10000</v>
      </c>
      <c r="D218" s="146">
        <f ca="1">IF(A218&lt;$B$1,VLOOKUP(A218,[1]DI!$A$4:$B$15000,2,FALSE),0)</f>
        <v>6.4000000000000001E-2</v>
      </c>
      <c r="E218" s="145">
        <f t="shared" ca="1" si="70"/>
        <v>1.0002462000000001</v>
      </c>
      <c r="F218" s="145">
        <f ca="1">(TRUNC(PRODUCT($E$12:$E217),16))</f>
        <v>1.03506451456266</v>
      </c>
      <c r="G218" s="145">
        <f t="shared" ca="1" si="69"/>
        <v>1.03328243979752</v>
      </c>
      <c r="H218" s="145">
        <f t="shared" ca="1" si="71"/>
        <v>1.00172467</v>
      </c>
      <c r="I218" s="147">
        <f t="shared" si="79"/>
        <v>2.9499999999999998E-2</v>
      </c>
      <c r="J218" s="148">
        <f t="shared" si="87"/>
        <v>43657</v>
      </c>
      <c r="K218" s="149">
        <f t="shared" si="80"/>
        <v>7</v>
      </c>
      <c r="L218" s="150">
        <f t="shared" si="81"/>
        <v>7</v>
      </c>
      <c r="M218" s="151">
        <f t="shared" si="72"/>
        <v>1.0008079160000001</v>
      </c>
      <c r="N218" s="151">
        <f t="shared" ca="1" si="73"/>
        <v>1.0025339790000001</v>
      </c>
      <c r="O218" s="150">
        <f t="shared" si="82"/>
        <v>0</v>
      </c>
      <c r="P218" s="145">
        <f t="shared" ca="1" si="74"/>
        <v>25.339790000000001</v>
      </c>
      <c r="Q218" s="152">
        <f t="shared" si="75"/>
        <v>0</v>
      </c>
      <c r="R218" s="153" t="str">
        <f t="shared" si="83"/>
        <v>J=</v>
      </c>
      <c r="S218" s="148">
        <f t="shared" si="84"/>
        <v>43689</v>
      </c>
      <c r="T218" s="154">
        <f t="shared" si="76"/>
        <v>0</v>
      </c>
      <c r="U218" s="7"/>
      <c r="V218" s="49">
        <v>48254</v>
      </c>
      <c r="W218" s="32" t="s">
        <v>63</v>
      </c>
      <c r="X218" s="19"/>
      <c r="Y218" s="1"/>
      <c r="Z218" s="7"/>
      <c r="AA218" s="7"/>
      <c r="AB218" s="7"/>
      <c r="AC218" s="7"/>
      <c r="AD218" s="7"/>
      <c r="AE218" s="8"/>
      <c r="AF218" s="7"/>
      <c r="AG218" s="7" t="str">
        <f t="shared" ca="1" si="85"/>
        <v/>
      </c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</row>
    <row r="219" spans="1:208" x14ac:dyDescent="0.2">
      <c r="A219" s="143">
        <f t="shared" si="77"/>
        <v>43669</v>
      </c>
      <c r="B219" s="144">
        <f t="shared" ca="1" si="86"/>
        <v>10028.96505999</v>
      </c>
      <c r="C219" s="145">
        <f t="shared" si="78"/>
        <v>10000</v>
      </c>
      <c r="D219" s="146">
        <f ca="1">IF(A219&lt;$B$1,VLOOKUP(A219,[1]DI!$A$4:$B$15000,2,FALSE),0)</f>
        <v>6.4000000000000001E-2</v>
      </c>
      <c r="E219" s="145">
        <f t="shared" ca="1" si="70"/>
        <v>1.0002462000000001</v>
      </c>
      <c r="F219" s="145">
        <f ca="1">(TRUNC(PRODUCT($E$12:$E218),16))</f>
        <v>1.03531934744615</v>
      </c>
      <c r="G219" s="145">
        <f t="shared" ca="1" si="69"/>
        <v>1.03328243979752</v>
      </c>
      <c r="H219" s="145">
        <f t="shared" ca="1" si="71"/>
        <v>1.0019712999999999</v>
      </c>
      <c r="I219" s="147">
        <f t="shared" si="79"/>
        <v>2.9499999999999998E-2</v>
      </c>
      <c r="J219" s="148">
        <f t="shared" si="87"/>
        <v>43657</v>
      </c>
      <c r="K219" s="149">
        <f t="shared" si="80"/>
        <v>8</v>
      </c>
      <c r="L219" s="150">
        <f t="shared" si="81"/>
        <v>8</v>
      </c>
      <c r="M219" s="151">
        <f t="shared" si="72"/>
        <v>1.000923386</v>
      </c>
      <c r="N219" s="151">
        <f t="shared" ca="1" si="73"/>
        <v>1.0028965059999999</v>
      </c>
      <c r="O219" s="150">
        <f t="shared" si="82"/>
        <v>0</v>
      </c>
      <c r="P219" s="145">
        <f t="shared" ca="1" si="74"/>
        <v>28.96505999</v>
      </c>
      <c r="Q219" s="152">
        <f t="shared" si="75"/>
        <v>0</v>
      </c>
      <c r="R219" s="153" t="str">
        <f t="shared" si="83"/>
        <v>J=</v>
      </c>
      <c r="S219" s="148">
        <f t="shared" si="84"/>
        <v>43689</v>
      </c>
      <c r="T219" s="154">
        <f t="shared" si="76"/>
        <v>0</v>
      </c>
      <c r="U219" s="7"/>
      <c r="V219" s="49">
        <v>48299</v>
      </c>
      <c r="W219" s="32" t="s">
        <v>73</v>
      </c>
      <c r="X219" s="19"/>
      <c r="Y219" s="1"/>
      <c r="Z219" s="7"/>
      <c r="AA219" s="7"/>
      <c r="AB219" s="7"/>
      <c r="AC219" s="7"/>
      <c r="AD219" s="7"/>
      <c r="AE219" s="8"/>
      <c r="AF219" s="7"/>
      <c r="AG219" s="7" t="str">
        <f t="shared" ca="1" si="85"/>
        <v/>
      </c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</row>
    <row r="220" spans="1:208" x14ac:dyDescent="0.2">
      <c r="A220" s="143">
        <f t="shared" si="77"/>
        <v>43670</v>
      </c>
      <c r="B220" s="144">
        <f t="shared" ca="1" si="86"/>
        <v>10032.59153999</v>
      </c>
      <c r="C220" s="145">
        <f t="shared" si="78"/>
        <v>10000</v>
      </c>
      <c r="D220" s="146">
        <f ca="1">IF(A220&lt;$B$1,VLOOKUP(A220,[1]DI!$A$4:$B$15000,2,FALSE),0)</f>
        <v>6.4000000000000001E-2</v>
      </c>
      <c r="E220" s="145">
        <f t="shared" ca="1" si="70"/>
        <v>1.0002462000000001</v>
      </c>
      <c r="F220" s="145">
        <f ca="1">(TRUNC(PRODUCT($E$12:$E219),16))</f>
        <v>1.0355742430694901</v>
      </c>
      <c r="G220" s="145">
        <f t="shared" ca="1" si="69"/>
        <v>1.03328243979752</v>
      </c>
      <c r="H220" s="145">
        <f t="shared" ca="1" si="71"/>
        <v>1.00221798</v>
      </c>
      <c r="I220" s="147">
        <f t="shared" si="79"/>
        <v>2.9499999999999998E-2</v>
      </c>
      <c r="J220" s="148">
        <f t="shared" si="87"/>
        <v>43657</v>
      </c>
      <c r="K220" s="149">
        <f t="shared" si="80"/>
        <v>9</v>
      </c>
      <c r="L220" s="150">
        <f t="shared" si="81"/>
        <v>9</v>
      </c>
      <c r="M220" s="151">
        <f t="shared" si="72"/>
        <v>1.0010388699999999</v>
      </c>
      <c r="N220" s="151">
        <f t="shared" ca="1" si="73"/>
        <v>1.003259154</v>
      </c>
      <c r="O220" s="150">
        <f t="shared" si="82"/>
        <v>0</v>
      </c>
      <c r="P220" s="145">
        <f t="shared" ca="1" si="74"/>
        <v>32.591539990000001</v>
      </c>
      <c r="Q220" s="152">
        <f t="shared" si="75"/>
        <v>0</v>
      </c>
      <c r="R220" s="153" t="str">
        <f t="shared" si="83"/>
        <v>J=</v>
      </c>
      <c r="S220" s="148">
        <f t="shared" si="84"/>
        <v>43689</v>
      </c>
      <c r="T220" s="154">
        <f t="shared" si="76"/>
        <v>0</v>
      </c>
      <c r="U220" s="7"/>
      <c r="V220" s="49">
        <v>48325</v>
      </c>
      <c r="W220" s="32" t="s">
        <v>64</v>
      </c>
      <c r="X220" s="19"/>
      <c r="Y220" s="1"/>
      <c r="Z220" s="7"/>
      <c r="AA220" s="7"/>
      <c r="AB220" s="7"/>
      <c r="AC220" s="7"/>
      <c r="AD220" s="7"/>
      <c r="AE220" s="8"/>
      <c r="AF220" s="7"/>
      <c r="AG220" s="7" t="str">
        <f t="shared" ca="1" si="85"/>
        <v/>
      </c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</row>
    <row r="221" spans="1:208" x14ac:dyDescent="0.2">
      <c r="A221" s="143">
        <f t="shared" si="77"/>
        <v>43671</v>
      </c>
      <c r="B221" s="144">
        <f t="shared" ca="1" si="86"/>
        <v>10036.21941</v>
      </c>
      <c r="C221" s="145">
        <f t="shared" si="78"/>
        <v>10000</v>
      </c>
      <c r="D221" s="146">
        <f ca="1">IF(A221&lt;$B$1,VLOOKUP(A221,[1]DI!$A$4:$B$15000,2,FALSE),0)</f>
        <v>6.4000000000000001E-2</v>
      </c>
      <c r="E221" s="145">
        <f t="shared" ca="1" si="70"/>
        <v>1.0002462000000001</v>
      </c>
      <c r="F221" s="145">
        <f ca="1">(TRUNC(PRODUCT($E$12:$E220),16))</f>
        <v>1.0358292014481301</v>
      </c>
      <c r="G221" s="145">
        <f t="shared" ca="1" si="69"/>
        <v>1.03328243979752</v>
      </c>
      <c r="H221" s="145">
        <f t="shared" ca="1" si="71"/>
        <v>1.00246473</v>
      </c>
      <c r="I221" s="147">
        <f t="shared" si="79"/>
        <v>2.9499999999999998E-2</v>
      </c>
      <c r="J221" s="148">
        <f t="shared" si="87"/>
        <v>43657</v>
      </c>
      <c r="K221" s="149">
        <f t="shared" si="80"/>
        <v>10</v>
      </c>
      <c r="L221" s="150">
        <f t="shared" si="81"/>
        <v>10</v>
      </c>
      <c r="M221" s="151">
        <f t="shared" si="72"/>
        <v>1.001154366</v>
      </c>
      <c r="N221" s="151">
        <f t="shared" ca="1" si="73"/>
        <v>1.003621941</v>
      </c>
      <c r="O221" s="150">
        <f t="shared" si="82"/>
        <v>0</v>
      </c>
      <c r="P221" s="145">
        <f t="shared" ca="1" si="74"/>
        <v>36.219410000000003</v>
      </c>
      <c r="Q221" s="152">
        <f t="shared" si="75"/>
        <v>0</v>
      </c>
      <c r="R221" s="153" t="str">
        <f t="shared" si="83"/>
        <v>J=</v>
      </c>
      <c r="S221" s="148">
        <f t="shared" si="84"/>
        <v>43689</v>
      </c>
      <c r="T221" s="154">
        <f t="shared" si="76"/>
        <v>0</v>
      </c>
      <c r="U221" s="7"/>
      <c r="V221" s="49">
        <v>48361</v>
      </c>
      <c r="W221" s="32" t="s">
        <v>74</v>
      </c>
      <c r="X221" s="19"/>
      <c r="Y221" s="1"/>
      <c r="Z221" s="7"/>
      <c r="AA221" s="7"/>
      <c r="AB221" s="7"/>
      <c r="AC221" s="7"/>
      <c r="AD221" s="7"/>
      <c r="AE221" s="8"/>
      <c r="AF221" s="7"/>
      <c r="AG221" s="7" t="str">
        <f t="shared" ca="1" si="85"/>
        <v/>
      </c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</row>
    <row r="222" spans="1:208" x14ac:dyDescent="0.2">
      <c r="A222" s="143">
        <f t="shared" si="77"/>
        <v>43672</v>
      </c>
      <c r="B222" s="144">
        <f t="shared" ca="1" si="86"/>
        <v>10039.84859</v>
      </c>
      <c r="C222" s="145">
        <f t="shared" si="78"/>
        <v>10000</v>
      </c>
      <c r="D222" s="146">
        <f ca="1">IF(A222&lt;$B$1,VLOOKUP(A222,[1]DI!$A$4:$B$15000,2,FALSE),0)</f>
        <v>6.4000000000000001E-2</v>
      </c>
      <c r="E222" s="145">
        <f t="shared" ca="1" si="70"/>
        <v>1.0002462000000001</v>
      </c>
      <c r="F222" s="145">
        <f ca="1">(TRUNC(PRODUCT($E$12:$E221),16))</f>
        <v>1.03608422259753</v>
      </c>
      <c r="G222" s="145">
        <f t="shared" ca="1" si="69"/>
        <v>1.03328243979752</v>
      </c>
      <c r="H222" s="145">
        <f t="shared" ca="1" si="71"/>
        <v>1.00271154</v>
      </c>
      <c r="I222" s="147">
        <f t="shared" si="79"/>
        <v>2.9499999999999998E-2</v>
      </c>
      <c r="J222" s="148">
        <f t="shared" si="87"/>
        <v>43657</v>
      </c>
      <c r="K222" s="149">
        <f t="shared" si="80"/>
        <v>11</v>
      </c>
      <c r="L222" s="150">
        <f t="shared" si="81"/>
        <v>11</v>
      </c>
      <c r="M222" s="151">
        <f t="shared" si="72"/>
        <v>1.0012698760000001</v>
      </c>
      <c r="N222" s="151">
        <f t="shared" ca="1" si="73"/>
        <v>1.003984859</v>
      </c>
      <c r="O222" s="150">
        <f t="shared" si="82"/>
        <v>0</v>
      </c>
      <c r="P222" s="145">
        <f t="shared" ca="1" si="74"/>
        <v>39.848590000000002</v>
      </c>
      <c r="Q222" s="152">
        <f t="shared" si="75"/>
        <v>0</v>
      </c>
      <c r="R222" s="153" t="str">
        <f t="shared" si="83"/>
        <v>J=</v>
      </c>
      <c r="S222" s="148">
        <f t="shared" si="84"/>
        <v>43689</v>
      </c>
      <c r="T222" s="154">
        <f t="shared" si="76"/>
        <v>0</v>
      </c>
      <c r="U222" s="7"/>
      <c r="V222" s="49">
        <v>48464</v>
      </c>
      <c r="W222" s="32" t="s">
        <v>68</v>
      </c>
      <c r="X222" s="19"/>
      <c r="Y222" s="1"/>
      <c r="Z222" s="7"/>
      <c r="AA222" s="7"/>
      <c r="AB222" s="7"/>
      <c r="AC222" s="7"/>
      <c r="AD222" s="7"/>
      <c r="AE222" s="8"/>
      <c r="AF222" s="7"/>
      <c r="AG222" s="7" t="str">
        <f t="shared" ca="1" si="85"/>
        <v/>
      </c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</row>
    <row r="223" spans="1:208" x14ac:dyDescent="0.2">
      <c r="A223" s="143">
        <f t="shared" si="77"/>
        <v>43673</v>
      </c>
      <c r="B223" s="144">
        <f t="shared" ca="1" si="86"/>
        <v>10043.47898</v>
      </c>
      <c r="C223" s="145">
        <f t="shared" si="78"/>
        <v>10000</v>
      </c>
      <c r="D223" s="146">
        <f ca="1">IF(A223&lt;$B$1,VLOOKUP(A223,[1]DI!$A$4:$B$15000,2,FALSE),0)</f>
        <v>0</v>
      </c>
      <c r="E223" s="145">
        <f t="shared" ca="1" si="70"/>
        <v>1</v>
      </c>
      <c r="F223" s="145">
        <f ca="1">(TRUNC(PRODUCT($E$12:$E222),16))</f>
        <v>1.0363393065331299</v>
      </c>
      <c r="G223" s="145">
        <f t="shared" ca="1" si="69"/>
        <v>1.03328243979752</v>
      </c>
      <c r="H223" s="145">
        <f t="shared" ca="1" si="71"/>
        <v>1.0029584</v>
      </c>
      <c r="I223" s="147">
        <f t="shared" si="79"/>
        <v>2.9499999999999998E-2</v>
      </c>
      <c r="J223" s="148">
        <f t="shared" si="87"/>
        <v>43657</v>
      </c>
      <c r="K223" s="149">
        <f t="shared" si="80"/>
        <v>11</v>
      </c>
      <c r="L223" s="150">
        <f t="shared" si="81"/>
        <v>12</v>
      </c>
      <c r="M223" s="151">
        <f t="shared" si="72"/>
        <v>1.0013853989999999</v>
      </c>
      <c r="N223" s="151">
        <f t="shared" ca="1" si="73"/>
        <v>1.004347898</v>
      </c>
      <c r="O223" s="150">
        <f t="shared" si="82"/>
        <v>0</v>
      </c>
      <c r="P223" s="145">
        <f t="shared" ca="1" si="74"/>
        <v>43.47898</v>
      </c>
      <c r="Q223" s="152">
        <f t="shared" si="75"/>
        <v>0</v>
      </c>
      <c r="R223" s="153" t="str">
        <f t="shared" si="83"/>
        <v>J=</v>
      </c>
      <c r="S223" s="148">
        <f t="shared" si="84"/>
        <v>43689</v>
      </c>
      <c r="T223" s="154">
        <f t="shared" si="76"/>
        <v>0</v>
      </c>
      <c r="U223" s="7"/>
      <c r="V223" s="49">
        <v>48499</v>
      </c>
      <c r="W223" s="23" t="s">
        <v>65</v>
      </c>
      <c r="X223" s="42"/>
      <c r="Y223" s="1"/>
      <c r="Z223" s="7"/>
      <c r="AA223" s="7"/>
      <c r="AB223" s="7"/>
      <c r="AC223" s="7"/>
      <c r="AD223" s="7"/>
      <c r="AE223" s="8"/>
      <c r="AF223" s="7"/>
      <c r="AG223" s="7" t="str">
        <f t="shared" ca="1" si="85"/>
        <v/>
      </c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</row>
    <row r="224" spans="1:208" x14ac:dyDescent="0.2">
      <c r="A224" s="143">
        <f t="shared" si="77"/>
        <v>43674</v>
      </c>
      <c r="B224" s="144">
        <f t="shared" ca="1" si="86"/>
        <v>10043.47898</v>
      </c>
      <c r="C224" s="145">
        <f t="shared" si="78"/>
        <v>10000</v>
      </c>
      <c r="D224" s="146">
        <f ca="1">IF(A224&lt;$B$1,VLOOKUP(A224,[1]DI!$A$4:$B$15000,2,FALSE),0)</f>
        <v>0</v>
      </c>
      <c r="E224" s="145">
        <f t="shared" ca="1" si="70"/>
        <v>1</v>
      </c>
      <c r="F224" s="145">
        <f ca="1">(TRUNC(PRODUCT($E$12:$E223),16))</f>
        <v>1.0363393065331299</v>
      </c>
      <c r="G224" s="145">
        <f t="shared" ca="1" si="69"/>
        <v>1.03328243979752</v>
      </c>
      <c r="H224" s="145">
        <f t="shared" ca="1" si="71"/>
        <v>1.0029584</v>
      </c>
      <c r="I224" s="147">
        <f t="shared" si="79"/>
        <v>2.9499999999999998E-2</v>
      </c>
      <c r="J224" s="148">
        <f t="shared" si="87"/>
        <v>43657</v>
      </c>
      <c r="K224" s="149">
        <f t="shared" si="80"/>
        <v>11</v>
      </c>
      <c r="L224" s="150">
        <f t="shared" si="81"/>
        <v>12</v>
      </c>
      <c r="M224" s="151">
        <f t="shared" si="72"/>
        <v>1.0013853989999999</v>
      </c>
      <c r="N224" s="151">
        <f t="shared" ca="1" si="73"/>
        <v>1.004347898</v>
      </c>
      <c r="O224" s="150">
        <f t="shared" si="82"/>
        <v>0</v>
      </c>
      <c r="P224" s="145">
        <f t="shared" ca="1" si="74"/>
        <v>43.47898</v>
      </c>
      <c r="Q224" s="152">
        <f t="shared" si="75"/>
        <v>0</v>
      </c>
      <c r="R224" s="153" t="str">
        <f t="shared" si="83"/>
        <v>J=</v>
      </c>
      <c r="S224" s="148">
        <f t="shared" si="84"/>
        <v>43689</v>
      </c>
      <c r="T224" s="154">
        <f t="shared" si="76"/>
        <v>0</v>
      </c>
      <c r="U224" s="7"/>
      <c r="V224" s="49">
        <v>48520</v>
      </c>
      <c r="W224" s="32" t="s">
        <v>69</v>
      </c>
      <c r="X224" s="19"/>
      <c r="Y224" s="1"/>
      <c r="Z224" s="7"/>
      <c r="AA224" s="7"/>
      <c r="AB224" s="7"/>
      <c r="AC224" s="7"/>
      <c r="AD224" s="7"/>
      <c r="AE224" s="8"/>
      <c r="AF224" s="7"/>
      <c r="AG224" s="7" t="str">
        <f t="shared" ca="1" si="85"/>
        <v/>
      </c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</row>
    <row r="225" spans="1:208" x14ac:dyDescent="0.2">
      <c r="A225" s="143">
        <f t="shared" si="77"/>
        <v>43675</v>
      </c>
      <c r="B225" s="144">
        <f t="shared" ca="1" si="86"/>
        <v>10043.47898</v>
      </c>
      <c r="C225" s="145">
        <f t="shared" si="78"/>
        <v>10000</v>
      </c>
      <c r="D225" s="146">
        <f ca="1">IF(A225&lt;$B$1,VLOOKUP(A225,[1]DI!$A$4:$B$15000,2,FALSE),0)</f>
        <v>6.4000000000000001E-2</v>
      </c>
      <c r="E225" s="145">
        <f t="shared" ca="1" si="70"/>
        <v>1.0002462000000001</v>
      </c>
      <c r="F225" s="145">
        <f ca="1">(TRUNC(PRODUCT($E$12:$E224),16))</f>
        <v>1.0363393065331299</v>
      </c>
      <c r="G225" s="145">
        <f t="shared" ca="1" si="69"/>
        <v>1.03328243979752</v>
      </c>
      <c r="H225" s="145">
        <f t="shared" ca="1" si="71"/>
        <v>1.0029584</v>
      </c>
      <c r="I225" s="147">
        <f t="shared" si="79"/>
        <v>2.9499999999999998E-2</v>
      </c>
      <c r="J225" s="148">
        <f t="shared" si="87"/>
        <v>43657</v>
      </c>
      <c r="K225" s="149">
        <f t="shared" si="80"/>
        <v>12</v>
      </c>
      <c r="L225" s="150">
        <f t="shared" si="81"/>
        <v>12</v>
      </c>
      <c r="M225" s="151">
        <f t="shared" si="72"/>
        <v>1.0013853989999999</v>
      </c>
      <c r="N225" s="151">
        <f t="shared" ca="1" si="73"/>
        <v>1.004347898</v>
      </c>
      <c r="O225" s="150">
        <f t="shared" si="82"/>
        <v>0</v>
      </c>
      <c r="P225" s="145">
        <f t="shared" ca="1" si="74"/>
        <v>43.47898</v>
      </c>
      <c r="Q225" s="152">
        <f t="shared" si="75"/>
        <v>0</v>
      </c>
      <c r="R225" s="153" t="str">
        <f t="shared" si="83"/>
        <v>J=</v>
      </c>
      <c r="S225" s="148">
        <f t="shared" si="84"/>
        <v>43689</v>
      </c>
      <c r="T225" s="154">
        <f t="shared" si="76"/>
        <v>0</v>
      </c>
      <c r="U225" s="29"/>
      <c r="V225" s="49">
        <v>48533</v>
      </c>
      <c r="W225" s="32" t="s">
        <v>77</v>
      </c>
      <c r="X225" s="19"/>
      <c r="Y225" s="31"/>
      <c r="Z225" s="29"/>
      <c r="AA225" s="29"/>
      <c r="AB225" s="29"/>
      <c r="AC225" s="29"/>
      <c r="AD225" s="29"/>
      <c r="AE225" s="48"/>
      <c r="AF225" s="29"/>
      <c r="AG225" s="7" t="str">
        <f t="shared" ca="1" si="85"/>
        <v/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</row>
    <row r="226" spans="1:208" x14ac:dyDescent="0.2">
      <c r="A226" s="143">
        <f t="shared" si="77"/>
        <v>43676</v>
      </c>
      <c r="B226" s="144">
        <f t="shared" ca="1" si="86"/>
        <v>10047.110769999999</v>
      </c>
      <c r="C226" s="145">
        <f t="shared" si="78"/>
        <v>10000</v>
      </c>
      <c r="D226" s="146">
        <f ca="1">IF(A226&lt;$B$1,VLOOKUP(A226,[1]DI!$A$4:$B$15000,2,FALSE),0)</f>
        <v>6.4000000000000001E-2</v>
      </c>
      <c r="E226" s="145">
        <f t="shared" ca="1" si="70"/>
        <v>1.0002462000000001</v>
      </c>
      <c r="F226" s="145">
        <f ca="1">(TRUNC(PRODUCT($E$12:$E225),16))</f>
        <v>1.0365944532703999</v>
      </c>
      <c r="G226" s="145">
        <f t="shared" ca="1" si="69"/>
        <v>1.03328243979752</v>
      </c>
      <c r="H226" s="145">
        <f t="shared" ca="1" si="71"/>
        <v>1.0032053299999999</v>
      </c>
      <c r="I226" s="147">
        <f t="shared" si="79"/>
        <v>2.9499999999999998E-2</v>
      </c>
      <c r="J226" s="148">
        <f t="shared" si="87"/>
        <v>43657</v>
      </c>
      <c r="K226" s="149">
        <f t="shared" si="80"/>
        <v>13</v>
      </c>
      <c r="L226" s="150">
        <f t="shared" si="81"/>
        <v>13</v>
      </c>
      <c r="M226" s="151">
        <f t="shared" si="72"/>
        <v>1.001500936</v>
      </c>
      <c r="N226" s="151">
        <f t="shared" ca="1" si="73"/>
        <v>1.0047110770000001</v>
      </c>
      <c r="O226" s="150">
        <f t="shared" si="82"/>
        <v>0</v>
      </c>
      <c r="P226" s="145">
        <f t="shared" ca="1" si="74"/>
        <v>47.110770000000002</v>
      </c>
      <c r="Q226" s="152">
        <f t="shared" si="75"/>
        <v>0</v>
      </c>
      <c r="R226" s="153" t="str">
        <f t="shared" si="83"/>
        <v>J=</v>
      </c>
      <c r="S226" s="148">
        <f t="shared" si="84"/>
        <v>43689</v>
      </c>
      <c r="T226" s="154">
        <f t="shared" si="76"/>
        <v>0</v>
      </c>
      <c r="U226" s="7"/>
      <c r="V226" s="49">
        <v>48638</v>
      </c>
      <c r="W226" s="32" t="s">
        <v>63</v>
      </c>
      <c r="X226" s="42"/>
      <c r="Y226" s="1"/>
      <c r="Z226" s="7"/>
      <c r="AA226" s="7"/>
      <c r="AB226" s="7"/>
      <c r="AC226" s="7"/>
      <c r="AD226" s="7"/>
      <c r="AE226" s="8"/>
      <c r="AF226" s="7"/>
      <c r="AG226" s="7" t="str">
        <f t="shared" ca="1" si="85"/>
        <v/>
      </c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</row>
    <row r="227" spans="1:208" x14ac:dyDescent="0.2">
      <c r="A227" s="143">
        <f t="shared" si="77"/>
        <v>43677</v>
      </c>
      <c r="B227" s="144">
        <f t="shared" ca="1" si="86"/>
        <v>10050.74387</v>
      </c>
      <c r="C227" s="145">
        <f t="shared" si="78"/>
        <v>10000</v>
      </c>
      <c r="D227" s="146">
        <f ca="1">IF(A227&lt;$B$1,VLOOKUP(A227,[1]DI!$A$4:$B$15000,2,FALSE),0)</f>
        <v>6.4000000000000001E-2</v>
      </c>
      <c r="E227" s="145">
        <f t="shared" ca="1" si="70"/>
        <v>1.0002462000000001</v>
      </c>
      <c r="F227" s="145">
        <f ca="1">(TRUNC(PRODUCT($E$12:$E226),16))</f>
        <v>1.0368496628248001</v>
      </c>
      <c r="G227" s="145">
        <f t="shared" ca="1" si="69"/>
        <v>1.03328243979752</v>
      </c>
      <c r="H227" s="145">
        <f t="shared" ca="1" si="71"/>
        <v>1.0034523200000001</v>
      </c>
      <c r="I227" s="147">
        <f t="shared" si="79"/>
        <v>2.9499999999999998E-2</v>
      </c>
      <c r="J227" s="148">
        <f t="shared" si="87"/>
        <v>43657</v>
      </c>
      <c r="K227" s="149">
        <f t="shared" si="80"/>
        <v>14</v>
      </c>
      <c r="L227" s="150">
        <f t="shared" si="81"/>
        <v>14</v>
      </c>
      <c r="M227" s="151">
        <f t="shared" si="72"/>
        <v>1.0016164860000001</v>
      </c>
      <c r="N227" s="151">
        <f t="shared" ca="1" si="73"/>
        <v>1.0050743870000001</v>
      </c>
      <c r="O227" s="150">
        <f t="shared" si="82"/>
        <v>0</v>
      </c>
      <c r="P227" s="145">
        <f t="shared" ca="1" si="74"/>
        <v>50.743870000000001</v>
      </c>
      <c r="Q227" s="152">
        <f t="shared" si="75"/>
        <v>0</v>
      </c>
      <c r="R227" s="153" t="str">
        <f t="shared" si="83"/>
        <v>J=</v>
      </c>
      <c r="S227" s="148">
        <f t="shared" si="84"/>
        <v>43689</v>
      </c>
      <c r="T227" s="154">
        <f t="shared" si="76"/>
        <v>0</v>
      </c>
      <c r="U227" s="7"/>
      <c r="V227" s="49">
        <v>48639</v>
      </c>
      <c r="W227" s="32" t="s">
        <v>63</v>
      </c>
      <c r="X227" s="19"/>
      <c r="Y227" s="1"/>
      <c r="Z227" s="7"/>
      <c r="AA227" s="7"/>
      <c r="AB227" s="7"/>
      <c r="AC227" s="7"/>
      <c r="AD227" s="7"/>
      <c r="AE227" s="8"/>
      <c r="AF227" s="7"/>
      <c r="AG227" s="7" t="str">
        <f t="shared" ca="1" si="85"/>
        <v/>
      </c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</row>
    <row r="228" spans="1:208" x14ac:dyDescent="0.2">
      <c r="A228" s="143">
        <f t="shared" si="77"/>
        <v>43678</v>
      </c>
      <c r="B228" s="144">
        <f t="shared" ca="1" si="86"/>
        <v>10054.378259999999</v>
      </c>
      <c r="C228" s="145">
        <f t="shared" si="78"/>
        <v>10000</v>
      </c>
      <c r="D228" s="146">
        <f ca="1">IF(A228&lt;$B$1,VLOOKUP(A228,[1]DI!$A$4:$B$15000,2,FALSE),0)</f>
        <v>5.8999999999999997E-2</v>
      </c>
      <c r="E228" s="145">
        <f t="shared" ca="1" si="70"/>
        <v>1.00022751</v>
      </c>
      <c r="F228" s="145">
        <f ca="1">(TRUNC(PRODUCT($E$12:$E227),16))</f>
        <v>1.03710493521178</v>
      </c>
      <c r="G228" s="145">
        <f t="shared" ca="1" si="69"/>
        <v>1.03328243979752</v>
      </c>
      <c r="H228" s="145">
        <f t="shared" ca="1" si="71"/>
        <v>1.0036993700000001</v>
      </c>
      <c r="I228" s="147">
        <f t="shared" si="79"/>
        <v>2.9499999999999998E-2</v>
      </c>
      <c r="J228" s="148">
        <f t="shared" si="87"/>
        <v>43657</v>
      </c>
      <c r="K228" s="149">
        <f t="shared" si="80"/>
        <v>15</v>
      </c>
      <c r="L228" s="150">
        <f t="shared" si="81"/>
        <v>15</v>
      </c>
      <c r="M228" s="151">
        <f t="shared" si="72"/>
        <v>1.0017320489999999</v>
      </c>
      <c r="N228" s="151">
        <f t="shared" ca="1" si="73"/>
        <v>1.0054378260000001</v>
      </c>
      <c r="O228" s="150">
        <f t="shared" si="82"/>
        <v>0</v>
      </c>
      <c r="P228" s="145">
        <f t="shared" ca="1" si="74"/>
        <v>54.378259999999997</v>
      </c>
      <c r="Q228" s="152">
        <f t="shared" si="75"/>
        <v>0</v>
      </c>
      <c r="R228" s="153" t="str">
        <f t="shared" si="83"/>
        <v>J=</v>
      </c>
      <c r="S228" s="148">
        <f t="shared" si="84"/>
        <v>43689</v>
      </c>
      <c r="T228" s="154">
        <f t="shared" si="76"/>
        <v>0</v>
      </c>
      <c r="U228" s="7"/>
      <c r="V228" s="49">
        <v>48684</v>
      </c>
      <c r="W228" s="32" t="s">
        <v>73</v>
      </c>
      <c r="X228" s="19"/>
      <c r="Y228" s="1"/>
      <c r="Z228" s="7"/>
      <c r="AA228" s="7"/>
      <c r="AB228" s="7"/>
      <c r="AC228" s="7"/>
      <c r="AD228" s="7"/>
      <c r="AE228" s="8"/>
      <c r="AF228" s="7"/>
      <c r="AG228" s="7" t="str">
        <f t="shared" ca="1" si="85"/>
        <v/>
      </c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</row>
    <row r="229" spans="1:208" x14ac:dyDescent="0.2">
      <c r="A229" s="143">
        <f t="shared" si="77"/>
        <v>43679</v>
      </c>
      <c r="B229" s="144">
        <f t="shared" ca="1" si="86"/>
        <v>10057.82602</v>
      </c>
      <c r="C229" s="145">
        <f t="shared" si="78"/>
        <v>10000</v>
      </c>
      <c r="D229" s="146">
        <f ca="1">IF(A229&lt;$B$1,VLOOKUP(A229,[1]DI!$A$4:$B$15000,2,FALSE),0)</f>
        <v>5.8999999999999997E-2</v>
      </c>
      <c r="E229" s="145">
        <f t="shared" ca="1" si="70"/>
        <v>1.00022751</v>
      </c>
      <c r="F229" s="145">
        <f ca="1">(TRUNC(PRODUCT($E$12:$E228),16))</f>
        <v>1.03734088695559</v>
      </c>
      <c r="G229" s="145">
        <f t="shared" ca="1" si="69"/>
        <v>1.03328243979752</v>
      </c>
      <c r="H229" s="145">
        <f t="shared" ca="1" si="71"/>
        <v>1.0039277200000001</v>
      </c>
      <c r="I229" s="147">
        <f t="shared" si="79"/>
        <v>2.9499999999999998E-2</v>
      </c>
      <c r="J229" s="148">
        <f t="shared" si="87"/>
        <v>43657</v>
      </c>
      <c r="K229" s="149">
        <f t="shared" si="80"/>
        <v>16</v>
      </c>
      <c r="L229" s="150">
        <f t="shared" si="81"/>
        <v>16</v>
      </c>
      <c r="M229" s="151">
        <f t="shared" si="72"/>
        <v>1.0018476249999999</v>
      </c>
      <c r="N229" s="151">
        <f t="shared" ca="1" si="73"/>
        <v>1.005782602</v>
      </c>
      <c r="O229" s="150">
        <f t="shared" si="82"/>
        <v>0</v>
      </c>
      <c r="P229" s="145">
        <f t="shared" ca="1" si="74"/>
        <v>57.82602</v>
      </c>
      <c r="Q229" s="152">
        <f t="shared" si="75"/>
        <v>0</v>
      </c>
      <c r="R229" s="153" t="str">
        <f t="shared" si="83"/>
        <v>J=</v>
      </c>
      <c r="S229" s="148">
        <f t="shared" si="84"/>
        <v>43689</v>
      </c>
      <c r="T229" s="154">
        <f t="shared" si="76"/>
        <v>0</v>
      </c>
      <c r="U229" s="7"/>
      <c r="V229" s="49">
        <v>48690</v>
      </c>
      <c r="W229" s="32" t="s">
        <v>64</v>
      </c>
      <c r="X229" s="19"/>
      <c r="Y229" s="1"/>
      <c r="Z229" s="7"/>
      <c r="AA229" s="7"/>
      <c r="AB229" s="7"/>
      <c r="AC229" s="7"/>
      <c r="AD229" s="7"/>
      <c r="AE229" s="8"/>
      <c r="AF229" s="7"/>
      <c r="AG229" s="7" t="str">
        <f t="shared" ca="1" si="85"/>
        <v/>
      </c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</row>
    <row r="230" spans="1:208" x14ac:dyDescent="0.2">
      <c r="A230" s="143">
        <f t="shared" si="77"/>
        <v>43680</v>
      </c>
      <c r="B230" s="144">
        <f t="shared" ca="1" si="86"/>
        <v>10061.27503999</v>
      </c>
      <c r="C230" s="145">
        <f t="shared" si="78"/>
        <v>10000</v>
      </c>
      <c r="D230" s="146">
        <f ca="1">IF(A230&lt;$B$1,VLOOKUP(A230,[1]DI!$A$4:$B$15000,2,FALSE),0)</f>
        <v>0</v>
      </c>
      <c r="E230" s="145">
        <f t="shared" ca="1" si="70"/>
        <v>1</v>
      </c>
      <c r="F230" s="145">
        <f ca="1">(TRUNC(PRODUCT($E$12:$E229),16))</f>
        <v>1.03757689238079</v>
      </c>
      <c r="G230" s="145">
        <f t="shared" ca="1" si="69"/>
        <v>1.03328243979752</v>
      </c>
      <c r="H230" s="145">
        <f t="shared" ca="1" si="71"/>
        <v>1.0041561299999999</v>
      </c>
      <c r="I230" s="147">
        <f t="shared" si="79"/>
        <v>2.9499999999999998E-2</v>
      </c>
      <c r="J230" s="148">
        <f t="shared" si="87"/>
        <v>43657</v>
      </c>
      <c r="K230" s="149">
        <f t="shared" si="80"/>
        <v>16</v>
      </c>
      <c r="L230" s="150">
        <f t="shared" si="81"/>
        <v>17</v>
      </c>
      <c r="M230" s="151">
        <f t="shared" si="72"/>
        <v>1.001963215</v>
      </c>
      <c r="N230" s="151">
        <f t="shared" ca="1" si="73"/>
        <v>1.006127504</v>
      </c>
      <c r="O230" s="150">
        <f t="shared" si="82"/>
        <v>0</v>
      </c>
      <c r="P230" s="145">
        <f t="shared" ca="1" si="74"/>
        <v>61.275039990000003</v>
      </c>
      <c r="Q230" s="152">
        <f t="shared" si="75"/>
        <v>0</v>
      </c>
      <c r="R230" s="153" t="str">
        <f t="shared" si="83"/>
        <v>J=</v>
      </c>
      <c r="S230" s="148">
        <f t="shared" si="84"/>
        <v>43689</v>
      </c>
      <c r="T230" s="154">
        <f t="shared" si="76"/>
        <v>0</v>
      </c>
      <c r="U230" s="7"/>
      <c r="V230" s="49">
        <v>48746</v>
      </c>
      <c r="W230" s="32" t="s">
        <v>74</v>
      </c>
      <c r="X230" s="19"/>
      <c r="Y230" s="1"/>
      <c r="Z230" s="7"/>
      <c r="AA230" s="7"/>
      <c r="AB230" s="7"/>
      <c r="AC230" s="7"/>
      <c r="AD230" s="7"/>
      <c r="AE230" s="8"/>
      <c r="AF230" s="7"/>
      <c r="AG230" s="7" t="str">
        <f t="shared" ca="1" si="85"/>
        <v/>
      </c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</row>
    <row r="231" spans="1:208" x14ac:dyDescent="0.2">
      <c r="A231" s="143">
        <f t="shared" si="77"/>
        <v>43681</v>
      </c>
      <c r="B231" s="144">
        <f t="shared" ca="1" si="86"/>
        <v>10061.27503999</v>
      </c>
      <c r="C231" s="145">
        <f t="shared" si="78"/>
        <v>10000</v>
      </c>
      <c r="D231" s="146">
        <f ca="1">IF(A231&lt;$B$1,VLOOKUP(A231,[1]DI!$A$4:$B$15000,2,FALSE),0)</f>
        <v>0</v>
      </c>
      <c r="E231" s="145">
        <f t="shared" ca="1" si="70"/>
        <v>1</v>
      </c>
      <c r="F231" s="145">
        <f ca="1">(TRUNC(PRODUCT($E$12:$E230),16))</f>
        <v>1.03757689238079</v>
      </c>
      <c r="G231" s="145">
        <f t="shared" ca="1" si="69"/>
        <v>1.03328243979752</v>
      </c>
      <c r="H231" s="145">
        <f t="shared" ca="1" si="71"/>
        <v>1.0041561299999999</v>
      </c>
      <c r="I231" s="147">
        <f t="shared" si="79"/>
        <v>2.9499999999999998E-2</v>
      </c>
      <c r="J231" s="148">
        <f t="shared" si="87"/>
        <v>43657</v>
      </c>
      <c r="K231" s="149">
        <f t="shared" si="80"/>
        <v>16</v>
      </c>
      <c r="L231" s="150">
        <f t="shared" si="81"/>
        <v>17</v>
      </c>
      <c r="M231" s="151">
        <f t="shared" si="72"/>
        <v>1.001963215</v>
      </c>
      <c r="N231" s="151">
        <f t="shared" ca="1" si="73"/>
        <v>1.006127504</v>
      </c>
      <c r="O231" s="150">
        <f t="shared" si="82"/>
        <v>0</v>
      </c>
      <c r="P231" s="145">
        <f t="shared" ca="1" si="74"/>
        <v>61.275039990000003</v>
      </c>
      <c r="Q231" s="152">
        <f t="shared" si="75"/>
        <v>0</v>
      </c>
      <c r="R231" s="153" t="str">
        <f t="shared" si="83"/>
        <v>J=</v>
      </c>
      <c r="S231" s="148">
        <f t="shared" si="84"/>
        <v>43689</v>
      </c>
      <c r="T231" s="154">
        <f t="shared" si="76"/>
        <v>0</v>
      </c>
      <c r="U231" s="7"/>
      <c r="V231" s="49">
        <v>48829</v>
      </c>
      <c r="W231" s="32" t="s">
        <v>76</v>
      </c>
      <c r="X231" s="19"/>
      <c r="Y231" s="1"/>
      <c r="Z231" s="7"/>
      <c r="AA231" s="7"/>
      <c r="AB231" s="7"/>
      <c r="AC231" s="7"/>
      <c r="AD231" s="7"/>
      <c r="AE231" s="8"/>
      <c r="AF231" s="7"/>
      <c r="AG231" s="7" t="str">
        <f t="shared" ca="1" si="85"/>
        <v/>
      </c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</row>
    <row r="232" spans="1:208" x14ac:dyDescent="0.2">
      <c r="A232" s="143">
        <f t="shared" si="77"/>
        <v>43682</v>
      </c>
      <c r="B232" s="144">
        <f t="shared" ca="1" si="86"/>
        <v>10061.27503999</v>
      </c>
      <c r="C232" s="145">
        <f t="shared" si="78"/>
        <v>10000</v>
      </c>
      <c r="D232" s="146">
        <f ca="1">IF(A232&lt;$B$1,VLOOKUP(A232,[1]DI!$A$4:$B$15000,2,FALSE),0)</f>
        <v>5.8999999999999997E-2</v>
      </c>
      <c r="E232" s="145">
        <f t="shared" ca="1" si="70"/>
        <v>1.00022751</v>
      </c>
      <c r="F232" s="145">
        <f ca="1">(TRUNC(PRODUCT($E$12:$E231),16))</f>
        <v>1.03757689238079</v>
      </c>
      <c r="G232" s="145">
        <f t="shared" ca="1" si="69"/>
        <v>1.03328243979752</v>
      </c>
      <c r="H232" s="145">
        <f t="shared" ca="1" si="71"/>
        <v>1.0041561299999999</v>
      </c>
      <c r="I232" s="147">
        <f t="shared" si="79"/>
        <v>2.9499999999999998E-2</v>
      </c>
      <c r="J232" s="148">
        <f t="shared" si="87"/>
        <v>43657</v>
      </c>
      <c r="K232" s="149">
        <f t="shared" si="80"/>
        <v>17</v>
      </c>
      <c r="L232" s="150">
        <f t="shared" si="81"/>
        <v>17</v>
      </c>
      <c r="M232" s="151">
        <f t="shared" si="72"/>
        <v>1.001963215</v>
      </c>
      <c r="N232" s="151">
        <f t="shared" ca="1" si="73"/>
        <v>1.006127504</v>
      </c>
      <c r="O232" s="150">
        <f t="shared" si="82"/>
        <v>0</v>
      </c>
      <c r="P232" s="145">
        <f t="shared" ca="1" si="74"/>
        <v>61.275039990000003</v>
      </c>
      <c r="Q232" s="152">
        <f t="shared" si="75"/>
        <v>0</v>
      </c>
      <c r="R232" s="153" t="str">
        <f t="shared" si="83"/>
        <v>J=</v>
      </c>
      <c r="S232" s="148">
        <f t="shared" si="84"/>
        <v>43689</v>
      </c>
      <c r="T232" s="154">
        <f t="shared" si="76"/>
        <v>0</v>
      </c>
      <c r="U232" s="7"/>
      <c r="V232" s="49">
        <v>48864</v>
      </c>
      <c r="W232" s="23" t="s">
        <v>65</v>
      </c>
      <c r="X232" s="19"/>
      <c r="Y232" s="1"/>
      <c r="Z232" s="7"/>
      <c r="AA232" s="7"/>
      <c r="AB232" s="7"/>
      <c r="AC232" s="7"/>
      <c r="AD232" s="7"/>
      <c r="AE232" s="8"/>
      <c r="AF232" s="7"/>
      <c r="AG232" s="7" t="str">
        <f t="shared" ca="1" si="85"/>
        <v/>
      </c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</row>
    <row r="233" spans="1:208" x14ac:dyDescent="0.2">
      <c r="A233" s="143">
        <f t="shared" si="77"/>
        <v>43683</v>
      </c>
      <c r="B233" s="144">
        <f t="shared" ca="1" si="86"/>
        <v>10064.725130000001</v>
      </c>
      <c r="C233" s="145">
        <f t="shared" si="78"/>
        <v>10000</v>
      </c>
      <c r="D233" s="146">
        <f ca="1">IF(A233&lt;$B$1,VLOOKUP(A233,[1]DI!$A$4:$B$15000,2,FALSE),0)</f>
        <v>5.8999999999999997E-2</v>
      </c>
      <c r="E233" s="145">
        <f t="shared" ca="1" si="70"/>
        <v>1.00022751</v>
      </c>
      <c r="F233" s="145">
        <f ca="1">(TRUNC(PRODUCT($E$12:$E232),16))</f>
        <v>1.03781295149957</v>
      </c>
      <c r="G233" s="145">
        <f t="shared" ca="1" si="69"/>
        <v>1.03328243979752</v>
      </c>
      <c r="H233" s="145">
        <f t="shared" ca="1" si="71"/>
        <v>1.00438458</v>
      </c>
      <c r="I233" s="147">
        <f t="shared" si="79"/>
        <v>2.9499999999999998E-2</v>
      </c>
      <c r="J233" s="148">
        <f t="shared" si="87"/>
        <v>43657</v>
      </c>
      <c r="K233" s="149">
        <f t="shared" si="80"/>
        <v>18</v>
      </c>
      <c r="L233" s="150">
        <f t="shared" si="81"/>
        <v>18</v>
      </c>
      <c r="M233" s="151">
        <f t="shared" si="72"/>
        <v>1.002078818</v>
      </c>
      <c r="N233" s="151">
        <f t="shared" ca="1" si="73"/>
        <v>1.0064725130000001</v>
      </c>
      <c r="O233" s="150">
        <f t="shared" si="82"/>
        <v>0</v>
      </c>
      <c r="P233" s="145">
        <f t="shared" ca="1" si="74"/>
        <v>64.725129999999993</v>
      </c>
      <c r="Q233" s="152">
        <f t="shared" si="75"/>
        <v>0</v>
      </c>
      <c r="R233" s="153" t="str">
        <f t="shared" si="83"/>
        <v>J=</v>
      </c>
      <c r="S233" s="148">
        <f t="shared" si="84"/>
        <v>43689</v>
      </c>
      <c r="T233" s="154">
        <f t="shared" si="76"/>
        <v>0</v>
      </c>
      <c r="U233" s="7"/>
      <c r="V233" s="49">
        <v>48885</v>
      </c>
      <c r="W233" s="32" t="s">
        <v>69</v>
      </c>
      <c r="X233" s="19"/>
      <c r="Y233" s="1"/>
      <c r="Z233" s="7"/>
      <c r="AA233" s="7"/>
      <c r="AB233" s="7"/>
      <c r="AC233" s="7"/>
      <c r="AD233" s="7"/>
      <c r="AE233" s="8"/>
      <c r="AF233" s="7"/>
      <c r="AG233" s="7" t="str">
        <f t="shared" ca="1" si="85"/>
        <v/>
      </c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</row>
    <row r="234" spans="1:208" x14ac:dyDescent="0.2">
      <c r="A234" s="143">
        <f t="shared" si="77"/>
        <v>43684</v>
      </c>
      <c r="B234" s="144">
        <f t="shared" ca="1" si="86"/>
        <v>10068.176479989999</v>
      </c>
      <c r="C234" s="145">
        <f t="shared" si="78"/>
        <v>10000</v>
      </c>
      <c r="D234" s="146">
        <f ca="1">IF(A234&lt;$B$1,VLOOKUP(A234,[1]DI!$A$4:$B$15000,2,FALSE),0)</f>
        <v>5.8999999999999997E-2</v>
      </c>
      <c r="E234" s="145">
        <f t="shared" ca="1" si="70"/>
        <v>1.00022751</v>
      </c>
      <c r="F234" s="145">
        <f ca="1">(TRUNC(PRODUCT($E$12:$E233),16))</f>
        <v>1.03804906432417</v>
      </c>
      <c r="G234" s="145">
        <f t="shared" ca="1" si="69"/>
        <v>1.03328243979752</v>
      </c>
      <c r="H234" s="145">
        <f t="shared" ca="1" si="71"/>
        <v>1.0046130900000001</v>
      </c>
      <c r="I234" s="147">
        <f t="shared" si="79"/>
        <v>2.9499999999999998E-2</v>
      </c>
      <c r="J234" s="148">
        <f t="shared" si="87"/>
        <v>43657</v>
      </c>
      <c r="K234" s="149">
        <f t="shared" si="80"/>
        <v>19</v>
      </c>
      <c r="L234" s="150">
        <f t="shared" si="81"/>
        <v>19</v>
      </c>
      <c r="M234" s="151">
        <f t="shared" si="72"/>
        <v>1.0021944350000001</v>
      </c>
      <c r="N234" s="151">
        <f t="shared" ca="1" si="73"/>
        <v>1.006817648</v>
      </c>
      <c r="O234" s="150">
        <f t="shared" si="82"/>
        <v>0</v>
      </c>
      <c r="P234" s="145">
        <f t="shared" ca="1" si="74"/>
        <v>68.176479990000004</v>
      </c>
      <c r="Q234" s="152">
        <f t="shared" si="75"/>
        <v>0</v>
      </c>
      <c r="R234" s="153" t="str">
        <f t="shared" si="83"/>
        <v>J=</v>
      </c>
      <c r="S234" s="148">
        <f t="shared" si="84"/>
        <v>43689</v>
      </c>
      <c r="T234" s="154">
        <f t="shared" si="76"/>
        <v>0</v>
      </c>
      <c r="U234" s="7"/>
      <c r="V234" s="49">
        <v>48898</v>
      </c>
      <c r="W234" s="32" t="s">
        <v>70</v>
      </c>
      <c r="X234" s="19"/>
      <c r="Y234" s="1"/>
      <c r="Z234" s="7"/>
      <c r="AA234" s="7"/>
      <c r="AB234" s="7"/>
      <c r="AC234" s="7"/>
      <c r="AD234" s="7"/>
      <c r="AE234" s="8"/>
      <c r="AF234" s="7"/>
      <c r="AG234" s="7" t="str">
        <f t="shared" ca="1" si="85"/>
        <v/>
      </c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</row>
    <row r="235" spans="1:208" x14ac:dyDescent="0.2">
      <c r="A235" s="143">
        <f t="shared" si="77"/>
        <v>43685</v>
      </c>
      <c r="B235" s="144">
        <f t="shared" ca="1" si="86"/>
        <v>10071.62899999</v>
      </c>
      <c r="C235" s="145">
        <f t="shared" si="78"/>
        <v>10000</v>
      </c>
      <c r="D235" s="146">
        <f ca="1">IF(A235&lt;$B$1,VLOOKUP(A235,[1]DI!$A$4:$B$15000,2,FALSE),0)</f>
        <v>5.8999999999999997E-2</v>
      </c>
      <c r="E235" s="145">
        <f t="shared" ca="1" si="70"/>
        <v>1.00022751</v>
      </c>
      <c r="F235" s="145">
        <f ca="1">(TRUNC(PRODUCT($E$12:$E234),16))</f>
        <v>1.03828523086679</v>
      </c>
      <c r="G235" s="145">
        <f t="shared" ca="1" si="69"/>
        <v>1.03328243979752</v>
      </c>
      <c r="H235" s="145">
        <f t="shared" ca="1" si="71"/>
        <v>1.0048416499999999</v>
      </c>
      <c r="I235" s="147">
        <f t="shared" si="79"/>
        <v>2.9499999999999998E-2</v>
      </c>
      <c r="J235" s="148">
        <f t="shared" si="87"/>
        <v>43657</v>
      </c>
      <c r="K235" s="149">
        <f t="shared" si="80"/>
        <v>20</v>
      </c>
      <c r="L235" s="150">
        <f t="shared" si="81"/>
        <v>20</v>
      </c>
      <c r="M235" s="151">
        <f t="shared" si="72"/>
        <v>1.0023100650000001</v>
      </c>
      <c r="N235" s="151">
        <f t="shared" ca="1" si="73"/>
        <v>1.0071629</v>
      </c>
      <c r="O235" s="150">
        <f t="shared" si="82"/>
        <v>0</v>
      </c>
      <c r="P235" s="145">
        <f t="shared" ca="1" si="74"/>
        <v>71.628999989999997</v>
      </c>
      <c r="Q235" s="152">
        <f t="shared" si="75"/>
        <v>0</v>
      </c>
      <c r="R235" s="153" t="str">
        <f t="shared" si="83"/>
        <v>J=</v>
      </c>
      <c r="S235" s="148">
        <f t="shared" si="84"/>
        <v>43689</v>
      </c>
      <c r="T235" s="154">
        <f t="shared" si="76"/>
        <v>0</v>
      </c>
      <c r="U235" s="7"/>
      <c r="V235" s="49"/>
      <c r="W235" s="32"/>
      <c r="X235" s="19"/>
      <c r="Y235" s="1"/>
      <c r="Z235" s="7"/>
      <c r="AA235" s="7"/>
      <c r="AB235" s="7"/>
      <c r="AC235" s="7"/>
      <c r="AD235" s="7"/>
      <c r="AE235" s="8"/>
      <c r="AF235" s="7"/>
      <c r="AG235" s="7" t="str">
        <f t="shared" ca="1" si="85"/>
        <v>Pago</v>
      </c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</row>
    <row r="236" spans="1:208" x14ac:dyDescent="0.2">
      <c r="A236" s="143">
        <f t="shared" si="77"/>
        <v>43686</v>
      </c>
      <c r="B236" s="144">
        <f t="shared" ca="1" si="86"/>
        <v>10075.082669990001</v>
      </c>
      <c r="C236" s="145">
        <f t="shared" si="78"/>
        <v>10000</v>
      </c>
      <c r="D236" s="146">
        <f ca="1">IF(A236&lt;$B$1,VLOOKUP(A236,[1]DI!$A$4:$B$15000,2,FALSE),0)</f>
        <v>5.8999999999999997E-2</v>
      </c>
      <c r="E236" s="145">
        <f t="shared" ca="1" si="70"/>
        <v>1.00022751</v>
      </c>
      <c r="F236" s="145">
        <f ca="1">(TRUNC(PRODUCT($E$12:$E235),16))</f>
        <v>1.0385214511396701</v>
      </c>
      <c r="G236" s="145">
        <f t="shared" ca="1" si="69"/>
        <v>1.03328243979752</v>
      </c>
      <c r="H236" s="145">
        <f t="shared" ca="1" si="71"/>
        <v>1.0050702600000001</v>
      </c>
      <c r="I236" s="147">
        <f t="shared" si="79"/>
        <v>2.9499999999999998E-2</v>
      </c>
      <c r="J236" s="148">
        <f t="shared" si="87"/>
        <v>43657</v>
      </c>
      <c r="K236" s="149">
        <f t="shared" si="80"/>
        <v>21</v>
      </c>
      <c r="L236" s="150">
        <f t="shared" si="81"/>
        <v>21</v>
      </c>
      <c r="M236" s="151">
        <f t="shared" si="72"/>
        <v>1.0024257080000001</v>
      </c>
      <c r="N236" s="151">
        <f t="shared" ca="1" si="73"/>
        <v>1.007508267</v>
      </c>
      <c r="O236" s="150">
        <f t="shared" si="82"/>
        <v>0</v>
      </c>
      <c r="P236" s="145">
        <f t="shared" ca="1" si="74"/>
        <v>75.082669989999999</v>
      </c>
      <c r="Q236" s="152">
        <f t="shared" si="75"/>
        <v>0</v>
      </c>
      <c r="R236" s="153" t="str">
        <f t="shared" si="83"/>
        <v>J=</v>
      </c>
      <c r="S236" s="148">
        <f t="shared" si="84"/>
        <v>43689</v>
      </c>
      <c r="T236" s="154">
        <f t="shared" si="76"/>
        <v>0</v>
      </c>
      <c r="U236" s="7"/>
      <c r="V236" s="49"/>
      <c r="W236" s="32"/>
      <c r="X236" s="19"/>
      <c r="Y236" s="1"/>
      <c r="Z236" s="7"/>
      <c r="AA236" s="7"/>
      <c r="AB236" s="7"/>
      <c r="AC236" s="7"/>
      <c r="AD236" s="7"/>
      <c r="AE236" s="8"/>
      <c r="AF236" s="7"/>
      <c r="AG236" s="7" t="str">
        <f t="shared" ca="1" si="85"/>
        <v>Pago</v>
      </c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</row>
    <row r="237" spans="1:208" x14ac:dyDescent="0.2">
      <c r="A237" s="143">
        <f t="shared" si="77"/>
        <v>43687</v>
      </c>
      <c r="B237" s="144">
        <f t="shared" ca="1" si="86"/>
        <v>10078.53749999</v>
      </c>
      <c r="C237" s="145">
        <f t="shared" si="78"/>
        <v>10000</v>
      </c>
      <c r="D237" s="146">
        <f ca="1">IF(A237&lt;$B$1,VLOOKUP(A237,[1]DI!$A$4:$B$15000,2,FALSE),0)</f>
        <v>0</v>
      </c>
      <c r="E237" s="145">
        <f t="shared" ca="1" si="70"/>
        <v>1</v>
      </c>
      <c r="F237" s="145">
        <f ca="1">(TRUNC(PRODUCT($E$12:$E236),16))</f>
        <v>1.03875772515501</v>
      </c>
      <c r="G237" s="145">
        <f t="shared" ca="1" si="69"/>
        <v>1.03328243979752</v>
      </c>
      <c r="H237" s="145">
        <f t="shared" ca="1" si="71"/>
        <v>1.00529892</v>
      </c>
      <c r="I237" s="147">
        <f t="shared" si="79"/>
        <v>2.9499999999999998E-2</v>
      </c>
      <c r="J237" s="148">
        <f t="shared" si="87"/>
        <v>43657</v>
      </c>
      <c r="K237" s="149">
        <f t="shared" si="80"/>
        <v>21</v>
      </c>
      <c r="L237" s="150">
        <f t="shared" si="81"/>
        <v>22</v>
      </c>
      <c r="M237" s="151">
        <f t="shared" si="72"/>
        <v>1.002541364</v>
      </c>
      <c r="N237" s="151">
        <f t="shared" ca="1" si="73"/>
        <v>1.00785375</v>
      </c>
      <c r="O237" s="150">
        <f t="shared" si="82"/>
        <v>0</v>
      </c>
      <c r="P237" s="145">
        <f t="shared" ca="1" si="74"/>
        <v>78.537499990000001</v>
      </c>
      <c r="Q237" s="152">
        <f t="shared" si="75"/>
        <v>0</v>
      </c>
      <c r="R237" s="153" t="str">
        <f t="shared" si="83"/>
        <v>J=</v>
      </c>
      <c r="S237" s="148">
        <f t="shared" si="84"/>
        <v>43689</v>
      </c>
      <c r="T237" s="154">
        <f t="shared" si="76"/>
        <v>0</v>
      </c>
      <c r="U237" s="7"/>
      <c r="V237" s="49"/>
      <c r="W237" s="32"/>
      <c r="X237" s="19"/>
      <c r="Y237" s="1"/>
      <c r="Z237" s="7"/>
      <c r="AA237" s="7"/>
      <c r="AB237" s="7"/>
      <c r="AC237" s="7"/>
      <c r="AD237" s="7"/>
      <c r="AE237" s="8"/>
      <c r="AF237" s="7"/>
      <c r="AG237" s="7" t="str">
        <f t="shared" ca="1" si="85"/>
        <v>Pago</v>
      </c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</row>
    <row r="238" spans="1:208" x14ac:dyDescent="0.2">
      <c r="A238" s="143">
        <f t="shared" si="77"/>
        <v>43688</v>
      </c>
      <c r="B238" s="144">
        <f t="shared" ca="1" si="86"/>
        <v>10078.53749999</v>
      </c>
      <c r="C238" s="145">
        <f t="shared" si="78"/>
        <v>10000</v>
      </c>
      <c r="D238" s="146">
        <f ca="1">IF(A238&lt;$B$1,VLOOKUP(A238,[1]DI!$A$4:$B$15000,2,FALSE),0)</f>
        <v>0</v>
      </c>
      <c r="E238" s="145">
        <f t="shared" ca="1" si="70"/>
        <v>1</v>
      </c>
      <c r="F238" s="145">
        <f ca="1">(TRUNC(PRODUCT($E$12:$E237),16))</f>
        <v>1.03875772515501</v>
      </c>
      <c r="G238" s="145">
        <f t="shared" ca="1" si="69"/>
        <v>1.03328243979752</v>
      </c>
      <c r="H238" s="145">
        <f t="shared" ca="1" si="71"/>
        <v>1.00529892</v>
      </c>
      <c r="I238" s="147">
        <f t="shared" si="79"/>
        <v>2.9499999999999998E-2</v>
      </c>
      <c r="J238" s="148">
        <f t="shared" si="87"/>
        <v>43657</v>
      </c>
      <c r="K238" s="149">
        <f t="shared" si="80"/>
        <v>21</v>
      </c>
      <c r="L238" s="150">
        <f t="shared" si="81"/>
        <v>22</v>
      </c>
      <c r="M238" s="151">
        <f t="shared" si="72"/>
        <v>1.002541364</v>
      </c>
      <c r="N238" s="151">
        <f t="shared" ca="1" si="73"/>
        <v>1.00785375</v>
      </c>
      <c r="O238" s="150">
        <f t="shared" si="82"/>
        <v>0</v>
      </c>
      <c r="P238" s="145">
        <f t="shared" ca="1" si="74"/>
        <v>78.537499990000001</v>
      </c>
      <c r="Q238" s="152">
        <f t="shared" si="75"/>
        <v>0</v>
      </c>
      <c r="R238" s="153" t="str">
        <f t="shared" si="83"/>
        <v>J=</v>
      </c>
      <c r="S238" s="148">
        <f t="shared" si="84"/>
        <v>43689</v>
      </c>
      <c r="T238" s="154">
        <f t="shared" si="76"/>
        <v>0</v>
      </c>
      <c r="U238" s="7"/>
      <c r="V238" s="49"/>
      <c r="W238" s="32"/>
      <c r="X238" s="19"/>
      <c r="Y238" s="1"/>
      <c r="Z238" s="7"/>
      <c r="AA238" s="7"/>
      <c r="AB238" s="7"/>
      <c r="AC238" s="7"/>
      <c r="AD238" s="7"/>
      <c r="AE238" s="8"/>
      <c r="AF238" s="7"/>
      <c r="AG238" s="7" t="str">
        <f t="shared" ca="1" si="85"/>
        <v>Pago</v>
      </c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</row>
    <row r="239" spans="1:208" x14ac:dyDescent="0.2">
      <c r="A239" s="200">
        <f t="shared" si="77"/>
        <v>43689</v>
      </c>
      <c r="B239" s="201">
        <f t="shared" ca="1" si="86"/>
        <v>10078.53749999</v>
      </c>
      <c r="C239" s="202">
        <f t="shared" si="78"/>
        <v>10000</v>
      </c>
      <c r="D239" s="146">
        <f ca="1">IF(A239&lt;$B$1,VLOOKUP(A239,[1]DI!$A$4:$B$15000,2,FALSE),0)</f>
        <v>5.8999999999999997E-2</v>
      </c>
      <c r="E239" s="202">
        <f t="shared" ca="1" si="70"/>
        <v>1.00022751</v>
      </c>
      <c r="F239" s="202">
        <f ca="1">(TRUNC(PRODUCT($E$12:$E238),16))</f>
        <v>1.03875772515501</v>
      </c>
      <c r="G239" s="202">
        <f t="shared" ca="1" si="69"/>
        <v>1.03328243979752</v>
      </c>
      <c r="H239" s="202">
        <f t="shared" ca="1" si="71"/>
        <v>1.00529892</v>
      </c>
      <c r="I239" s="203">
        <f t="shared" si="79"/>
        <v>2.9499999999999998E-2</v>
      </c>
      <c r="J239" s="204">
        <f t="shared" si="87"/>
        <v>43657</v>
      </c>
      <c r="K239" s="205">
        <f t="shared" si="80"/>
        <v>22</v>
      </c>
      <c r="L239" s="206">
        <f t="shared" si="81"/>
        <v>22</v>
      </c>
      <c r="M239" s="207">
        <f t="shared" si="72"/>
        <v>1.002541364</v>
      </c>
      <c r="N239" s="207">
        <f t="shared" ca="1" si="73"/>
        <v>1.00785375</v>
      </c>
      <c r="O239" s="206">
        <f t="shared" si="82"/>
        <v>8</v>
      </c>
      <c r="P239" s="202">
        <f t="shared" ca="1" si="74"/>
        <v>78.537499990000001</v>
      </c>
      <c r="Q239" s="208">
        <f t="shared" si="75"/>
        <v>0</v>
      </c>
      <c r="R239" s="209" t="str">
        <f t="shared" si="83"/>
        <v>J=</v>
      </c>
      <c r="S239" s="204">
        <f t="shared" si="84"/>
        <v>43689</v>
      </c>
      <c r="T239" s="210">
        <f t="shared" ca="1" si="76"/>
        <v>1531481.2498049999</v>
      </c>
      <c r="U239" s="7"/>
      <c r="V239" s="49"/>
      <c r="W239" s="32"/>
      <c r="X239" s="19"/>
      <c r="Y239" s="1"/>
      <c r="Z239" s="7"/>
      <c r="AA239" s="7"/>
      <c r="AB239" s="7"/>
      <c r="AC239" s="7"/>
      <c r="AD239" s="7"/>
      <c r="AE239" s="8"/>
      <c r="AF239" s="7"/>
      <c r="AG239" s="7" t="str">
        <f t="shared" ca="1" si="85"/>
        <v>Pago</v>
      </c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</row>
    <row r="240" spans="1:208" x14ac:dyDescent="0.2">
      <c r="A240" s="143">
        <f t="shared" si="77"/>
        <v>43690</v>
      </c>
      <c r="B240" s="144">
        <f t="shared" ca="1" si="86"/>
        <v>10003.42912999</v>
      </c>
      <c r="C240" s="145">
        <f t="shared" si="78"/>
        <v>10000</v>
      </c>
      <c r="D240" s="146">
        <f ca="1">IF(A240&lt;$B$1,VLOOKUP(A240,[1]DI!$A$4:$B$15000,2,FALSE),0)</f>
        <v>5.8999999999999997E-2</v>
      </c>
      <c r="E240" s="145">
        <f t="shared" ca="1" si="70"/>
        <v>1.00022751</v>
      </c>
      <c r="F240" s="145">
        <f ca="1">(TRUNC(PRODUCT($E$12:$E239),16))</f>
        <v>1.0389940529250601</v>
      </c>
      <c r="G240" s="145">
        <f t="shared" ref="G240:G303" ca="1" si="88">IF(O239&gt;0,F239,G239)</f>
        <v>1.03875772515501</v>
      </c>
      <c r="H240" s="145">
        <f t="shared" ca="1" si="71"/>
        <v>1.00022751</v>
      </c>
      <c r="I240" s="147">
        <f t="shared" si="79"/>
        <v>2.9499999999999998E-2</v>
      </c>
      <c r="J240" s="148">
        <f t="shared" si="87"/>
        <v>43689</v>
      </c>
      <c r="K240" s="149">
        <f t="shared" si="80"/>
        <v>1</v>
      </c>
      <c r="L240" s="150">
        <f t="shared" si="81"/>
        <v>1</v>
      </c>
      <c r="M240" s="151">
        <f t="shared" si="72"/>
        <v>1.000115377</v>
      </c>
      <c r="N240" s="151">
        <f t="shared" ca="1" si="73"/>
        <v>1.0003429129999999</v>
      </c>
      <c r="O240" s="150">
        <f t="shared" si="82"/>
        <v>0</v>
      </c>
      <c r="P240" s="145">
        <f t="shared" ca="1" si="74"/>
        <v>3.4291299899999999</v>
      </c>
      <c r="Q240" s="152">
        <f t="shared" si="75"/>
        <v>0</v>
      </c>
      <c r="R240" s="153" t="str">
        <f t="shared" si="83"/>
        <v>J=</v>
      </c>
      <c r="S240" s="148">
        <f t="shared" si="84"/>
        <v>43719</v>
      </c>
      <c r="T240" s="154">
        <f t="shared" si="76"/>
        <v>0</v>
      </c>
      <c r="U240" s="7"/>
      <c r="V240" s="49"/>
      <c r="W240" s="23"/>
      <c r="X240" s="19"/>
      <c r="Y240" s="1"/>
      <c r="Z240" s="7"/>
      <c r="AA240" s="7"/>
      <c r="AB240" s="7"/>
      <c r="AC240" s="7"/>
      <c r="AD240" s="7"/>
      <c r="AE240" s="8"/>
      <c r="AF240" s="7"/>
      <c r="AG240" s="7" t="str">
        <f t="shared" ca="1" si="85"/>
        <v>Pago</v>
      </c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</row>
    <row r="241" spans="1:208" x14ac:dyDescent="0.2">
      <c r="A241" s="143">
        <f t="shared" si="77"/>
        <v>43691</v>
      </c>
      <c r="B241" s="144">
        <f t="shared" ca="1" si="86"/>
        <v>10006.859420000001</v>
      </c>
      <c r="C241" s="145">
        <f t="shared" si="78"/>
        <v>10000</v>
      </c>
      <c r="D241" s="146">
        <f ca="1">IF(A241&lt;$B$1,VLOOKUP(A241,[1]DI!$A$4:$B$15000,2,FALSE),0)</f>
        <v>5.8999999999999997E-2</v>
      </c>
      <c r="E241" s="145">
        <f t="shared" ca="1" si="70"/>
        <v>1.00022751</v>
      </c>
      <c r="F241" s="145">
        <f ca="1">(TRUNC(PRODUCT($E$12:$E240),16))</f>
        <v>1.03923043446205</v>
      </c>
      <c r="G241" s="145">
        <f t="shared" ca="1" si="88"/>
        <v>1.03875772515501</v>
      </c>
      <c r="H241" s="145">
        <f t="shared" ca="1" si="71"/>
        <v>1.0004550699999999</v>
      </c>
      <c r="I241" s="147">
        <f t="shared" si="79"/>
        <v>2.9499999999999998E-2</v>
      </c>
      <c r="J241" s="148">
        <f t="shared" si="87"/>
        <v>43689</v>
      </c>
      <c r="K241" s="149">
        <f t="shared" si="80"/>
        <v>2</v>
      </c>
      <c r="L241" s="150">
        <f t="shared" si="81"/>
        <v>2</v>
      </c>
      <c r="M241" s="151">
        <f t="shared" si="72"/>
        <v>1.0002307669999999</v>
      </c>
      <c r="N241" s="151">
        <f t="shared" ca="1" si="73"/>
        <v>1.0006859420000001</v>
      </c>
      <c r="O241" s="150">
        <f t="shared" si="82"/>
        <v>0</v>
      </c>
      <c r="P241" s="145">
        <f t="shared" ca="1" si="74"/>
        <v>6.8594200000000001</v>
      </c>
      <c r="Q241" s="152">
        <f t="shared" si="75"/>
        <v>0</v>
      </c>
      <c r="R241" s="153" t="str">
        <f t="shared" si="83"/>
        <v>J=</v>
      </c>
      <c r="S241" s="148">
        <f t="shared" si="84"/>
        <v>43719</v>
      </c>
      <c r="T241" s="154">
        <f t="shared" si="76"/>
        <v>0</v>
      </c>
      <c r="U241" s="7"/>
      <c r="V241" s="49"/>
      <c r="W241" s="32"/>
      <c r="X241" s="19"/>
      <c r="Y241" s="1"/>
      <c r="Z241" s="7"/>
      <c r="AA241" s="7"/>
      <c r="AB241" s="7"/>
      <c r="AC241" s="7"/>
      <c r="AD241" s="7"/>
      <c r="AE241" s="8"/>
      <c r="AF241" s="7"/>
      <c r="AG241" s="7" t="str">
        <f t="shared" ca="1" si="85"/>
        <v>Pago</v>
      </c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</row>
    <row r="242" spans="1:208" x14ac:dyDescent="0.2">
      <c r="A242" s="143">
        <f t="shared" si="77"/>
        <v>43692</v>
      </c>
      <c r="B242" s="144">
        <f t="shared" ca="1" si="86"/>
        <v>10010.290959989999</v>
      </c>
      <c r="C242" s="145">
        <f t="shared" si="78"/>
        <v>10000</v>
      </c>
      <c r="D242" s="146">
        <f ca="1">IF(A242&lt;$B$1,VLOOKUP(A242,[1]DI!$A$4:$B$15000,2,FALSE),0)</f>
        <v>5.8999999999999997E-2</v>
      </c>
      <c r="E242" s="145">
        <f t="shared" ca="1" si="70"/>
        <v>1.00022751</v>
      </c>
      <c r="F242" s="145">
        <f ca="1">(TRUNC(PRODUCT($E$12:$E241),16))</f>
        <v>1.0394668697781899</v>
      </c>
      <c r="G242" s="145">
        <f t="shared" ca="1" si="88"/>
        <v>1.03875772515501</v>
      </c>
      <c r="H242" s="145">
        <f t="shared" ca="1" si="71"/>
        <v>1.0006826900000001</v>
      </c>
      <c r="I242" s="147">
        <f t="shared" si="79"/>
        <v>2.9499999999999998E-2</v>
      </c>
      <c r="J242" s="148">
        <f t="shared" si="87"/>
        <v>43689</v>
      </c>
      <c r="K242" s="149">
        <f t="shared" si="80"/>
        <v>3</v>
      </c>
      <c r="L242" s="150">
        <f t="shared" si="81"/>
        <v>3</v>
      </c>
      <c r="M242" s="151">
        <f t="shared" si="72"/>
        <v>1.00034617</v>
      </c>
      <c r="N242" s="151">
        <f t="shared" ca="1" si="73"/>
        <v>1.0010290959999999</v>
      </c>
      <c r="O242" s="150">
        <f t="shared" si="82"/>
        <v>0</v>
      </c>
      <c r="P242" s="145">
        <f t="shared" ca="1" si="74"/>
        <v>10.290959989999999</v>
      </c>
      <c r="Q242" s="152">
        <f t="shared" si="75"/>
        <v>0</v>
      </c>
      <c r="R242" s="153" t="str">
        <f t="shared" si="83"/>
        <v>J=</v>
      </c>
      <c r="S242" s="148">
        <f t="shared" si="84"/>
        <v>43719</v>
      </c>
      <c r="T242" s="154">
        <f t="shared" si="76"/>
        <v>0</v>
      </c>
      <c r="U242" s="7"/>
      <c r="V242" s="49"/>
      <c r="W242" s="32"/>
      <c r="X242" s="19"/>
      <c r="Y242" s="1"/>
      <c r="Z242" s="7"/>
      <c r="AA242" s="7"/>
      <c r="AB242" s="7"/>
      <c r="AC242" s="7"/>
      <c r="AD242" s="7"/>
      <c r="AE242" s="8"/>
      <c r="AF242" s="7"/>
      <c r="AG242" s="7" t="str">
        <f t="shared" ca="1" si="85"/>
        <v>Pago</v>
      </c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</row>
    <row r="243" spans="1:208" x14ac:dyDescent="0.2">
      <c r="A243" s="143">
        <f t="shared" si="77"/>
        <v>43693</v>
      </c>
      <c r="B243" s="144">
        <f t="shared" ca="1" si="86"/>
        <v>10013.723569989999</v>
      </c>
      <c r="C243" s="145">
        <f t="shared" si="78"/>
        <v>10000</v>
      </c>
      <c r="D243" s="146">
        <f ca="1">IF(A243&lt;$B$1,VLOOKUP(A243,[1]DI!$A$4:$B$15000,2,FALSE),0)</f>
        <v>5.8999999999999997E-2</v>
      </c>
      <c r="E243" s="145">
        <f t="shared" ca="1" si="70"/>
        <v>1.00022751</v>
      </c>
      <c r="F243" s="145">
        <f ca="1">(TRUNC(PRODUCT($E$12:$E242),16))</f>
        <v>1.0397033588857301</v>
      </c>
      <c r="G243" s="145">
        <f t="shared" ca="1" si="88"/>
        <v>1.03875772515501</v>
      </c>
      <c r="H243" s="145">
        <f t="shared" ca="1" si="71"/>
        <v>1.0009103500000001</v>
      </c>
      <c r="I243" s="147">
        <f t="shared" si="79"/>
        <v>2.9499999999999998E-2</v>
      </c>
      <c r="J243" s="148">
        <f t="shared" si="87"/>
        <v>43689</v>
      </c>
      <c r="K243" s="149">
        <f t="shared" si="80"/>
        <v>4</v>
      </c>
      <c r="L243" s="150">
        <f t="shared" si="81"/>
        <v>4</v>
      </c>
      <c r="M243" s="151">
        <f t="shared" si="72"/>
        <v>1.000461587</v>
      </c>
      <c r="N243" s="151">
        <f t="shared" ca="1" si="73"/>
        <v>1.0013723569999999</v>
      </c>
      <c r="O243" s="150">
        <f t="shared" si="82"/>
        <v>0</v>
      </c>
      <c r="P243" s="145">
        <f t="shared" ca="1" si="74"/>
        <v>13.72356999</v>
      </c>
      <c r="Q243" s="152">
        <f t="shared" si="75"/>
        <v>0</v>
      </c>
      <c r="R243" s="153" t="str">
        <f t="shared" si="83"/>
        <v>J=</v>
      </c>
      <c r="S243" s="148">
        <f t="shared" si="84"/>
        <v>43719</v>
      </c>
      <c r="T243" s="154">
        <f t="shared" si="76"/>
        <v>0</v>
      </c>
      <c r="U243" s="7"/>
      <c r="V243" s="49"/>
      <c r="W243" s="32"/>
      <c r="X243" s="19"/>
      <c r="Y243" s="1"/>
      <c r="Z243" s="7"/>
      <c r="AA243" s="7"/>
      <c r="AB243" s="7"/>
      <c r="AC243" s="7"/>
      <c r="AD243" s="7"/>
      <c r="AE243" s="8"/>
      <c r="AF243" s="7"/>
      <c r="AG243" s="7" t="str">
        <f t="shared" ca="1" si="85"/>
        <v>Pago</v>
      </c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</row>
    <row r="244" spans="1:208" x14ac:dyDescent="0.2">
      <c r="A244" s="143">
        <f t="shared" si="77"/>
        <v>43694</v>
      </c>
      <c r="B244" s="144">
        <f t="shared" ca="1" si="86"/>
        <v>10017.15743999</v>
      </c>
      <c r="C244" s="145">
        <f t="shared" si="78"/>
        <v>10000</v>
      </c>
      <c r="D244" s="146">
        <f ca="1">IF(A244&lt;$B$1,VLOOKUP(A244,[1]DI!$A$4:$B$15000,2,FALSE),0)</f>
        <v>0</v>
      </c>
      <c r="E244" s="145">
        <f t="shared" ca="1" si="70"/>
        <v>1</v>
      </c>
      <c r="F244" s="145">
        <f ca="1">(TRUNC(PRODUCT($E$12:$E243),16))</f>
        <v>1.03993990179691</v>
      </c>
      <c r="G244" s="145">
        <f t="shared" ca="1" si="88"/>
        <v>1.03875772515501</v>
      </c>
      <c r="H244" s="145">
        <f t="shared" ca="1" si="71"/>
        <v>1.0011380700000001</v>
      </c>
      <c r="I244" s="147">
        <f t="shared" si="79"/>
        <v>2.9499999999999998E-2</v>
      </c>
      <c r="J244" s="148">
        <f t="shared" si="87"/>
        <v>43689</v>
      </c>
      <c r="K244" s="149">
        <f t="shared" si="80"/>
        <v>4</v>
      </c>
      <c r="L244" s="150">
        <f t="shared" si="81"/>
        <v>5</v>
      </c>
      <c r="M244" s="151">
        <f t="shared" si="72"/>
        <v>1.0005770169999999</v>
      </c>
      <c r="N244" s="151">
        <f t="shared" ca="1" si="73"/>
        <v>1.001715744</v>
      </c>
      <c r="O244" s="150">
        <f t="shared" si="82"/>
        <v>0</v>
      </c>
      <c r="P244" s="145">
        <f t="shared" ca="1" si="74"/>
        <v>17.15743999</v>
      </c>
      <c r="Q244" s="152">
        <f t="shared" si="75"/>
        <v>0</v>
      </c>
      <c r="R244" s="153" t="str">
        <f t="shared" si="83"/>
        <v>J=</v>
      </c>
      <c r="S244" s="148">
        <f t="shared" si="84"/>
        <v>43719</v>
      </c>
      <c r="T244" s="154">
        <f t="shared" si="76"/>
        <v>0</v>
      </c>
      <c r="U244" s="7"/>
      <c r="V244" s="49"/>
      <c r="W244" s="32"/>
      <c r="X244" s="19"/>
      <c r="Y244" s="1"/>
      <c r="Z244" s="7"/>
      <c r="AA244" s="7"/>
      <c r="AB244" s="7"/>
      <c r="AC244" s="7"/>
      <c r="AD244" s="7"/>
      <c r="AE244" s="8"/>
      <c r="AF244" s="7"/>
      <c r="AG244" s="7" t="str">
        <f t="shared" ca="1" si="85"/>
        <v>Pago</v>
      </c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</row>
    <row r="245" spans="1:208" x14ac:dyDescent="0.2">
      <c r="A245" s="143">
        <f t="shared" si="77"/>
        <v>43695</v>
      </c>
      <c r="B245" s="144">
        <f t="shared" ca="1" si="86"/>
        <v>10017.15743999</v>
      </c>
      <c r="C245" s="145">
        <f t="shared" si="78"/>
        <v>10000</v>
      </c>
      <c r="D245" s="146">
        <f ca="1">IF(A245&lt;$B$1,VLOOKUP(A245,[1]DI!$A$4:$B$15000,2,FALSE),0)</f>
        <v>0</v>
      </c>
      <c r="E245" s="145">
        <f t="shared" ca="1" si="70"/>
        <v>1</v>
      </c>
      <c r="F245" s="145">
        <f ca="1">(TRUNC(PRODUCT($E$12:$E244),16))</f>
        <v>1.03993990179691</v>
      </c>
      <c r="G245" s="145">
        <f t="shared" ca="1" si="88"/>
        <v>1.03875772515501</v>
      </c>
      <c r="H245" s="145">
        <f t="shared" ca="1" si="71"/>
        <v>1.0011380700000001</v>
      </c>
      <c r="I245" s="147">
        <f t="shared" si="79"/>
        <v>2.9499999999999998E-2</v>
      </c>
      <c r="J245" s="148">
        <f t="shared" si="87"/>
        <v>43689</v>
      </c>
      <c r="K245" s="149">
        <f t="shared" si="80"/>
        <v>4</v>
      </c>
      <c r="L245" s="150">
        <f t="shared" si="81"/>
        <v>5</v>
      </c>
      <c r="M245" s="151">
        <f t="shared" si="72"/>
        <v>1.0005770169999999</v>
      </c>
      <c r="N245" s="151">
        <f t="shared" ca="1" si="73"/>
        <v>1.001715744</v>
      </c>
      <c r="O245" s="150">
        <f t="shared" si="82"/>
        <v>0</v>
      </c>
      <c r="P245" s="145">
        <f t="shared" ca="1" si="74"/>
        <v>17.15743999</v>
      </c>
      <c r="Q245" s="152">
        <f t="shared" si="75"/>
        <v>0</v>
      </c>
      <c r="R245" s="153" t="str">
        <f t="shared" si="83"/>
        <v>J=</v>
      </c>
      <c r="S245" s="148">
        <f t="shared" si="84"/>
        <v>43719</v>
      </c>
      <c r="T245" s="154">
        <f t="shared" si="76"/>
        <v>0</v>
      </c>
      <c r="U245" s="7"/>
      <c r="V245" s="49"/>
      <c r="W245" s="32"/>
      <c r="X245" s="19"/>
      <c r="Y245" s="1"/>
      <c r="Z245" s="7"/>
      <c r="AA245" s="7"/>
      <c r="AB245" s="7"/>
      <c r="AC245" s="7"/>
      <c r="AD245" s="7"/>
      <c r="AE245" s="8"/>
      <c r="AF245" s="7"/>
      <c r="AG245" s="7" t="str">
        <f t="shared" ca="1" si="85"/>
        <v>Pago</v>
      </c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</row>
    <row r="246" spans="1:208" x14ac:dyDescent="0.2">
      <c r="A246" s="143">
        <f t="shared" si="77"/>
        <v>43696</v>
      </c>
      <c r="B246" s="144">
        <f t="shared" ca="1" si="86"/>
        <v>10017.15743999</v>
      </c>
      <c r="C246" s="145">
        <f t="shared" si="78"/>
        <v>10000</v>
      </c>
      <c r="D246" s="146">
        <f ca="1">IF(A246&lt;$B$1,VLOOKUP(A246,[1]DI!$A$4:$B$15000,2,FALSE),0)</f>
        <v>5.8999999999999997E-2</v>
      </c>
      <c r="E246" s="145">
        <f t="shared" ca="1" si="70"/>
        <v>1.00022751</v>
      </c>
      <c r="F246" s="145">
        <f ca="1">(TRUNC(PRODUCT($E$12:$E245),16))</f>
        <v>1.03993990179691</v>
      </c>
      <c r="G246" s="145">
        <f t="shared" ca="1" si="88"/>
        <v>1.03875772515501</v>
      </c>
      <c r="H246" s="145">
        <f t="shared" ca="1" si="71"/>
        <v>1.0011380700000001</v>
      </c>
      <c r="I246" s="147">
        <f t="shared" si="79"/>
        <v>2.9499999999999998E-2</v>
      </c>
      <c r="J246" s="148">
        <f t="shared" si="87"/>
        <v>43689</v>
      </c>
      <c r="K246" s="149">
        <f t="shared" si="80"/>
        <v>5</v>
      </c>
      <c r="L246" s="150">
        <f t="shared" si="81"/>
        <v>5</v>
      </c>
      <c r="M246" s="151">
        <f t="shared" si="72"/>
        <v>1.0005770169999999</v>
      </c>
      <c r="N246" s="151">
        <f t="shared" ca="1" si="73"/>
        <v>1.001715744</v>
      </c>
      <c r="O246" s="150">
        <f t="shared" si="82"/>
        <v>0</v>
      </c>
      <c r="P246" s="145">
        <f t="shared" ca="1" si="74"/>
        <v>17.15743999</v>
      </c>
      <c r="Q246" s="152">
        <f t="shared" si="75"/>
        <v>0</v>
      </c>
      <c r="R246" s="153" t="str">
        <f t="shared" si="83"/>
        <v>J=</v>
      </c>
      <c r="S246" s="148">
        <f t="shared" si="84"/>
        <v>43719</v>
      </c>
      <c r="T246" s="154">
        <f t="shared" si="76"/>
        <v>0</v>
      </c>
      <c r="U246" s="7"/>
      <c r="V246" s="49"/>
      <c r="W246" s="32"/>
      <c r="X246" s="19"/>
      <c r="Y246" s="1"/>
      <c r="Z246" s="7"/>
      <c r="AA246" s="7"/>
      <c r="AB246" s="7"/>
      <c r="AC246" s="7"/>
      <c r="AD246" s="7"/>
      <c r="AE246" s="8"/>
      <c r="AF246" s="7"/>
      <c r="AG246" s="7" t="str">
        <f t="shared" ca="1" si="85"/>
        <v>Pago</v>
      </c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</row>
    <row r="247" spans="1:208" x14ac:dyDescent="0.2">
      <c r="A247" s="143">
        <f t="shared" si="77"/>
        <v>43697</v>
      </c>
      <c r="B247" s="144">
        <f t="shared" ca="1" si="86"/>
        <v>10020.592459990001</v>
      </c>
      <c r="C247" s="145">
        <f t="shared" si="78"/>
        <v>10000</v>
      </c>
      <c r="D247" s="146">
        <f ca="1">IF(A247&lt;$B$1,VLOOKUP(A247,[1]DI!$A$4:$B$15000,2,FALSE),0)</f>
        <v>5.8999999999999997E-2</v>
      </c>
      <c r="E247" s="145">
        <f t="shared" ca="1" si="70"/>
        <v>1.00022751</v>
      </c>
      <c r="F247" s="145">
        <f ca="1">(TRUNC(PRODUCT($E$12:$E246),16))</f>
        <v>1.0401764985239701</v>
      </c>
      <c r="G247" s="145">
        <f t="shared" ca="1" si="88"/>
        <v>1.03875772515501</v>
      </c>
      <c r="H247" s="145">
        <f t="shared" ca="1" si="71"/>
        <v>1.0013658400000001</v>
      </c>
      <c r="I247" s="147">
        <f t="shared" si="79"/>
        <v>2.9499999999999998E-2</v>
      </c>
      <c r="J247" s="148">
        <f t="shared" si="87"/>
        <v>43689</v>
      </c>
      <c r="K247" s="149">
        <f t="shared" si="80"/>
        <v>6</v>
      </c>
      <c r="L247" s="150">
        <f t="shared" si="81"/>
        <v>6</v>
      </c>
      <c r="M247" s="151">
        <f t="shared" si="72"/>
        <v>1.00069246</v>
      </c>
      <c r="N247" s="151">
        <f t="shared" ca="1" si="73"/>
        <v>1.002059246</v>
      </c>
      <c r="O247" s="150">
        <f t="shared" si="82"/>
        <v>0</v>
      </c>
      <c r="P247" s="145">
        <f t="shared" ca="1" si="74"/>
        <v>20.592459989999998</v>
      </c>
      <c r="Q247" s="152">
        <f t="shared" si="75"/>
        <v>0</v>
      </c>
      <c r="R247" s="153" t="str">
        <f t="shared" si="83"/>
        <v>J=</v>
      </c>
      <c r="S247" s="148">
        <f t="shared" si="84"/>
        <v>43719</v>
      </c>
      <c r="T247" s="154">
        <f t="shared" si="76"/>
        <v>0</v>
      </c>
      <c r="U247" s="7"/>
      <c r="V247" s="49"/>
      <c r="W247" s="32"/>
      <c r="X247" s="19"/>
      <c r="Y247" s="1"/>
      <c r="Z247" s="7"/>
      <c r="AA247" s="7"/>
      <c r="AB247" s="7"/>
      <c r="AC247" s="7"/>
      <c r="AD247" s="7"/>
      <c r="AE247" s="8"/>
      <c r="AF247" s="7"/>
      <c r="AG247" s="7" t="str">
        <f t="shared" ca="1" si="85"/>
        <v>Pago</v>
      </c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</row>
    <row r="248" spans="1:208" x14ac:dyDescent="0.2">
      <c r="A248" s="143">
        <f t="shared" si="77"/>
        <v>43698</v>
      </c>
      <c r="B248" s="144">
        <f t="shared" ca="1" si="86"/>
        <v>10024.02864</v>
      </c>
      <c r="C248" s="145">
        <f t="shared" si="78"/>
        <v>10000</v>
      </c>
      <c r="D248" s="146">
        <f ca="1">IF(A248&lt;$B$1,VLOOKUP(A248,[1]DI!$A$4:$B$15000,2,FALSE),0)</f>
        <v>5.8999999999999997E-2</v>
      </c>
      <c r="E248" s="145">
        <f t="shared" ca="1" si="70"/>
        <v>1.00022751</v>
      </c>
      <c r="F248" s="145">
        <f ca="1">(TRUNC(PRODUCT($E$12:$E247),16))</f>
        <v>1.0404131490791499</v>
      </c>
      <c r="G248" s="145">
        <f t="shared" ca="1" si="88"/>
        <v>1.03875772515501</v>
      </c>
      <c r="H248" s="145">
        <f t="shared" ca="1" si="71"/>
        <v>1.0015936599999999</v>
      </c>
      <c r="I248" s="147">
        <f t="shared" si="79"/>
        <v>2.9499999999999998E-2</v>
      </c>
      <c r="J248" s="148">
        <f t="shared" si="87"/>
        <v>43689</v>
      </c>
      <c r="K248" s="149">
        <f t="shared" si="80"/>
        <v>7</v>
      </c>
      <c r="L248" s="150">
        <f t="shared" si="81"/>
        <v>7</v>
      </c>
      <c r="M248" s="151">
        <f t="shared" si="72"/>
        <v>1.0008079160000001</v>
      </c>
      <c r="N248" s="151">
        <f t="shared" ca="1" si="73"/>
        <v>1.002402864</v>
      </c>
      <c r="O248" s="150">
        <f t="shared" si="82"/>
        <v>0</v>
      </c>
      <c r="P248" s="145">
        <f t="shared" ca="1" si="74"/>
        <v>24.028639999999999</v>
      </c>
      <c r="Q248" s="152">
        <f t="shared" si="75"/>
        <v>0</v>
      </c>
      <c r="R248" s="153" t="str">
        <f t="shared" si="83"/>
        <v>J=</v>
      </c>
      <c r="S248" s="148">
        <f t="shared" si="84"/>
        <v>43719</v>
      </c>
      <c r="T248" s="154">
        <f t="shared" si="76"/>
        <v>0</v>
      </c>
      <c r="U248" s="7"/>
      <c r="V248" s="49"/>
      <c r="W248" s="32"/>
      <c r="X248" s="19"/>
      <c r="Y248" s="1"/>
      <c r="Z248" s="7"/>
      <c r="AA248" s="7"/>
      <c r="AB248" s="7"/>
      <c r="AC248" s="7"/>
      <c r="AD248" s="7"/>
      <c r="AE248" s="8"/>
      <c r="AF248" s="7"/>
      <c r="AG248" s="7" t="str">
        <f t="shared" ca="1" si="85"/>
        <v>Pago</v>
      </c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</row>
    <row r="249" spans="1:208" x14ac:dyDescent="0.2">
      <c r="A249" s="143">
        <f t="shared" si="77"/>
        <v>43699</v>
      </c>
      <c r="B249" s="144">
        <f t="shared" ca="1" si="86"/>
        <v>10027.465980000001</v>
      </c>
      <c r="C249" s="145">
        <f t="shared" si="78"/>
        <v>10000</v>
      </c>
      <c r="D249" s="146">
        <f ca="1">IF(A249&lt;$B$1,VLOOKUP(A249,[1]DI!$A$4:$B$15000,2,FALSE),0)</f>
        <v>5.8999999999999997E-2</v>
      </c>
      <c r="E249" s="145">
        <f t="shared" ca="1" si="70"/>
        <v>1.00022751</v>
      </c>
      <c r="F249" s="145">
        <f ca="1">(TRUNC(PRODUCT($E$12:$E248),16))</f>
        <v>1.0406498534747</v>
      </c>
      <c r="G249" s="145">
        <f t="shared" ca="1" si="88"/>
        <v>1.03875772515501</v>
      </c>
      <c r="H249" s="145">
        <f t="shared" ca="1" si="71"/>
        <v>1.00182153</v>
      </c>
      <c r="I249" s="147">
        <f t="shared" si="79"/>
        <v>2.9499999999999998E-2</v>
      </c>
      <c r="J249" s="148">
        <f t="shared" si="87"/>
        <v>43689</v>
      </c>
      <c r="K249" s="149">
        <f t="shared" si="80"/>
        <v>8</v>
      </c>
      <c r="L249" s="150">
        <f t="shared" si="81"/>
        <v>8</v>
      </c>
      <c r="M249" s="151">
        <f t="shared" si="72"/>
        <v>1.000923386</v>
      </c>
      <c r="N249" s="151">
        <f t="shared" ca="1" si="73"/>
        <v>1.0027465980000001</v>
      </c>
      <c r="O249" s="150">
        <f t="shared" si="82"/>
        <v>0</v>
      </c>
      <c r="P249" s="145">
        <f t="shared" ca="1" si="74"/>
        <v>27.465979999999998</v>
      </c>
      <c r="Q249" s="152">
        <f t="shared" si="75"/>
        <v>0</v>
      </c>
      <c r="R249" s="153" t="str">
        <f t="shared" si="83"/>
        <v>J=</v>
      </c>
      <c r="S249" s="148">
        <f t="shared" si="84"/>
        <v>43719</v>
      </c>
      <c r="T249" s="154">
        <f t="shared" si="76"/>
        <v>0</v>
      </c>
      <c r="U249" s="7"/>
      <c r="V249" s="49"/>
      <c r="W249" s="23"/>
      <c r="X249" s="19"/>
      <c r="Y249" s="1"/>
      <c r="Z249" s="7"/>
      <c r="AA249" s="7"/>
      <c r="AB249" s="7"/>
      <c r="AC249" s="7"/>
      <c r="AD249" s="7"/>
      <c r="AE249" s="8"/>
      <c r="AF249" s="7"/>
      <c r="AG249" s="7" t="str">
        <f t="shared" ca="1" si="85"/>
        <v>Pago</v>
      </c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</row>
    <row r="250" spans="1:208" x14ac:dyDescent="0.2">
      <c r="A250" s="143">
        <f t="shared" si="77"/>
        <v>43700</v>
      </c>
      <c r="B250" s="144">
        <f t="shared" ca="1" si="86"/>
        <v>10030.904490000001</v>
      </c>
      <c r="C250" s="145">
        <f t="shared" si="78"/>
        <v>10000</v>
      </c>
      <c r="D250" s="146">
        <f ca="1">IF(A250&lt;$B$1,VLOOKUP(A250,[1]DI!$A$4:$B$15000,2,FALSE),0)</f>
        <v>5.8999999999999997E-2</v>
      </c>
      <c r="E250" s="145">
        <f t="shared" ca="1" si="70"/>
        <v>1.00022751</v>
      </c>
      <c r="F250" s="145">
        <f ca="1">(TRUNC(PRODUCT($E$12:$E249),16))</f>
        <v>1.0408866117228599</v>
      </c>
      <c r="G250" s="145">
        <f t="shared" ca="1" si="88"/>
        <v>1.03875772515501</v>
      </c>
      <c r="H250" s="145">
        <f t="shared" ca="1" si="71"/>
        <v>1.0020494499999999</v>
      </c>
      <c r="I250" s="147">
        <f t="shared" si="79"/>
        <v>2.9499999999999998E-2</v>
      </c>
      <c r="J250" s="148">
        <f t="shared" si="87"/>
        <v>43689</v>
      </c>
      <c r="K250" s="149">
        <f t="shared" si="80"/>
        <v>9</v>
      </c>
      <c r="L250" s="150">
        <f t="shared" si="81"/>
        <v>9</v>
      </c>
      <c r="M250" s="151">
        <f t="shared" si="72"/>
        <v>1.0010388699999999</v>
      </c>
      <c r="N250" s="151">
        <f t="shared" ca="1" si="73"/>
        <v>1.0030904490000001</v>
      </c>
      <c r="O250" s="150">
        <f t="shared" si="82"/>
        <v>0</v>
      </c>
      <c r="P250" s="145">
        <f t="shared" ca="1" si="74"/>
        <v>30.904489999999999</v>
      </c>
      <c r="Q250" s="152">
        <f t="shared" si="75"/>
        <v>0</v>
      </c>
      <c r="R250" s="153" t="str">
        <f t="shared" si="83"/>
        <v>J=</v>
      </c>
      <c r="S250" s="148">
        <f t="shared" si="84"/>
        <v>43719</v>
      </c>
      <c r="T250" s="154">
        <f t="shared" si="76"/>
        <v>0</v>
      </c>
      <c r="U250" s="7"/>
      <c r="V250" s="49"/>
      <c r="W250" s="32"/>
      <c r="X250" s="19"/>
      <c r="Y250" s="1"/>
      <c r="Z250" s="7"/>
      <c r="AA250" s="7"/>
      <c r="AB250" s="7"/>
      <c r="AC250" s="7"/>
      <c r="AD250" s="7"/>
      <c r="AE250" s="8"/>
      <c r="AF250" s="7"/>
      <c r="AG250" s="7" t="str">
        <f t="shared" ca="1" si="85"/>
        <v>Pago</v>
      </c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</row>
    <row r="251" spans="1:208" x14ac:dyDescent="0.2">
      <c r="A251" s="143">
        <f t="shared" si="77"/>
        <v>43701</v>
      </c>
      <c r="B251" s="144">
        <f t="shared" ca="1" si="86"/>
        <v>10034.34425</v>
      </c>
      <c r="C251" s="145">
        <f t="shared" si="78"/>
        <v>10000</v>
      </c>
      <c r="D251" s="146">
        <f ca="1">IF(A251&lt;$B$1,VLOOKUP(A251,[1]DI!$A$4:$B$15000,2,FALSE),0)</f>
        <v>0</v>
      </c>
      <c r="E251" s="145">
        <f t="shared" ca="1" si="70"/>
        <v>1</v>
      </c>
      <c r="F251" s="145">
        <f ca="1">(TRUNC(PRODUCT($E$12:$E250),16))</f>
        <v>1.04112342383589</v>
      </c>
      <c r="G251" s="145">
        <f t="shared" ca="1" si="88"/>
        <v>1.03875772515501</v>
      </c>
      <c r="H251" s="145">
        <f t="shared" ca="1" si="71"/>
        <v>1.0022774299999999</v>
      </c>
      <c r="I251" s="147">
        <f t="shared" si="79"/>
        <v>2.9499999999999998E-2</v>
      </c>
      <c r="J251" s="148">
        <f t="shared" si="87"/>
        <v>43689</v>
      </c>
      <c r="K251" s="149">
        <f t="shared" si="80"/>
        <v>9</v>
      </c>
      <c r="L251" s="150">
        <f t="shared" si="81"/>
        <v>10</v>
      </c>
      <c r="M251" s="151">
        <f t="shared" si="72"/>
        <v>1.001154366</v>
      </c>
      <c r="N251" s="151">
        <f t="shared" ca="1" si="73"/>
        <v>1.003434425</v>
      </c>
      <c r="O251" s="150">
        <f t="shared" si="82"/>
        <v>0</v>
      </c>
      <c r="P251" s="145">
        <f t="shared" ca="1" si="74"/>
        <v>34.344250000000002</v>
      </c>
      <c r="Q251" s="152">
        <f t="shared" si="75"/>
        <v>0</v>
      </c>
      <c r="R251" s="153" t="str">
        <f t="shared" si="83"/>
        <v>J=</v>
      </c>
      <c r="S251" s="148">
        <f t="shared" si="84"/>
        <v>43719</v>
      </c>
      <c r="T251" s="154">
        <f t="shared" si="76"/>
        <v>0</v>
      </c>
      <c r="U251" s="7"/>
      <c r="V251" s="49"/>
      <c r="W251" s="32"/>
      <c r="X251" s="19"/>
      <c r="Y251" s="1"/>
      <c r="Z251" s="7"/>
      <c r="AA251" s="7"/>
      <c r="AB251" s="7"/>
      <c r="AC251" s="7"/>
      <c r="AD251" s="7"/>
      <c r="AE251" s="8"/>
      <c r="AF251" s="7"/>
      <c r="AG251" s="7" t="str">
        <f t="shared" ca="1" si="85"/>
        <v>Pago</v>
      </c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</row>
    <row r="252" spans="1:208" x14ac:dyDescent="0.2">
      <c r="A252" s="143">
        <f t="shared" si="77"/>
        <v>43702</v>
      </c>
      <c r="B252" s="144">
        <f t="shared" ca="1" si="86"/>
        <v>10034.34425</v>
      </c>
      <c r="C252" s="145">
        <f t="shared" si="78"/>
        <v>10000</v>
      </c>
      <c r="D252" s="146">
        <f ca="1">IF(A252&lt;$B$1,VLOOKUP(A252,[1]DI!$A$4:$B$15000,2,FALSE),0)</f>
        <v>0</v>
      </c>
      <c r="E252" s="145">
        <f t="shared" ca="1" si="70"/>
        <v>1</v>
      </c>
      <c r="F252" s="145">
        <f ca="1">(TRUNC(PRODUCT($E$12:$E251),16))</f>
        <v>1.04112342383589</v>
      </c>
      <c r="G252" s="145">
        <f t="shared" ca="1" si="88"/>
        <v>1.03875772515501</v>
      </c>
      <c r="H252" s="145">
        <f t="shared" ca="1" si="71"/>
        <v>1.0022774299999999</v>
      </c>
      <c r="I252" s="147">
        <f t="shared" si="79"/>
        <v>2.9499999999999998E-2</v>
      </c>
      <c r="J252" s="148">
        <f t="shared" si="87"/>
        <v>43689</v>
      </c>
      <c r="K252" s="149">
        <f t="shared" si="80"/>
        <v>9</v>
      </c>
      <c r="L252" s="150">
        <f t="shared" si="81"/>
        <v>10</v>
      </c>
      <c r="M252" s="151">
        <f t="shared" si="72"/>
        <v>1.001154366</v>
      </c>
      <c r="N252" s="151">
        <f t="shared" ca="1" si="73"/>
        <v>1.003434425</v>
      </c>
      <c r="O252" s="150">
        <f t="shared" si="82"/>
        <v>0</v>
      </c>
      <c r="P252" s="145">
        <f t="shared" ca="1" si="74"/>
        <v>34.344250000000002</v>
      </c>
      <c r="Q252" s="152">
        <f t="shared" si="75"/>
        <v>0</v>
      </c>
      <c r="R252" s="153" t="str">
        <f t="shared" si="83"/>
        <v>J=</v>
      </c>
      <c r="S252" s="148">
        <f t="shared" si="84"/>
        <v>43719</v>
      </c>
      <c r="T252" s="154">
        <f t="shared" si="76"/>
        <v>0</v>
      </c>
      <c r="U252" s="7"/>
      <c r="V252" s="49"/>
      <c r="W252" s="32"/>
      <c r="X252" s="19"/>
      <c r="Y252" s="1"/>
      <c r="Z252" s="7"/>
      <c r="AA252" s="7"/>
      <c r="AB252" s="7"/>
      <c r="AC252" s="7"/>
      <c r="AD252" s="7"/>
      <c r="AE252" s="8"/>
      <c r="AF252" s="7"/>
      <c r="AG252" s="7" t="str">
        <f t="shared" ca="1" si="85"/>
        <v>Pago</v>
      </c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</row>
    <row r="253" spans="1:208" x14ac:dyDescent="0.2">
      <c r="A253" s="143">
        <f t="shared" si="77"/>
        <v>43703</v>
      </c>
      <c r="B253" s="144">
        <f t="shared" ca="1" si="86"/>
        <v>10034.34425</v>
      </c>
      <c r="C253" s="145">
        <f t="shared" si="78"/>
        <v>10000</v>
      </c>
      <c r="D253" s="146">
        <f ca="1">IF(A253&lt;$B$1,VLOOKUP(A253,[1]DI!$A$4:$B$15000,2,FALSE),0)</f>
        <v>5.8999999999999997E-2</v>
      </c>
      <c r="E253" s="145">
        <f t="shared" ca="1" si="70"/>
        <v>1.00022751</v>
      </c>
      <c r="F253" s="145">
        <f ca="1">(TRUNC(PRODUCT($E$12:$E252),16))</f>
        <v>1.04112342383589</v>
      </c>
      <c r="G253" s="145">
        <f t="shared" ca="1" si="88"/>
        <v>1.03875772515501</v>
      </c>
      <c r="H253" s="145">
        <f t="shared" ca="1" si="71"/>
        <v>1.0022774299999999</v>
      </c>
      <c r="I253" s="147">
        <f t="shared" si="79"/>
        <v>2.9499999999999998E-2</v>
      </c>
      <c r="J253" s="148">
        <f t="shared" si="87"/>
        <v>43689</v>
      </c>
      <c r="K253" s="149">
        <f t="shared" si="80"/>
        <v>10</v>
      </c>
      <c r="L253" s="150">
        <f t="shared" si="81"/>
        <v>10</v>
      </c>
      <c r="M253" s="151">
        <f t="shared" si="72"/>
        <v>1.001154366</v>
      </c>
      <c r="N253" s="151">
        <f t="shared" ca="1" si="73"/>
        <v>1.003434425</v>
      </c>
      <c r="O253" s="150">
        <f t="shared" si="82"/>
        <v>0</v>
      </c>
      <c r="P253" s="145">
        <f t="shared" ca="1" si="74"/>
        <v>34.344250000000002</v>
      </c>
      <c r="Q253" s="152">
        <f t="shared" si="75"/>
        <v>0</v>
      </c>
      <c r="R253" s="153" t="str">
        <f t="shared" si="83"/>
        <v>J=</v>
      </c>
      <c r="S253" s="148">
        <f t="shared" si="84"/>
        <v>43719</v>
      </c>
      <c r="T253" s="154">
        <f t="shared" si="76"/>
        <v>0</v>
      </c>
      <c r="U253" s="7"/>
      <c r="V253" s="49"/>
      <c r="W253" s="32"/>
      <c r="X253" s="19"/>
      <c r="Y253" s="1"/>
      <c r="Z253" s="7"/>
      <c r="AA253" s="7"/>
      <c r="AB253" s="7"/>
      <c r="AC253" s="7"/>
      <c r="AD253" s="7"/>
      <c r="AE253" s="8"/>
      <c r="AF253" s="7"/>
      <c r="AG253" s="7" t="str">
        <f t="shared" ca="1" si="85"/>
        <v>Pago</v>
      </c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</row>
    <row r="254" spans="1:208" x14ac:dyDescent="0.2">
      <c r="A254" s="143">
        <f t="shared" si="77"/>
        <v>43704</v>
      </c>
      <c r="B254" s="144">
        <f t="shared" ca="1" si="86"/>
        <v>10037.785180000001</v>
      </c>
      <c r="C254" s="145">
        <f t="shared" si="78"/>
        <v>10000</v>
      </c>
      <c r="D254" s="146">
        <f ca="1">IF(A254&lt;$B$1,VLOOKUP(A254,[1]DI!$A$4:$B$15000,2,FALSE),0)</f>
        <v>5.8999999999999997E-2</v>
      </c>
      <c r="E254" s="145">
        <f t="shared" ca="1" si="70"/>
        <v>1.00022751</v>
      </c>
      <c r="F254" s="145">
        <f ca="1">(TRUNC(PRODUCT($E$12:$E253),16))</f>
        <v>1.0413602898260499</v>
      </c>
      <c r="G254" s="145">
        <f t="shared" ca="1" si="88"/>
        <v>1.03875772515501</v>
      </c>
      <c r="H254" s="145">
        <f t="shared" ca="1" si="71"/>
        <v>1.0025054600000001</v>
      </c>
      <c r="I254" s="147">
        <f t="shared" si="79"/>
        <v>2.9499999999999998E-2</v>
      </c>
      <c r="J254" s="148">
        <f t="shared" si="87"/>
        <v>43689</v>
      </c>
      <c r="K254" s="149">
        <f t="shared" si="80"/>
        <v>11</v>
      </c>
      <c r="L254" s="150">
        <f t="shared" si="81"/>
        <v>11</v>
      </c>
      <c r="M254" s="151">
        <f t="shared" si="72"/>
        <v>1.0012698760000001</v>
      </c>
      <c r="N254" s="151">
        <f t="shared" ca="1" si="73"/>
        <v>1.0037785180000001</v>
      </c>
      <c r="O254" s="150">
        <f t="shared" si="82"/>
        <v>0</v>
      </c>
      <c r="P254" s="145">
        <f t="shared" ca="1" si="74"/>
        <v>37.785179999999997</v>
      </c>
      <c r="Q254" s="152">
        <f t="shared" si="75"/>
        <v>0</v>
      </c>
      <c r="R254" s="153" t="str">
        <f t="shared" si="83"/>
        <v>J=</v>
      </c>
      <c r="S254" s="148">
        <f t="shared" si="84"/>
        <v>43719</v>
      </c>
      <c r="T254" s="154">
        <f t="shared" si="76"/>
        <v>0</v>
      </c>
      <c r="U254" s="29"/>
      <c r="V254" s="49"/>
      <c r="W254" s="32"/>
      <c r="X254" s="42"/>
      <c r="Y254" s="31"/>
      <c r="Z254" s="29"/>
      <c r="AA254" s="29"/>
      <c r="AB254" s="29"/>
      <c r="AC254" s="29"/>
      <c r="AD254" s="29"/>
      <c r="AE254" s="48"/>
      <c r="AF254" s="29"/>
      <c r="AG254" s="7" t="str">
        <f t="shared" ca="1" si="85"/>
        <v>Pago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</row>
    <row r="255" spans="1:208" x14ac:dyDescent="0.2">
      <c r="A255" s="143">
        <f t="shared" si="77"/>
        <v>43705</v>
      </c>
      <c r="B255" s="144">
        <f t="shared" ca="1" si="86"/>
        <v>10041.22726</v>
      </c>
      <c r="C255" s="145">
        <f t="shared" si="78"/>
        <v>10000</v>
      </c>
      <c r="D255" s="146">
        <f ca="1">IF(A255&lt;$B$1,VLOOKUP(A255,[1]DI!$A$4:$B$15000,2,FALSE),0)</f>
        <v>5.8999999999999997E-2</v>
      </c>
      <c r="E255" s="145">
        <f t="shared" ca="1" si="70"/>
        <v>1.00022751</v>
      </c>
      <c r="F255" s="145">
        <f ca="1">(TRUNC(PRODUCT($E$12:$E254),16))</f>
        <v>1.0415972097055901</v>
      </c>
      <c r="G255" s="145">
        <f t="shared" ca="1" si="88"/>
        <v>1.03875772515501</v>
      </c>
      <c r="H255" s="145">
        <f t="shared" ca="1" si="71"/>
        <v>1.0027335399999999</v>
      </c>
      <c r="I255" s="147">
        <f t="shared" si="79"/>
        <v>2.9499999999999998E-2</v>
      </c>
      <c r="J255" s="148">
        <f t="shared" si="87"/>
        <v>43689</v>
      </c>
      <c r="K255" s="149">
        <f t="shared" si="80"/>
        <v>12</v>
      </c>
      <c r="L255" s="150">
        <f t="shared" si="81"/>
        <v>12</v>
      </c>
      <c r="M255" s="151">
        <f t="shared" si="72"/>
        <v>1.0013853989999999</v>
      </c>
      <c r="N255" s="151">
        <f t="shared" ca="1" si="73"/>
        <v>1.0041227260000001</v>
      </c>
      <c r="O255" s="150">
        <f t="shared" si="82"/>
        <v>0</v>
      </c>
      <c r="P255" s="145">
        <f t="shared" ca="1" si="74"/>
        <v>41.227260000000001</v>
      </c>
      <c r="Q255" s="152">
        <f t="shared" si="75"/>
        <v>0</v>
      </c>
      <c r="R255" s="153" t="str">
        <f t="shared" si="83"/>
        <v>J=</v>
      </c>
      <c r="S255" s="148">
        <f t="shared" si="84"/>
        <v>43719</v>
      </c>
      <c r="T255" s="154">
        <f t="shared" si="76"/>
        <v>0</v>
      </c>
      <c r="U255" s="7"/>
      <c r="V255" s="49"/>
      <c r="W255" s="32"/>
      <c r="X255" s="19"/>
      <c r="Y255" s="1"/>
      <c r="Z255" s="7"/>
      <c r="AA255" s="7"/>
      <c r="AB255" s="7"/>
      <c r="AC255" s="7"/>
      <c r="AD255" s="7"/>
      <c r="AE255" s="8"/>
      <c r="AF255" s="7"/>
      <c r="AG255" s="7" t="str">
        <f t="shared" ca="1" si="85"/>
        <v>Pago</v>
      </c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</row>
    <row r="256" spans="1:208" x14ac:dyDescent="0.2">
      <c r="A256" s="143">
        <f t="shared" si="77"/>
        <v>43706</v>
      </c>
      <c r="B256" s="144">
        <f t="shared" ca="1" si="86"/>
        <v>10044.67051</v>
      </c>
      <c r="C256" s="145">
        <f t="shared" si="78"/>
        <v>10000</v>
      </c>
      <c r="D256" s="146">
        <f ca="1">IF(A256&lt;$B$1,VLOOKUP(A256,[1]DI!$A$4:$B$15000,2,FALSE),0)</f>
        <v>5.8999999999999997E-2</v>
      </c>
      <c r="E256" s="145">
        <f t="shared" ca="1" si="70"/>
        <v>1.00022751</v>
      </c>
      <c r="F256" s="145">
        <f ca="1">(TRUNC(PRODUCT($E$12:$E255),16))</f>
        <v>1.0418341834867699</v>
      </c>
      <c r="G256" s="145">
        <f t="shared" ca="1" si="88"/>
        <v>1.03875772515501</v>
      </c>
      <c r="H256" s="145">
        <f t="shared" ca="1" si="71"/>
        <v>1.0029616699999999</v>
      </c>
      <c r="I256" s="147">
        <f t="shared" si="79"/>
        <v>2.9499999999999998E-2</v>
      </c>
      <c r="J256" s="148">
        <f t="shared" si="87"/>
        <v>43689</v>
      </c>
      <c r="K256" s="149">
        <f t="shared" si="80"/>
        <v>13</v>
      </c>
      <c r="L256" s="150">
        <f t="shared" si="81"/>
        <v>13</v>
      </c>
      <c r="M256" s="151">
        <f t="shared" si="72"/>
        <v>1.001500936</v>
      </c>
      <c r="N256" s="151">
        <f t="shared" ca="1" si="73"/>
        <v>1.004467051</v>
      </c>
      <c r="O256" s="150">
        <f t="shared" si="82"/>
        <v>0</v>
      </c>
      <c r="P256" s="145">
        <f t="shared" ca="1" si="74"/>
        <v>44.67051</v>
      </c>
      <c r="Q256" s="152">
        <f t="shared" si="75"/>
        <v>0</v>
      </c>
      <c r="R256" s="153" t="str">
        <f t="shared" si="83"/>
        <v>J=</v>
      </c>
      <c r="S256" s="148">
        <f t="shared" si="84"/>
        <v>43719</v>
      </c>
      <c r="T256" s="154">
        <f t="shared" si="76"/>
        <v>0</v>
      </c>
      <c r="U256" s="7"/>
      <c r="V256" s="49"/>
      <c r="W256" s="32"/>
      <c r="X256" s="19"/>
      <c r="Y256" s="1"/>
      <c r="Z256" s="7"/>
      <c r="AA256" s="7"/>
      <c r="AB256" s="7"/>
      <c r="AC256" s="7"/>
      <c r="AD256" s="7"/>
      <c r="AE256" s="8"/>
      <c r="AF256" s="7"/>
      <c r="AG256" s="7" t="str">
        <f t="shared" ca="1" si="85"/>
        <v>Pago</v>
      </c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</row>
    <row r="257" spans="1:208" x14ac:dyDescent="0.2">
      <c r="A257" s="143">
        <f t="shared" si="77"/>
        <v>43707</v>
      </c>
      <c r="B257" s="144">
        <f t="shared" ca="1" si="86"/>
        <v>10048.114919989999</v>
      </c>
      <c r="C257" s="145">
        <f t="shared" si="78"/>
        <v>10000</v>
      </c>
      <c r="D257" s="146">
        <f ca="1">IF(A257&lt;$B$1,VLOOKUP(A257,[1]DI!$A$4:$B$15000,2,FALSE),0)</f>
        <v>5.8999999999999997E-2</v>
      </c>
      <c r="E257" s="145">
        <f t="shared" ca="1" si="70"/>
        <v>1.00022751</v>
      </c>
      <c r="F257" s="145">
        <f ca="1">(TRUNC(PRODUCT($E$12:$E256),16))</f>
        <v>1.04207121118185</v>
      </c>
      <c r="G257" s="145">
        <f t="shared" ca="1" si="88"/>
        <v>1.03875772515501</v>
      </c>
      <c r="H257" s="145">
        <f t="shared" ca="1" si="71"/>
        <v>1.00318985</v>
      </c>
      <c r="I257" s="147">
        <f t="shared" si="79"/>
        <v>2.9499999999999998E-2</v>
      </c>
      <c r="J257" s="148">
        <f t="shared" si="87"/>
        <v>43689</v>
      </c>
      <c r="K257" s="149">
        <f t="shared" si="80"/>
        <v>14</v>
      </c>
      <c r="L257" s="150">
        <f t="shared" si="81"/>
        <v>14</v>
      </c>
      <c r="M257" s="151">
        <f t="shared" si="72"/>
        <v>1.0016164860000001</v>
      </c>
      <c r="N257" s="151">
        <f t="shared" ca="1" si="73"/>
        <v>1.004811492</v>
      </c>
      <c r="O257" s="150">
        <f t="shared" si="82"/>
        <v>0</v>
      </c>
      <c r="P257" s="145">
        <f t="shared" ca="1" si="74"/>
        <v>48.114919989999997</v>
      </c>
      <c r="Q257" s="152">
        <f t="shared" si="75"/>
        <v>0</v>
      </c>
      <c r="R257" s="153" t="str">
        <f t="shared" si="83"/>
        <v>J=</v>
      </c>
      <c r="S257" s="148">
        <f t="shared" si="84"/>
        <v>43719</v>
      </c>
      <c r="T257" s="154">
        <f t="shared" si="76"/>
        <v>0</v>
      </c>
      <c r="U257" s="7"/>
      <c r="V257" s="49"/>
      <c r="W257" s="32"/>
      <c r="X257" s="19"/>
      <c r="Y257" s="1"/>
      <c r="Z257" s="7"/>
      <c r="AA257" s="7"/>
      <c r="AB257" s="7"/>
      <c r="AC257" s="7"/>
      <c r="AD257" s="7"/>
      <c r="AE257" s="8"/>
      <c r="AF257" s="7"/>
      <c r="AG257" s="7" t="str">
        <f t="shared" ca="1" si="85"/>
        <v>Pago</v>
      </c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</row>
    <row r="258" spans="1:208" x14ac:dyDescent="0.2">
      <c r="A258" s="143">
        <f t="shared" si="77"/>
        <v>43708</v>
      </c>
      <c r="B258" s="144">
        <f t="shared" ca="1" si="86"/>
        <v>10051.56058999</v>
      </c>
      <c r="C258" s="145">
        <f t="shared" si="78"/>
        <v>10000</v>
      </c>
      <c r="D258" s="146">
        <f ca="1">IF(A258&lt;$B$1,VLOOKUP(A258,[1]DI!$A$4:$B$15000,2,FALSE),0)</f>
        <v>0</v>
      </c>
      <c r="E258" s="145">
        <f t="shared" ca="1" si="70"/>
        <v>1</v>
      </c>
      <c r="F258" s="145">
        <f ca="1">(TRUNC(PRODUCT($E$12:$E257),16))</f>
        <v>1.04230829280311</v>
      </c>
      <c r="G258" s="145">
        <f t="shared" ca="1" si="88"/>
        <v>1.03875772515501</v>
      </c>
      <c r="H258" s="145">
        <f t="shared" ca="1" si="71"/>
        <v>1.00341809</v>
      </c>
      <c r="I258" s="147">
        <f t="shared" si="79"/>
        <v>2.9499999999999998E-2</v>
      </c>
      <c r="J258" s="148">
        <f t="shared" si="87"/>
        <v>43689</v>
      </c>
      <c r="K258" s="149">
        <f t="shared" si="80"/>
        <v>14</v>
      </c>
      <c r="L258" s="150">
        <f t="shared" si="81"/>
        <v>15</v>
      </c>
      <c r="M258" s="151">
        <f t="shared" si="72"/>
        <v>1.0017320489999999</v>
      </c>
      <c r="N258" s="151">
        <f t="shared" ca="1" si="73"/>
        <v>1.0051560589999999</v>
      </c>
      <c r="O258" s="150">
        <f t="shared" si="82"/>
        <v>0</v>
      </c>
      <c r="P258" s="145">
        <f t="shared" ca="1" si="74"/>
        <v>51.560589989999997</v>
      </c>
      <c r="Q258" s="152">
        <f t="shared" si="75"/>
        <v>0</v>
      </c>
      <c r="R258" s="153" t="str">
        <f t="shared" si="83"/>
        <v>J=</v>
      </c>
      <c r="S258" s="148">
        <f t="shared" si="84"/>
        <v>43719</v>
      </c>
      <c r="T258" s="154">
        <f t="shared" si="76"/>
        <v>0</v>
      </c>
      <c r="U258" s="7"/>
      <c r="V258" s="49"/>
      <c r="W258" s="23"/>
      <c r="X258" s="19"/>
      <c r="Y258" s="1"/>
      <c r="Z258" s="7"/>
      <c r="AA258" s="7"/>
      <c r="AB258" s="7"/>
      <c r="AC258" s="7"/>
      <c r="AD258" s="7"/>
      <c r="AE258" s="8"/>
      <c r="AF258" s="7"/>
      <c r="AG258" s="7" t="str">
        <f t="shared" ca="1" si="85"/>
        <v>Pago</v>
      </c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</row>
    <row r="259" spans="1:208" x14ac:dyDescent="0.2">
      <c r="A259" s="143">
        <f t="shared" si="77"/>
        <v>43709</v>
      </c>
      <c r="B259" s="144">
        <f t="shared" ca="1" si="86"/>
        <v>10051.56058999</v>
      </c>
      <c r="C259" s="145">
        <f t="shared" si="78"/>
        <v>10000</v>
      </c>
      <c r="D259" s="146">
        <f ca="1">IF(A259&lt;$B$1,VLOOKUP(A259,[1]DI!$A$4:$B$15000,2,FALSE),0)</f>
        <v>0</v>
      </c>
      <c r="E259" s="145">
        <f t="shared" ca="1" si="70"/>
        <v>1</v>
      </c>
      <c r="F259" s="145">
        <f ca="1">(TRUNC(PRODUCT($E$12:$E258),16))</f>
        <v>1.04230829280311</v>
      </c>
      <c r="G259" s="145">
        <f t="shared" ca="1" si="88"/>
        <v>1.03875772515501</v>
      </c>
      <c r="H259" s="145">
        <f t="shared" ca="1" si="71"/>
        <v>1.00341809</v>
      </c>
      <c r="I259" s="147">
        <f t="shared" si="79"/>
        <v>2.9499999999999998E-2</v>
      </c>
      <c r="J259" s="148">
        <f t="shared" si="87"/>
        <v>43689</v>
      </c>
      <c r="K259" s="149">
        <f t="shared" si="80"/>
        <v>14</v>
      </c>
      <c r="L259" s="150">
        <f t="shared" si="81"/>
        <v>15</v>
      </c>
      <c r="M259" s="151">
        <f t="shared" si="72"/>
        <v>1.0017320489999999</v>
      </c>
      <c r="N259" s="151">
        <f t="shared" ca="1" si="73"/>
        <v>1.0051560589999999</v>
      </c>
      <c r="O259" s="150">
        <f t="shared" si="82"/>
        <v>0</v>
      </c>
      <c r="P259" s="145">
        <f t="shared" ca="1" si="74"/>
        <v>51.560589989999997</v>
      </c>
      <c r="Q259" s="152">
        <f t="shared" si="75"/>
        <v>0</v>
      </c>
      <c r="R259" s="153" t="str">
        <f t="shared" si="83"/>
        <v>J=</v>
      </c>
      <c r="S259" s="148">
        <f t="shared" si="84"/>
        <v>43719</v>
      </c>
      <c r="T259" s="154">
        <f t="shared" si="76"/>
        <v>0</v>
      </c>
      <c r="U259" s="7"/>
      <c r="V259" s="49"/>
      <c r="W259" s="32"/>
      <c r="X259" s="19"/>
      <c r="Y259" s="1"/>
      <c r="Z259" s="7"/>
      <c r="AA259" s="7"/>
      <c r="AB259" s="7"/>
      <c r="AC259" s="7"/>
      <c r="AD259" s="7"/>
      <c r="AE259" s="8"/>
      <c r="AF259" s="7"/>
      <c r="AG259" s="7" t="str">
        <f t="shared" ca="1" si="85"/>
        <v>Pago</v>
      </c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</row>
    <row r="260" spans="1:208" x14ac:dyDescent="0.2">
      <c r="A260" s="143">
        <f t="shared" si="77"/>
        <v>43710</v>
      </c>
      <c r="B260" s="144">
        <f t="shared" ca="1" si="86"/>
        <v>10051.56058999</v>
      </c>
      <c r="C260" s="145">
        <f t="shared" si="78"/>
        <v>10000</v>
      </c>
      <c r="D260" s="146">
        <f ca="1">IF(A260&lt;$B$1,VLOOKUP(A260,[1]DI!$A$4:$B$15000,2,FALSE),0)</f>
        <v>5.8999999999999997E-2</v>
      </c>
      <c r="E260" s="145">
        <f t="shared" ca="1" si="70"/>
        <v>1.00022751</v>
      </c>
      <c r="F260" s="145">
        <f ca="1">(TRUNC(PRODUCT($E$12:$E259),16))</f>
        <v>1.04230829280311</v>
      </c>
      <c r="G260" s="145">
        <f t="shared" ca="1" si="88"/>
        <v>1.03875772515501</v>
      </c>
      <c r="H260" s="145">
        <f t="shared" ca="1" si="71"/>
        <v>1.00341809</v>
      </c>
      <c r="I260" s="147">
        <f t="shared" si="79"/>
        <v>2.9499999999999998E-2</v>
      </c>
      <c r="J260" s="148">
        <f t="shared" si="87"/>
        <v>43689</v>
      </c>
      <c r="K260" s="149">
        <f t="shared" si="80"/>
        <v>15</v>
      </c>
      <c r="L260" s="150">
        <f t="shared" si="81"/>
        <v>15</v>
      </c>
      <c r="M260" s="151">
        <f t="shared" si="72"/>
        <v>1.0017320489999999</v>
      </c>
      <c r="N260" s="151">
        <f t="shared" ca="1" si="73"/>
        <v>1.0051560589999999</v>
      </c>
      <c r="O260" s="150">
        <f t="shared" si="82"/>
        <v>0</v>
      </c>
      <c r="P260" s="145">
        <f t="shared" ca="1" si="74"/>
        <v>51.560589989999997</v>
      </c>
      <c r="Q260" s="152">
        <f t="shared" si="75"/>
        <v>0</v>
      </c>
      <c r="R260" s="153" t="str">
        <f t="shared" si="83"/>
        <v>J=</v>
      </c>
      <c r="S260" s="148">
        <f t="shared" si="84"/>
        <v>43719</v>
      </c>
      <c r="T260" s="154">
        <f t="shared" si="76"/>
        <v>0</v>
      </c>
      <c r="U260" s="7"/>
      <c r="V260" s="49"/>
      <c r="W260" s="32"/>
      <c r="X260" s="19"/>
      <c r="Y260" s="1"/>
      <c r="Z260" s="7"/>
      <c r="AA260" s="7"/>
      <c r="AB260" s="7"/>
      <c r="AC260" s="7"/>
      <c r="AD260" s="7"/>
      <c r="AE260" s="8"/>
      <c r="AF260" s="7"/>
      <c r="AG260" s="7" t="str">
        <f t="shared" ca="1" si="85"/>
        <v>Pago</v>
      </c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</row>
    <row r="261" spans="1:208" x14ac:dyDescent="0.2">
      <c r="A261" s="143">
        <f t="shared" si="77"/>
        <v>43711</v>
      </c>
      <c r="B261" s="144">
        <f t="shared" ca="1" si="86"/>
        <v>10055.007419989999</v>
      </c>
      <c r="C261" s="145">
        <f t="shared" si="78"/>
        <v>10000</v>
      </c>
      <c r="D261" s="146">
        <f ca="1">IF(A261&lt;$B$1,VLOOKUP(A261,[1]DI!$A$4:$B$15000,2,FALSE),0)</f>
        <v>5.8999999999999997E-2</v>
      </c>
      <c r="E261" s="145">
        <f t="shared" ca="1" si="70"/>
        <v>1.00022751</v>
      </c>
      <c r="F261" s="145">
        <f ca="1">(TRUNC(PRODUCT($E$12:$E260),16))</f>
        <v>1.0425454283628099</v>
      </c>
      <c r="G261" s="145">
        <f t="shared" ca="1" si="88"/>
        <v>1.03875772515501</v>
      </c>
      <c r="H261" s="145">
        <f t="shared" ca="1" si="71"/>
        <v>1.0036463799999999</v>
      </c>
      <c r="I261" s="147">
        <f t="shared" si="79"/>
        <v>2.9499999999999998E-2</v>
      </c>
      <c r="J261" s="148">
        <f t="shared" si="87"/>
        <v>43689</v>
      </c>
      <c r="K261" s="149">
        <f t="shared" si="80"/>
        <v>16</v>
      </c>
      <c r="L261" s="150">
        <f t="shared" si="81"/>
        <v>16</v>
      </c>
      <c r="M261" s="151">
        <f t="shared" si="72"/>
        <v>1.0018476249999999</v>
      </c>
      <c r="N261" s="151">
        <f t="shared" ca="1" si="73"/>
        <v>1.0055007419999999</v>
      </c>
      <c r="O261" s="150">
        <f t="shared" si="82"/>
        <v>0</v>
      </c>
      <c r="P261" s="145">
        <f t="shared" ca="1" si="74"/>
        <v>55.007419990000002</v>
      </c>
      <c r="Q261" s="152">
        <f t="shared" si="75"/>
        <v>0</v>
      </c>
      <c r="R261" s="153" t="str">
        <f t="shared" si="83"/>
        <v>J=</v>
      </c>
      <c r="S261" s="148">
        <f t="shared" si="84"/>
        <v>43719</v>
      </c>
      <c r="T261" s="154">
        <f t="shared" si="76"/>
        <v>0</v>
      </c>
      <c r="U261" s="7"/>
      <c r="V261" s="49"/>
      <c r="W261" s="32"/>
      <c r="X261" s="19"/>
      <c r="Y261" s="1"/>
      <c r="Z261" s="7"/>
      <c r="AA261" s="7"/>
      <c r="AB261" s="7"/>
      <c r="AC261" s="7"/>
      <c r="AD261" s="7"/>
      <c r="AE261" s="8"/>
      <c r="AF261" s="7"/>
      <c r="AG261" s="7" t="str">
        <f t="shared" ca="1" si="85"/>
        <v>Pago</v>
      </c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</row>
    <row r="262" spans="1:208" x14ac:dyDescent="0.2">
      <c r="A262" s="143">
        <f t="shared" si="77"/>
        <v>43712</v>
      </c>
      <c r="B262" s="144">
        <f t="shared" ca="1" si="86"/>
        <v>10058.45542</v>
      </c>
      <c r="C262" s="145">
        <f t="shared" si="78"/>
        <v>10000</v>
      </c>
      <c r="D262" s="146">
        <f ca="1">IF(A262&lt;$B$1,VLOOKUP(A262,[1]DI!$A$4:$B$15000,2,FALSE),0)</f>
        <v>5.8999999999999997E-2</v>
      </c>
      <c r="E262" s="145">
        <f t="shared" ca="1" si="70"/>
        <v>1.00022751</v>
      </c>
      <c r="F262" s="145">
        <f ca="1">(TRUNC(PRODUCT($E$12:$E261),16))</f>
        <v>1.04278261787321</v>
      </c>
      <c r="G262" s="145">
        <f t="shared" ca="1" si="88"/>
        <v>1.03875772515501</v>
      </c>
      <c r="H262" s="145">
        <f t="shared" ca="1" si="71"/>
        <v>1.00387472</v>
      </c>
      <c r="I262" s="147">
        <f t="shared" si="79"/>
        <v>2.9499999999999998E-2</v>
      </c>
      <c r="J262" s="148">
        <f t="shared" si="87"/>
        <v>43689</v>
      </c>
      <c r="K262" s="149">
        <f t="shared" si="80"/>
        <v>17</v>
      </c>
      <c r="L262" s="150">
        <f t="shared" si="81"/>
        <v>17</v>
      </c>
      <c r="M262" s="151">
        <f t="shared" si="72"/>
        <v>1.001963215</v>
      </c>
      <c r="N262" s="151">
        <f t="shared" ca="1" si="73"/>
        <v>1.0058455420000001</v>
      </c>
      <c r="O262" s="150">
        <f t="shared" si="82"/>
        <v>0</v>
      </c>
      <c r="P262" s="145">
        <f t="shared" ca="1" si="74"/>
        <v>58.455419999999997</v>
      </c>
      <c r="Q262" s="152">
        <f t="shared" si="75"/>
        <v>0</v>
      </c>
      <c r="R262" s="153" t="str">
        <f t="shared" si="83"/>
        <v>J=</v>
      </c>
      <c r="S262" s="148">
        <f t="shared" si="84"/>
        <v>43719</v>
      </c>
      <c r="T262" s="154">
        <f t="shared" si="76"/>
        <v>0</v>
      </c>
      <c r="U262" s="7"/>
      <c r="V262" s="49"/>
      <c r="W262" s="32"/>
      <c r="X262" s="19"/>
      <c r="Y262" s="1"/>
      <c r="Z262" s="7"/>
      <c r="AA262" s="7"/>
      <c r="AB262" s="7"/>
      <c r="AC262" s="7"/>
      <c r="AD262" s="7"/>
      <c r="AE262" s="8"/>
      <c r="AF262" s="7"/>
      <c r="AG262" s="7" t="str">
        <f t="shared" ca="1" si="85"/>
        <v>Pago</v>
      </c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</row>
    <row r="263" spans="1:208" x14ac:dyDescent="0.2">
      <c r="A263" s="143">
        <f t="shared" si="77"/>
        <v>43713</v>
      </c>
      <c r="B263" s="144">
        <f t="shared" ca="1" si="86"/>
        <v>10061.90458</v>
      </c>
      <c r="C263" s="145">
        <f t="shared" si="78"/>
        <v>10000</v>
      </c>
      <c r="D263" s="146">
        <f ca="1">IF(A263&lt;$B$1,VLOOKUP(A263,[1]DI!$A$4:$B$15000,2,FALSE),0)</f>
        <v>5.8999999999999997E-2</v>
      </c>
      <c r="E263" s="145">
        <f t="shared" ca="1" si="70"/>
        <v>1.00022751</v>
      </c>
      <c r="F263" s="145">
        <f ca="1">(TRUNC(PRODUCT($E$12:$E262),16))</f>
        <v>1.0430198613466</v>
      </c>
      <c r="G263" s="145">
        <f t="shared" ca="1" si="88"/>
        <v>1.03875772515501</v>
      </c>
      <c r="H263" s="145">
        <f t="shared" ca="1" si="71"/>
        <v>1.00410311</v>
      </c>
      <c r="I263" s="147">
        <f t="shared" si="79"/>
        <v>2.9499999999999998E-2</v>
      </c>
      <c r="J263" s="148">
        <f t="shared" si="87"/>
        <v>43689</v>
      </c>
      <c r="K263" s="149">
        <f t="shared" si="80"/>
        <v>18</v>
      </c>
      <c r="L263" s="150">
        <f t="shared" si="81"/>
        <v>18</v>
      </c>
      <c r="M263" s="151">
        <f t="shared" si="72"/>
        <v>1.002078818</v>
      </c>
      <c r="N263" s="151">
        <f t="shared" ca="1" si="73"/>
        <v>1.0061904580000001</v>
      </c>
      <c r="O263" s="150">
        <f t="shared" si="82"/>
        <v>0</v>
      </c>
      <c r="P263" s="145">
        <f t="shared" ca="1" si="74"/>
        <v>61.904580000000003</v>
      </c>
      <c r="Q263" s="152">
        <f t="shared" si="75"/>
        <v>0</v>
      </c>
      <c r="R263" s="153" t="str">
        <f t="shared" si="83"/>
        <v>J=</v>
      </c>
      <c r="S263" s="148">
        <f t="shared" si="84"/>
        <v>43719</v>
      </c>
      <c r="T263" s="154">
        <f t="shared" si="76"/>
        <v>0</v>
      </c>
      <c r="U263" s="7"/>
      <c r="V263" s="49"/>
      <c r="W263" s="32"/>
      <c r="X263" s="19"/>
      <c r="Y263" s="1"/>
      <c r="Z263" s="7"/>
      <c r="AA263" s="7"/>
      <c r="AB263" s="7"/>
      <c r="AC263" s="7"/>
      <c r="AD263" s="7"/>
      <c r="AE263" s="8"/>
      <c r="AF263" s="7"/>
      <c r="AG263" s="7" t="str">
        <f t="shared" ca="1" si="85"/>
        <v>Pago</v>
      </c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</row>
    <row r="264" spans="1:208" x14ac:dyDescent="0.2">
      <c r="A264" s="143">
        <f t="shared" si="77"/>
        <v>43714</v>
      </c>
      <c r="B264" s="144">
        <f t="shared" ca="1" si="86"/>
        <v>10065.3549</v>
      </c>
      <c r="C264" s="145">
        <f t="shared" si="78"/>
        <v>10000</v>
      </c>
      <c r="D264" s="146">
        <f ca="1">IF(A264&lt;$B$1,VLOOKUP(A264,[1]DI!$A$4:$B$15000,2,FALSE),0)</f>
        <v>5.8999999999999997E-2</v>
      </c>
      <c r="E264" s="145">
        <f t="shared" ca="1" si="70"/>
        <v>1.00022751</v>
      </c>
      <c r="F264" s="145">
        <f ca="1">(TRUNC(PRODUCT($E$12:$E263),16))</f>
        <v>1.0432571587952599</v>
      </c>
      <c r="G264" s="145">
        <f t="shared" ca="1" si="88"/>
        <v>1.03875772515501</v>
      </c>
      <c r="H264" s="145">
        <f t="shared" ca="1" si="71"/>
        <v>1.0043315500000001</v>
      </c>
      <c r="I264" s="147">
        <f t="shared" si="79"/>
        <v>2.9499999999999998E-2</v>
      </c>
      <c r="J264" s="148">
        <f t="shared" si="87"/>
        <v>43689</v>
      </c>
      <c r="K264" s="149">
        <f t="shared" si="80"/>
        <v>19</v>
      </c>
      <c r="L264" s="150">
        <f t="shared" si="81"/>
        <v>19</v>
      </c>
      <c r="M264" s="151">
        <f t="shared" si="72"/>
        <v>1.0021944350000001</v>
      </c>
      <c r="N264" s="151">
        <f t="shared" ca="1" si="73"/>
        <v>1.0065354900000001</v>
      </c>
      <c r="O264" s="150">
        <f t="shared" si="82"/>
        <v>0</v>
      </c>
      <c r="P264" s="145">
        <f t="shared" ca="1" si="74"/>
        <v>65.354900000000001</v>
      </c>
      <c r="Q264" s="152">
        <f t="shared" si="75"/>
        <v>0</v>
      </c>
      <c r="R264" s="153" t="str">
        <f t="shared" si="83"/>
        <v>J=</v>
      </c>
      <c r="S264" s="148">
        <f t="shared" si="84"/>
        <v>43719</v>
      </c>
      <c r="T264" s="154">
        <f t="shared" si="76"/>
        <v>0</v>
      </c>
      <c r="U264" s="7"/>
      <c r="V264" s="49"/>
      <c r="W264" s="32"/>
      <c r="X264" s="19"/>
      <c r="Y264" s="1"/>
      <c r="Z264" s="7"/>
      <c r="AA264" s="7"/>
      <c r="AB264" s="7"/>
      <c r="AC264" s="7"/>
      <c r="AD264" s="7"/>
      <c r="AE264" s="8"/>
      <c r="AF264" s="7"/>
      <c r="AG264" s="7" t="str">
        <f t="shared" ca="1" si="85"/>
        <v>Pago</v>
      </c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</row>
    <row r="265" spans="1:208" x14ac:dyDescent="0.2">
      <c r="A265" s="143">
        <f t="shared" si="77"/>
        <v>43715</v>
      </c>
      <c r="B265" s="144">
        <f t="shared" ca="1" si="86"/>
        <v>10068.80648999</v>
      </c>
      <c r="C265" s="145">
        <f t="shared" si="78"/>
        <v>10000</v>
      </c>
      <c r="D265" s="146">
        <f ca="1">IF(A265&lt;$B$1,VLOOKUP(A265,[1]DI!$A$4:$B$15000,2,FALSE),0)</f>
        <v>0</v>
      </c>
      <c r="E265" s="145">
        <f t="shared" ca="1" si="70"/>
        <v>1</v>
      </c>
      <c r="F265" s="145">
        <f ca="1">(TRUNC(PRODUCT($E$12:$E264),16))</f>
        <v>1.0434945102314599</v>
      </c>
      <c r="G265" s="145">
        <f t="shared" ca="1" si="88"/>
        <v>1.03875772515501</v>
      </c>
      <c r="H265" s="145">
        <f t="shared" ca="1" si="71"/>
        <v>1.00456005</v>
      </c>
      <c r="I265" s="147">
        <f t="shared" si="79"/>
        <v>2.9499999999999998E-2</v>
      </c>
      <c r="J265" s="148">
        <f t="shared" si="87"/>
        <v>43689</v>
      </c>
      <c r="K265" s="149">
        <f t="shared" si="80"/>
        <v>19</v>
      </c>
      <c r="L265" s="150">
        <f t="shared" si="81"/>
        <v>20</v>
      </c>
      <c r="M265" s="151">
        <f t="shared" si="72"/>
        <v>1.0023100650000001</v>
      </c>
      <c r="N265" s="151">
        <f t="shared" ca="1" si="73"/>
        <v>1.006880649</v>
      </c>
      <c r="O265" s="150">
        <f t="shared" si="82"/>
        <v>0</v>
      </c>
      <c r="P265" s="145">
        <f t="shared" ca="1" si="74"/>
        <v>68.806489990000003</v>
      </c>
      <c r="Q265" s="152">
        <f t="shared" si="75"/>
        <v>0</v>
      </c>
      <c r="R265" s="153" t="str">
        <f t="shared" si="83"/>
        <v>J=</v>
      </c>
      <c r="S265" s="148">
        <f t="shared" si="84"/>
        <v>43719</v>
      </c>
      <c r="T265" s="154">
        <f t="shared" si="76"/>
        <v>0</v>
      </c>
      <c r="U265" s="7"/>
      <c r="V265" s="49"/>
      <c r="W265" s="32"/>
      <c r="X265" s="19"/>
      <c r="Y265" s="1"/>
      <c r="Z265" s="7"/>
      <c r="AA265" s="7"/>
      <c r="AB265" s="7"/>
      <c r="AC265" s="7"/>
      <c r="AD265" s="7"/>
      <c r="AE265" s="8"/>
      <c r="AF265" s="7"/>
      <c r="AG265" s="7" t="str">
        <f t="shared" ca="1" si="85"/>
        <v>Pago</v>
      </c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</row>
    <row r="266" spans="1:208" x14ac:dyDescent="0.2">
      <c r="A266" s="143">
        <f t="shared" si="77"/>
        <v>43716</v>
      </c>
      <c r="B266" s="144">
        <f t="shared" ca="1" si="86"/>
        <v>10068.80648999</v>
      </c>
      <c r="C266" s="145">
        <f t="shared" si="78"/>
        <v>10000</v>
      </c>
      <c r="D266" s="146">
        <f ca="1">IF(A266&lt;$B$1,VLOOKUP(A266,[1]DI!$A$4:$B$15000,2,FALSE),0)</f>
        <v>0</v>
      </c>
      <c r="E266" s="145">
        <f t="shared" ca="1" si="70"/>
        <v>1</v>
      </c>
      <c r="F266" s="145">
        <f ca="1">(TRUNC(PRODUCT($E$12:$E265),16))</f>
        <v>1.0434945102314599</v>
      </c>
      <c r="G266" s="145">
        <f t="shared" ca="1" si="88"/>
        <v>1.03875772515501</v>
      </c>
      <c r="H266" s="145">
        <f t="shared" ca="1" si="71"/>
        <v>1.00456005</v>
      </c>
      <c r="I266" s="147">
        <f t="shared" si="79"/>
        <v>2.9499999999999998E-2</v>
      </c>
      <c r="J266" s="148">
        <f t="shared" si="87"/>
        <v>43689</v>
      </c>
      <c r="K266" s="149">
        <f t="shared" si="80"/>
        <v>19</v>
      </c>
      <c r="L266" s="150">
        <f t="shared" si="81"/>
        <v>20</v>
      </c>
      <c r="M266" s="151">
        <f t="shared" si="72"/>
        <v>1.0023100650000001</v>
      </c>
      <c r="N266" s="151">
        <f t="shared" ca="1" si="73"/>
        <v>1.006880649</v>
      </c>
      <c r="O266" s="150">
        <f t="shared" si="82"/>
        <v>0</v>
      </c>
      <c r="P266" s="145">
        <f t="shared" ca="1" si="74"/>
        <v>68.806489990000003</v>
      </c>
      <c r="Q266" s="152">
        <f t="shared" si="75"/>
        <v>0</v>
      </c>
      <c r="R266" s="153" t="str">
        <f t="shared" si="83"/>
        <v>J=</v>
      </c>
      <c r="S266" s="148">
        <f t="shared" si="84"/>
        <v>43719</v>
      </c>
      <c r="T266" s="154">
        <f t="shared" si="76"/>
        <v>0</v>
      </c>
      <c r="U266" s="7"/>
      <c r="V266" s="49"/>
      <c r="W266" s="32"/>
      <c r="X266" s="19"/>
      <c r="Y266" s="1"/>
      <c r="Z266" s="7"/>
      <c r="AA266" s="7"/>
      <c r="AB266" s="7"/>
      <c r="AC266" s="7"/>
      <c r="AD266" s="7"/>
      <c r="AE266" s="8"/>
      <c r="AF266" s="7"/>
      <c r="AG266" s="7" t="str">
        <f t="shared" ca="1" si="85"/>
        <v>Pago</v>
      </c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</row>
    <row r="267" spans="1:208" x14ac:dyDescent="0.2">
      <c r="A267" s="143">
        <f t="shared" si="77"/>
        <v>43717</v>
      </c>
      <c r="B267" s="144">
        <f t="shared" ca="1" si="86"/>
        <v>10068.80648999</v>
      </c>
      <c r="C267" s="145">
        <f t="shared" si="78"/>
        <v>10000</v>
      </c>
      <c r="D267" s="146">
        <f ca="1">IF(A267&lt;$B$1,VLOOKUP(A267,[1]DI!$A$4:$B$15000,2,FALSE),0)</f>
        <v>5.8999999999999997E-2</v>
      </c>
      <c r="E267" s="145">
        <f t="shared" ca="1" si="70"/>
        <v>1.00022751</v>
      </c>
      <c r="F267" s="145">
        <f ca="1">(TRUNC(PRODUCT($E$12:$E266),16))</f>
        <v>1.0434945102314599</v>
      </c>
      <c r="G267" s="145">
        <f t="shared" ca="1" si="88"/>
        <v>1.03875772515501</v>
      </c>
      <c r="H267" s="145">
        <f t="shared" ca="1" si="71"/>
        <v>1.00456005</v>
      </c>
      <c r="I267" s="147">
        <f t="shared" si="79"/>
        <v>2.9499999999999998E-2</v>
      </c>
      <c r="J267" s="148">
        <f t="shared" si="87"/>
        <v>43689</v>
      </c>
      <c r="K267" s="149">
        <f t="shared" si="80"/>
        <v>20</v>
      </c>
      <c r="L267" s="150">
        <f t="shared" si="81"/>
        <v>20</v>
      </c>
      <c r="M267" s="151">
        <f t="shared" si="72"/>
        <v>1.0023100650000001</v>
      </c>
      <c r="N267" s="151">
        <f t="shared" ca="1" si="73"/>
        <v>1.006880649</v>
      </c>
      <c r="O267" s="150">
        <f t="shared" si="82"/>
        <v>0</v>
      </c>
      <c r="P267" s="145">
        <f t="shared" ca="1" si="74"/>
        <v>68.806489990000003</v>
      </c>
      <c r="Q267" s="152">
        <f t="shared" si="75"/>
        <v>0</v>
      </c>
      <c r="R267" s="153" t="str">
        <f t="shared" si="83"/>
        <v>J=</v>
      </c>
      <c r="S267" s="148">
        <f t="shared" si="84"/>
        <v>43719</v>
      </c>
      <c r="T267" s="154">
        <f t="shared" si="76"/>
        <v>0</v>
      </c>
      <c r="U267" s="7"/>
      <c r="V267" s="49"/>
      <c r="W267" s="32"/>
      <c r="X267" s="19"/>
      <c r="Y267" s="1"/>
      <c r="Z267" s="7"/>
      <c r="AA267" s="7"/>
      <c r="AB267" s="7"/>
      <c r="AC267" s="7"/>
      <c r="AD267" s="7"/>
      <c r="AE267" s="8"/>
      <c r="AF267" s="7"/>
      <c r="AG267" s="7" t="str">
        <f t="shared" ca="1" si="85"/>
        <v>Pago</v>
      </c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</row>
    <row r="268" spans="1:208" x14ac:dyDescent="0.2">
      <c r="A268" s="143">
        <f t="shared" si="77"/>
        <v>43718</v>
      </c>
      <c r="B268" s="144">
        <f t="shared" ca="1" si="86"/>
        <v>10072.259239999999</v>
      </c>
      <c r="C268" s="145">
        <f t="shared" si="78"/>
        <v>10000</v>
      </c>
      <c r="D268" s="146">
        <f ca="1">IF(A268&lt;$B$1,VLOOKUP(A268,[1]DI!$A$4:$B$15000,2,FALSE),0)</f>
        <v>5.8999999999999997E-2</v>
      </c>
      <c r="E268" s="145">
        <f t="shared" ref="E268:E331" ca="1" si="89">IF(A268&lt;A$10,1,ROUND(((1+D268)^(1/252)),8))</f>
        <v>1.00022751</v>
      </c>
      <c r="F268" s="145">
        <f ca="1">(TRUNC(PRODUCT($E$12:$E267),16))</f>
        <v>1.04373191566748</v>
      </c>
      <c r="G268" s="145">
        <f t="shared" ca="1" si="88"/>
        <v>1.03875772515501</v>
      </c>
      <c r="H268" s="145">
        <f t="shared" ref="H268:H331" ca="1" si="90">ROUND(F268/G268,8)</f>
        <v>1.0047885999999999</v>
      </c>
      <c r="I268" s="147">
        <f t="shared" si="79"/>
        <v>2.9499999999999998E-2</v>
      </c>
      <c r="J268" s="148">
        <f t="shared" si="87"/>
        <v>43689</v>
      </c>
      <c r="K268" s="149">
        <f t="shared" si="80"/>
        <v>21</v>
      </c>
      <c r="L268" s="150">
        <f t="shared" si="81"/>
        <v>21</v>
      </c>
      <c r="M268" s="151">
        <f t="shared" ref="M268:M331" si="91">ROUND((I268+1)^(L268/252),9)</f>
        <v>1.0024257080000001</v>
      </c>
      <c r="N268" s="151">
        <f t="shared" ref="N268:N331" ca="1" si="92">ROUND(H268*M268,9)</f>
        <v>1.0072259240000001</v>
      </c>
      <c r="O268" s="150">
        <f t="shared" si="82"/>
        <v>0</v>
      </c>
      <c r="P268" s="145">
        <f t="shared" ref="P268:P331" ca="1" si="93">TRUNC(((N268-1)*C268),8)</f>
        <v>72.259240000000005</v>
      </c>
      <c r="Q268" s="152">
        <f t="shared" ref="Q268:Q331" si="94">IF(O268&gt;0,VLOOKUP(O268,$V$12:$AA$72,6),0)</f>
        <v>0</v>
      </c>
      <c r="R268" s="153" t="str">
        <f t="shared" si="83"/>
        <v>J=</v>
      </c>
      <c r="S268" s="148">
        <f t="shared" si="84"/>
        <v>43719</v>
      </c>
      <c r="T268" s="154">
        <f t="shared" ref="T268:T331" si="95">IF(O268&gt;0,(P268+Q268)*T$10,0)</f>
        <v>0</v>
      </c>
      <c r="U268" s="7"/>
      <c r="V268" s="49"/>
      <c r="W268" s="23"/>
      <c r="X268" s="19"/>
      <c r="Y268" s="1"/>
      <c r="Z268" s="7"/>
      <c r="AA268" s="7"/>
      <c r="AB268" s="7"/>
      <c r="AC268" s="7"/>
      <c r="AD268" s="7"/>
      <c r="AE268" s="8"/>
      <c r="AF268" s="7"/>
      <c r="AG268" s="7" t="str">
        <f t="shared" ca="1" si="85"/>
        <v>Pago</v>
      </c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</row>
    <row r="269" spans="1:208" ht="14.25" x14ac:dyDescent="0.2">
      <c r="A269" s="178">
        <f t="shared" ref="A269:A332" si="96">(A268+1)</f>
        <v>43719</v>
      </c>
      <c r="B269" s="179">
        <f t="shared" ca="1" si="86"/>
        <v>10075.713049989999</v>
      </c>
      <c r="C269" s="180">
        <f t="shared" ref="C269:C332" si="97">(C268-Q268)</f>
        <v>10000</v>
      </c>
      <c r="D269" s="146">
        <f ca="1">IF(A269&lt;$B$1,VLOOKUP(A269,[1]DI!$A$4:$B$15000,2,FALSE),0)</f>
        <v>5.8999999999999997E-2</v>
      </c>
      <c r="E269" s="180">
        <f t="shared" ca="1" si="89"/>
        <v>1.00022751</v>
      </c>
      <c r="F269" s="180">
        <f ca="1">(TRUNC(PRODUCT($E$12:$E268),16))</f>
        <v>1.0439693751156101</v>
      </c>
      <c r="G269" s="180">
        <f t="shared" ca="1" si="88"/>
        <v>1.03875772515501</v>
      </c>
      <c r="H269" s="180">
        <f t="shared" ca="1" si="90"/>
        <v>1.00501719</v>
      </c>
      <c r="I269" s="181">
        <f t="shared" ref="I269:I332" si="98">I268</f>
        <v>2.9499999999999998E-2</v>
      </c>
      <c r="J269" s="182">
        <f t="shared" si="87"/>
        <v>43689</v>
      </c>
      <c r="K269" s="183">
        <f t="shared" ref="K269:K332" si="99">IF(A269&gt;J269,IF(NETWORKDAYS(J269,A269,$V$81:$V$465)-1=0,1,NETWORKDAYS(J269,A269,$V$81:$V$465)-1),0)</f>
        <v>22</v>
      </c>
      <c r="L269" s="184">
        <f t="shared" ref="L269:L332" si="100">IF(AND(K269=1,K268=1),1,IF(K269&gt;0,IF(K269=K268,K269+1,K269),0))</f>
        <v>22</v>
      </c>
      <c r="M269" s="185">
        <f t="shared" si="91"/>
        <v>1.002541364</v>
      </c>
      <c r="N269" s="185">
        <f t="shared" ca="1" si="92"/>
        <v>1.0075713049999999</v>
      </c>
      <c r="O269" s="184">
        <f t="shared" ref="O269:O332" si="101">IF(VLOOKUP(A269,W$12:AD$72,8)=VLOOKUP(A268,W$12:AD$72,8),0,VLOOKUP(A269,W$12:AD$72,8))</f>
        <v>9</v>
      </c>
      <c r="P269" s="180">
        <f t="shared" ca="1" si="93"/>
        <v>75.713049990000002</v>
      </c>
      <c r="Q269" s="186">
        <f t="shared" si="94"/>
        <v>0</v>
      </c>
      <c r="R269" s="187" t="str">
        <f t="shared" ref="R269:R332" si="102">IF(O268&gt;0,VLOOKUP(O268,V$12:AF$72,10),R268)</f>
        <v>J=</v>
      </c>
      <c r="S269" s="182">
        <f t="shared" ref="S269:S332" si="103">IF(O268&gt;0,VLOOKUP(O268,V$12:AF$72,11),S268)</f>
        <v>43719</v>
      </c>
      <c r="T269" s="188">
        <f t="shared" ca="1" si="95"/>
        <v>1476404.474805</v>
      </c>
      <c r="U269" s="7"/>
      <c r="V269" s="49"/>
      <c r="W269" s="32"/>
      <c r="X269" s="19"/>
      <c r="Y269" s="1"/>
      <c r="Z269" s="7"/>
      <c r="AA269" s="7"/>
      <c r="AB269" s="7"/>
      <c r="AC269" s="7"/>
      <c r="AD269" s="7"/>
      <c r="AE269" s="8"/>
      <c r="AF269" s="7"/>
      <c r="AG269" s="7" t="str">
        <f t="shared" ref="AG269:AG332" ca="1" si="104">IF(W269&lt;TODAY(),"Pago","")</f>
        <v>Pago</v>
      </c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</row>
    <row r="270" spans="1:208" x14ac:dyDescent="0.2">
      <c r="A270" s="143">
        <f t="shared" si="96"/>
        <v>43720</v>
      </c>
      <c r="B270" s="144">
        <f t="shared" ref="B270:B333" ca="1" si="105">IF(A270&lt;=TODAY(),C270+P270,IF(AND(A270&gt;TODAY(),A270&lt;=$B$1),IF(VLOOKUP(TODAY(),$A$10:$D$10000,4,FALSE)=0,"n.d",C270+P270),"n.d"))</f>
        <v>10003.42912999</v>
      </c>
      <c r="C270" s="145">
        <f t="shared" si="97"/>
        <v>10000</v>
      </c>
      <c r="D270" s="146">
        <f ca="1">IF(A270&lt;$B$1,VLOOKUP(A270,[1]DI!$A$4:$B$15000,2,FALSE),0)</f>
        <v>5.8999999999999997E-2</v>
      </c>
      <c r="E270" s="145">
        <f t="shared" ca="1" si="89"/>
        <v>1.00022751</v>
      </c>
      <c r="F270" s="145">
        <f ca="1">(TRUNC(PRODUCT($E$12:$E269),16))</f>
        <v>1.0442068885881499</v>
      </c>
      <c r="G270" s="145">
        <f t="shared" ca="1" si="88"/>
        <v>1.0439693751156101</v>
      </c>
      <c r="H270" s="145">
        <f t="shared" ca="1" si="90"/>
        <v>1.00022751</v>
      </c>
      <c r="I270" s="147">
        <f t="shared" si="98"/>
        <v>2.9499999999999998E-2</v>
      </c>
      <c r="J270" s="148">
        <f t="shared" ref="J270:J333" si="106">IF(O269&gt;0,VLOOKUP(O269,V$12:AF$72,2),J269)</f>
        <v>43719</v>
      </c>
      <c r="K270" s="149">
        <f t="shared" si="99"/>
        <v>1</v>
      </c>
      <c r="L270" s="150">
        <f t="shared" si="100"/>
        <v>1</v>
      </c>
      <c r="M270" s="151">
        <f t="shared" si="91"/>
        <v>1.000115377</v>
      </c>
      <c r="N270" s="151">
        <f t="shared" ca="1" si="92"/>
        <v>1.0003429129999999</v>
      </c>
      <c r="O270" s="150">
        <f t="shared" si="101"/>
        <v>0</v>
      </c>
      <c r="P270" s="145">
        <f t="shared" ca="1" si="93"/>
        <v>3.4291299899999999</v>
      </c>
      <c r="Q270" s="152">
        <f t="shared" si="94"/>
        <v>0</v>
      </c>
      <c r="R270" s="153" t="str">
        <f t="shared" si="102"/>
        <v>J=</v>
      </c>
      <c r="S270" s="148">
        <f t="shared" si="103"/>
        <v>43749</v>
      </c>
      <c r="T270" s="154">
        <f t="shared" si="95"/>
        <v>0</v>
      </c>
      <c r="U270" s="7"/>
      <c r="V270" s="49"/>
      <c r="W270" s="32"/>
      <c r="X270" s="19"/>
      <c r="Y270" s="1"/>
      <c r="Z270" s="7"/>
      <c r="AA270" s="7"/>
      <c r="AB270" s="7"/>
      <c r="AC270" s="7"/>
      <c r="AD270" s="7"/>
      <c r="AE270" s="8"/>
      <c r="AF270" s="7"/>
      <c r="AG270" s="7" t="str">
        <f t="shared" ca="1" si="104"/>
        <v>Pago</v>
      </c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</row>
    <row r="271" spans="1:208" x14ac:dyDescent="0.2">
      <c r="A271" s="143">
        <f t="shared" si="96"/>
        <v>43721</v>
      </c>
      <c r="B271" s="144">
        <f t="shared" ca="1" si="105"/>
        <v>10006.859420000001</v>
      </c>
      <c r="C271" s="145">
        <f t="shared" si="97"/>
        <v>10000</v>
      </c>
      <c r="D271" s="146">
        <f ca="1">IF(A271&lt;$B$1,VLOOKUP(A271,[1]DI!$A$4:$B$15000,2,FALSE),0)</f>
        <v>5.8999999999999997E-2</v>
      </c>
      <c r="E271" s="145">
        <f t="shared" ca="1" si="89"/>
        <v>1.00022751</v>
      </c>
      <c r="F271" s="145">
        <f ca="1">(TRUNC(PRODUCT($E$12:$E270),16))</f>
        <v>1.04444445609737</v>
      </c>
      <c r="G271" s="145">
        <f t="shared" ca="1" si="88"/>
        <v>1.0439693751156101</v>
      </c>
      <c r="H271" s="145">
        <f t="shared" ca="1" si="90"/>
        <v>1.0004550699999999</v>
      </c>
      <c r="I271" s="147">
        <f t="shared" si="98"/>
        <v>2.9499999999999998E-2</v>
      </c>
      <c r="J271" s="148">
        <f t="shared" si="106"/>
        <v>43719</v>
      </c>
      <c r="K271" s="149">
        <f t="shared" si="99"/>
        <v>2</v>
      </c>
      <c r="L271" s="150">
        <f t="shared" si="100"/>
        <v>2</v>
      </c>
      <c r="M271" s="151">
        <f t="shared" si="91"/>
        <v>1.0002307669999999</v>
      </c>
      <c r="N271" s="151">
        <f t="shared" ca="1" si="92"/>
        <v>1.0006859420000001</v>
      </c>
      <c r="O271" s="150">
        <f t="shared" si="101"/>
        <v>0</v>
      </c>
      <c r="P271" s="145">
        <f t="shared" ca="1" si="93"/>
        <v>6.8594200000000001</v>
      </c>
      <c r="Q271" s="152">
        <f t="shared" si="94"/>
        <v>0</v>
      </c>
      <c r="R271" s="153" t="str">
        <f t="shared" si="102"/>
        <v>J=</v>
      </c>
      <c r="S271" s="148">
        <f t="shared" si="103"/>
        <v>43749</v>
      </c>
      <c r="T271" s="154">
        <f t="shared" si="95"/>
        <v>0</v>
      </c>
      <c r="U271" s="7"/>
      <c r="V271" s="49"/>
      <c r="W271" s="32"/>
      <c r="X271" s="19"/>
      <c r="Y271" s="1"/>
      <c r="Z271" s="7"/>
      <c r="AA271" s="7"/>
      <c r="AB271" s="7"/>
      <c r="AC271" s="7"/>
      <c r="AD271" s="7"/>
      <c r="AE271" s="8"/>
      <c r="AF271" s="7"/>
      <c r="AG271" s="7" t="str">
        <f t="shared" ca="1" si="104"/>
        <v>Pago</v>
      </c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</row>
    <row r="272" spans="1:208" x14ac:dyDescent="0.2">
      <c r="A272" s="143">
        <f t="shared" si="96"/>
        <v>43722</v>
      </c>
      <c r="B272" s="144">
        <f t="shared" ca="1" si="105"/>
        <v>10010.290959989999</v>
      </c>
      <c r="C272" s="145">
        <f t="shared" si="97"/>
        <v>10000</v>
      </c>
      <c r="D272" s="146">
        <f ca="1">IF(A272&lt;$B$1,VLOOKUP(A272,[1]DI!$A$4:$B$15000,2,FALSE),0)</f>
        <v>0</v>
      </c>
      <c r="E272" s="145">
        <f t="shared" ca="1" si="89"/>
        <v>1</v>
      </c>
      <c r="F272" s="145">
        <f ca="1">(TRUNC(PRODUCT($E$12:$E271),16))</f>
        <v>1.0446820776555801</v>
      </c>
      <c r="G272" s="145">
        <f t="shared" ca="1" si="88"/>
        <v>1.0439693751156101</v>
      </c>
      <c r="H272" s="145">
        <f t="shared" ca="1" si="90"/>
        <v>1.0006826900000001</v>
      </c>
      <c r="I272" s="147">
        <f t="shared" si="98"/>
        <v>2.9499999999999998E-2</v>
      </c>
      <c r="J272" s="148">
        <f t="shared" si="106"/>
        <v>43719</v>
      </c>
      <c r="K272" s="149">
        <f t="shared" si="99"/>
        <v>2</v>
      </c>
      <c r="L272" s="150">
        <f t="shared" si="100"/>
        <v>3</v>
      </c>
      <c r="M272" s="151">
        <f t="shared" si="91"/>
        <v>1.00034617</v>
      </c>
      <c r="N272" s="151">
        <f t="shared" ca="1" si="92"/>
        <v>1.0010290959999999</v>
      </c>
      <c r="O272" s="150">
        <f t="shared" si="101"/>
        <v>0</v>
      </c>
      <c r="P272" s="145">
        <f t="shared" ca="1" si="93"/>
        <v>10.290959989999999</v>
      </c>
      <c r="Q272" s="152">
        <f t="shared" si="94"/>
        <v>0</v>
      </c>
      <c r="R272" s="153" t="str">
        <f t="shared" si="102"/>
        <v>J=</v>
      </c>
      <c r="S272" s="148">
        <f t="shared" si="103"/>
        <v>43749</v>
      </c>
      <c r="T272" s="154">
        <f t="shared" si="95"/>
        <v>0</v>
      </c>
      <c r="U272" s="7"/>
      <c r="V272" s="49"/>
      <c r="W272" s="32"/>
      <c r="X272" s="19"/>
      <c r="Y272" s="1"/>
      <c r="Z272" s="7"/>
      <c r="AA272" s="7"/>
      <c r="AB272" s="7"/>
      <c r="AC272" s="7"/>
      <c r="AD272" s="7"/>
      <c r="AE272" s="8"/>
      <c r="AF272" s="7"/>
      <c r="AG272" s="7" t="str">
        <f t="shared" ca="1" si="104"/>
        <v>Pago</v>
      </c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</row>
    <row r="273" spans="1:208" x14ac:dyDescent="0.2">
      <c r="A273" s="143">
        <f t="shared" si="96"/>
        <v>43723</v>
      </c>
      <c r="B273" s="144">
        <f t="shared" ca="1" si="105"/>
        <v>10010.290959989999</v>
      </c>
      <c r="C273" s="145">
        <f t="shared" si="97"/>
        <v>10000</v>
      </c>
      <c r="D273" s="146">
        <f ca="1">IF(A273&lt;$B$1,VLOOKUP(A273,[1]DI!$A$4:$B$15000,2,FALSE),0)</f>
        <v>0</v>
      </c>
      <c r="E273" s="145">
        <f t="shared" ca="1" si="89"/>
        <v>1</v>
      </c>
      <c r="F273" s="145">
        <f ca="1">(TRUNC(PRODUCT($E$12:$E272),16))</f>
        <v>1.0446820776555801</v>
      </c>
      <c r="G273" s="145">
        <f t="shared" ca="1" si="88"/>
        <v>1.0439693751156101</v>
      </c>
      <c r="H273" s="145">
        <f t="shared" ca="1" si="90"/>
        <v>1.0006826900000001</v>
      </c>
      <c r="I273" s="147">
        <f t="shared" si="98"/>
        <v>2.9499999999999998E-2</v>
      </c>
      <c r="J273" s="148">
        <f t="shared" si="106"/>
        <v>43719</v>
      </c>
      <c r="K273" s="149">
        <f t="shared" si="99"/>
        <v>2</v>
      </c>
      <c r="L273" s="150">
        <f t="shared" si="100"/>
        <v>3</v>
      </c>
      <c r="M273" s="151">
        <f t="shared" si="91"/>
        <v>1.00034617</v>
      </c>
      <c r="N273" s="151">
        <f t="shared" ca="1" si="92"/>
        <v>1.0010290959999999</v>
      </c>
      <c r="O273" s="150">
        <f t="shared" si="101"/>
        <v>0</v>
      </c>
      <c r="P273" s="145">
        <f t="shared" ca="1" si="93"/>
        <v>10.290959989999999</v>
      </c>
      <c r="Q273" s="152">
        <f t="shared" si="94"/>
        <v>0</v>
      </c>
      <c r="R273" s="153" t="str">
        <f t="shared" si="102"/>
        <v>J=</v>
      </c>
      <c r="S273" s="148">
        <f t="shared" si="103"/>
        <v>43749</v>
      </c>
      <c r="T273" s="154">
        <f t="shared" si="95"/>
        <v>0</v>
      </c>
      <c r="U273" s="7"/>
      <c r="V273" s="49"/>
      <c r="W273" s="32"/>
      <c r="X273" s="19"/>
      <c r="Y273" s="1"/>
      <c r="Z273" s="7"/>
      <c r="AA273" s="7"/>
      <c r="AB273" s="7"/>
      <c r="AC273" s="7"/>
      <c r="AD273" s="7"/>
      <c r="AE273" s="8"/>
      <c r="AF273" s="7"/>
      <c r="AG273" s="7" t="str">
        <f t="shared" ca="1" si="104"/>
        <v>Pago</v>
      </c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</row>
    <row r="274" spans="1:208" x14ac:dyDescent="0.2">
      <c r="A274" s="143">
        <f t="shared" si="96"/>
        <v>43724</v>
      </c>
      <c r="B274" s="144">
        <f t="shared" ca="1" si="105"/>
        <v>10010.290959989999</v>
      </c>
      <c r="C274" s="145">
        <f t="shared" si="97"/>
        <v>10000</v>
      </c>
      <c r="D274" s="146">
        <f ca="1">IF(A274&lt;$B$1,VLOOKUP(A274,[1]DI!$A$4:$B$15000,2,FALSE),0)</f>
        <v>5.8999999999999997E-2</v>
      </c>
      <c r="E274" s="145">
        <f t="shared" ca="1" si="89"/>
        <v>1.00022751</v>
      </c>
      <c r="F274" s="145">
        <f ca="1">(TRUNC(PRODUCT($E$12:$E273),16))</f>
        <v>1.0446820776555801</v>
      </c>
      <c r="G274" s="145">
        <f t="shared" ca="1" si="88"/>
        <v>1.0439693751156101</v>
      </c>
      <c r="H274" s="145">
        <f t="shared" ca="1" si="90"/>
        <v>1.0006826900000001</v>
      </c>
      <c r="I274" s="147">
        <f t="shared" si="98"/>
        <v>2.9499999999999998E-2</v>
      </c>
      <c r="J274" s="148">
        <f t="shared" si="106"/>
        <v>43719</v>
      </c>
      <c r="K274" s="149">
        <f t="shared" si="99"/>
        <v>3</v>
      </c>
      <c r="L274" s="150">
        <f t="shared" si="100"/>
        <v>3</v>
      </c>
      <c r="M274" s="151">
        <f t="shared" si="91"/>
        <v>1.00034617</v>
      </c>
      <c r="N274" s="151">
        <f t="shared" ca="1" si="92"/>
        <v>1.0010290959999999</v>
      </c>
      <c r="O274" s="150">
        <f t="shared" si="101"/>
        <v>0</v>
      </c>
      <c r="P274" s="145">
        <f t="shared" ca="1" si="93"/>
        <v>10.290959989999999</v>
      </c>
      <c r="Q274" s="152">
        <f t="shared" si="94"/>
        <v>0</v>
      </c>
      <c r="R274" s="153" t="str">
        <f t="shared" si="102"/>
        <v>J=</v>
      </c>
      <c r="S274" s="148">
        <f t="shared" si="103"/>
        <v>43749</v>
      </c>
      <c r="T274" s="154">
        <f t="shared" si="95"/>
        <v>0</v>
      </c>
      <c r="U274" s="7"/>
      <c r="V274" s="49"/>
      <c r="W274" s="32"/>
      <c r="X274" s="19"/>
      <c r="Y274" s="1"/>
      <c r="Z274" s="7"/>
      <c r="AA274" s="7"/>
      <c r="AB274" s="7"/>
      <c r="AC274" s="7"/>
      <c r="AD274" s="7"/>
      <c r="AE274" s="8"/>
      <c r="AF274" s="7"/>
      <c r="AG274" s="7" t="str">
        <f t="shared" ca="1" si="104"/>
        <v>Pago</v>
      </c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</row>
    <row r="275" spans="1:208" x14ac:dyDescent="0.2">
      <c r="A275" s="143">
        <f t="shared" si="96"/>
        <v>43725</v>
      </c>
      <c r="B275" s="144">
        <f t="shared" ca="1" si="105"/>
        <v>10013.723569989999</v>
      </c>
      <c r="C275" s="145">
        <f t="shared" si="97"/>
        <v>10000</v>
      </c>
      <c r="D275" s="146">
        <f ca="1">IF(A275&lt;$B$1,VLOOKUP(A275,[1]DI!$A$4:$B$15000,2,FALSE),0)</f>
        <v>5.8999999999999997E-2</v>
      </c>
      <c r="E275" s="145">
        <f t="shared" ca="1" si="89"/>
        <v>1.00022751</v>
      </c>
      <c r="F275" s="145">
        <f ca="1">(TRUNC(PRODUCT($E$12:$E274),16))</f>
        <v>1.04491975327506</v>
      </c>
      <c r="G275" s="145">
        <f t="shared" ca="1" si="88"/>
        <v>1.0439693751156101</v>
      </c>
      <c r="H275" s="145">
        <f t="shared" ca="1" si="90"/>
        <v>1.0009103500000001</v>
      </c>
      <c r="I275" s="147">
        <f t="shared" si="98"/>
        <v>2.9499999999999998E-2</v>
      </c>
      <c r="J275" s="148">
        <f t="shared" si="106"/>
        <v>43719</v>
      </c>
      <c r="K275" s="149">
        <f t="shared" si="99"/>
        <v>4</v>
      </c>
      <c r="L275" s="150">
        <f t="shared" si="100"/>
        <v>4</v>
      </c>
      <c r="M275" s="151">
        <f t="shared" si="91"/>
        <v>1.000461587</v>
      </c>
      <c r="N275" s="151">
        <f t="shared" ca="1" si="92"/>
        <v>1.0013723569999999</v>
      </c>
      <c r="O275" s="150">
        <f t="shared" si="101"/>
        <v>0</v>
      </c>
      <c r="P275" s="145">
        <f t="shared" ca="1" si="93"/>
        <v>13.72356999</v>
      </c>
      <c r="Q275" s="152">
        <f t="shared" si="94"/>
        <v>0</v>
      </c>
      <c r="R275" s="153" t="str">
        <f t="shared" si="102"/>
        <v>J=</v>
      </c>
      <c r="S275" s="148">
        <f t="shared" si="103"/>
        <v>43749</v>
      </c>
      <c r="T275" s="154">
        <f t="shared" si="95"/>
        <v>0</v>
      </c>
      <c r="U275" s="7"/>
      <c r="V275" s="49"/>
      <c r="W275" s="32"/>
      <c r="X275" s="19"/>
      <c r="Y275" s="1"/>
      <c r="Z275" s="7"/>
      <c r="AA275" s="7"/>
      <c r="AB275" s="7"/>
      <c r="AC275" s="7"/>
      <c r="AD275" s="7"/>
      <c r="AE275" s="8"/>
      <c r="AF275" s="7"/>
      <c r="AG275" s="7" t="str">
        <f t="shared" ca="1" si="104"/>
        <v>Pago</v>
      </c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</row>
    <row r="276" spans="1:208" x14ac:dyDescent="0.2">
      <c r="A276" s="143">
        <f t="shared" si="96"/>
        <v>43726</v>
      </c>
      <c r="B276" s="144">
        <f t="shared" ca="1" si="105"/>
        <v>10017.15743999</v>
      </c>
      <c r="C276" s="145">
        <f t="shared" si="97"/>
        <v>10000</v>
      </c>
      <c r="D276" s="146">
        <f ca="1">IF(A276&lt;$B$1,VLOOKUP(A276,[1]DI!$A$4:$B$15000,2,FALSE),0)</f>
        <v>5.8999999999999997E-2</v>
      </c>
      <c r="E276" s="145">
        <f t="shared" ca="1" si="89"/>
        <v>1.00022751</v>
      </c>
      <c r="F276" s="145">
        <f ca="1">(TRUNC(PRODUCT($E$12:$E275),16))</f>
        <v>1.04515748296813</v>
      </c>
      <c r="G276" s="145">
        <f t="shared" ca="1" si="88"/>
        <v>1.0439693751156101</v>
      </c>
      <c r="H276" s="145">
        <f t="shared" ca="1" si="90"/>
        <v>1.0011380700000001</v>
      </c>
      <c r="I276" s="147">
        <f t="shared" si="98"/>
        <v>2.9499999999999998E-2</v>
      </c>
      <c r="J276" s="148">
        <f t="shared" si="106"/>
        <v>43719</v>
      </c>
      <c r="K276" s="149">
        <f t="shared" si="99"/>
        <v>5</v>
      </c>
      <c r="L276" s="150">
        <f t="shared" si="100"/>
        <v>5</v>
      </c>
      <c r="M276" s="151">
        <f t="shared" si="91"/>
        <v>1.0005770169999999</v>
      </c>
      <c r="N276" s="151">
        <f t="shared" ca="1" si="92"/>
        <v>1.001715744</v>
      </c>
      <c r="O276" s="150">
        <f t="shared" si="101"/>
        <v>0</v>
      </c>
      <c r="P276" s="145">
        <f t="shared" ca="1" si="93"/>
        <v>17.15743999</v>
      </c>
      <c r="Q276" s="152">
        <f t="shared" si="94"/>
        <v>0</v>
      </c>
      <c r="R276" s="153" t="str">
        <f t="shared" si="102"/>
        <v>J=</v>
      </c>
      <c r="S276" s="148">
        <f t="shared" si="103"/>
        <v>43749</v>
      </c>
      <c r="T276" s="154">
        <f t="shared" si="95"/>
        <v>0</v>
      </c>
      <c r="U276" s="7"/>
      <c r="V276" s="49"/>
      <c r="W276" s="32"/>
      <c r="X276" s="19"/>
      <c r="Y276" s="1"/>
      <c r="Z276" s="7"/>
      <c r="AA276" s="7"/>
      <c r="AB276" s="7"/>
      <c r="AC276" s="7"/>
      <c r="AD276" s="7"/>
      <c r="AE276" s="8"/>
      <c r="AF276" s="7"/>
      <c r="AG276" s="7" t="str">
        <f t="shared" ca="1" si="104"/>
        <v>Pago</v>
      </c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</row>
    <row r="277" spans="1:208" x14ac:dyDescent="0.2">
      <c r="A277" s="143">
        <f t="shared" si="96"/>
        <v>43727</v>
      </c>
      <c r="B277" s="144">
        <f t="shared" ca="1" si="105"/>
        <v>10020.592459990001</v>
      </c>
      <c r="C277" s="145">
        <f t="shared" si="97"/>
        <v>10000</v>
      </c>
      <c r="D277" s="146">
        <f ca="1">IF(A277&lt;$B$1,VLOOKUP(A277,[1]DI!$A$4:$B$15000,2,FALSE),0)</f>
        <v>5.3999999999999999E-2</v>
      </c>
      <c r="E277" s="145">
        <f t="shared" ca="1" si="89"/>
        <v>1.0002087200000001</v>
      </c>
      <c r="F277" s="145">
        <f ca="1">(TRUNC(PRODUCT($E$12:$E276),16))</f>
        <v>1.0453952667470801</v>
      </c>
      <c r="G277" s="145">
        <f t="shared" ca="1" si="88"/>
        <v>1.0439693751156101</v>
      </c>
      <c r="H277" s="145">
        <f t="shared" ca="1" si="90"/>
        <v>1.0013658400000001</v>
      </c>
      <c r="I277" s="147">
        <f t="shared" si="98"/>
        <v>2.9499999999999998E-2</v>
      </c>
      <c r="J277" s="148">
        <f t="shared" si="106"/>
        <v>43719</v>
      </c>
      <c r="K277" s="149">
        <f t="shared" si="99"/>
        <v>6</v>
      </c>
      <c r="L277" s="150">
        <f t="shared" si="100"/>
        <v>6</v>
      </c>
      <c r="M277" s="151">
        <f t="shared" si="91"/>
        <v>1.00069246</v>
      </c>
      <c r="N277" s="151">
        <f t="shared" ca="1" si="92"/>
        <v>1.002059246</v>
      </c>
      <c r="O277" s="150">
        <f t="shared" si="101"/>
        <v>0</v>
      </c>
      <c r="P277" s="145">
        <f t="shared" ca="1" si="93"/>
        <v>20.592459989999998</v>
      </c>
      <c r="Q277" s="152">
        <f t="shared" si="94"/>
        <v>0</v>
      </c>
      <c r="R277" s="153" t="str">
        <f t="shared" si="102"/>
        <v>J=</v>
      </c>
      <c r="S277" s="148">
        <f t="shared" si="103"/>
        <v>43749</v>
      </c>
      <c r="T277" s="154">
        <f t="shared" si="95"/>
        <v>0</v>
      </c>
      <c r="U277" s="7"/>
      <c r="V277" s="49"/>
      <c r="W277" s="32"/>
      <c r="X277" s="19"/>
      <c r="Y277" s="1"/>
      <c r="Z277" s="7"/>
      <c r="AA277" s="7"/>
      <c r="AB277" s="7"/>
      <c r="AC277" s="7"/>
      <c r="AD277" s="7"/>
      <c r="AE277" s="8"/>
      <c r="AF277" s="7"/>
      <c r="AG277" s="7" t="str">
        <f t="shared" ca="1" si="104"/>
        <v>Pago</v>
      </c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</row>
    <row r="278" spans="1:208" x14ac:dyDescent="0.2">
      <c r="A278" s="143">
        <f t="shared" si="96"/>
        <v>43728</v>
      </c>
      <c r="B278" s="144">
        <f t="shared" ca="1" si="105"/>
        <v>10023.84028</v>
      </c>
      <c r="C278" s="145">
        <f t="shared" si="97"/>
        <v>10000</v>
      </c>
      <c r="D278" s="146">
        <f ca="1">IF(A278&lt;$B$1,VLOOKUP(A278,[1]DI!$A$4:$B$15000,2,FALSE),0)</f>
        <v>5.3999999999999999E-2</v>
      </c>
      <c r="E278" s="145">
        <f t="shared" ca="1" si="89"/>
        <v>1.0002087200000001</v>
      </c>
      <c r="F278" s="145">
        <f ca="1">(TRUNC(PRODUCT($E$12:$E277),16))</f>
        <v>1.04561346164716</v>
      </c>
      <c r="G278" s="145">
        <f t="shared" ca="1" si="88"/>
        <v>1.0439693751156101</v>
      </c>
      <c r="H278" s="145">
        <f t="shared" ca="1" si="90"/>
        <v>1.00157484</v>
      </c>
      <c r="I278" s="147">
        <f t="shared" si="98"/>
        <v>2.9499999999999998E-2</v>
      </c>
      <c r="J278" s="148">
        <f t="shared" si="106"/>
        <v>43719</v>
      </c>
      <c r="K278" s="149">
        <f t="shared" si="99"/>
        <v>7</v>
      </c>
      <c r="L278" s="150">
        <f t="shared" si="100"/>
        <v>7</v>
      </c>
      <c r="M278" s="151">
        <f t="shared" si="91"/>
        <v>1.0008079160000001</v>
      </c>
      <c r="N278" s="151">
        <f t="shared" ca="1" si="92"/>
        <v>1.002384028</v>
      </c>
      <c r="O278" s="150">
        <f t="shared" si="101"/>
        <v>0</v>
      </c>
      <c r="P278" s="145">
        <f t="shared" ca="1" si="93"/>
        <v>23.84028</v>
      </c>
      <c r="Q278" s="152">
        <f t="shared" si="94"/>
        <v>0</v>
      </c>
      <c r="R278" s="153" t="str">
        <f t="shared" si="102"/>
        <v>J=</v>
      </c>
      <c r="S278" s="148">
        <f t="shared" si="103"/>
        <v>43749</v>
      </c>
      <c r="T278" s="154">
        <f t="shared" si="95"/>
        <v>0</v>
      </c>
      <c r="U278" s="7"/>
      <c r="V278" s="49"/>
      <c r="W278" s="32"/>
      <c r="X278" s="19"/>
      <c r="Y278" s="1"/>
      <c r="Z278" s="7"/>
      <c r="AA278" s="7"/>
      <c r="AB278" s="7"/>
      <c r="AC278" s="7"/>
      <c r="AD278" s="7"/>
      <c r="AE278" s="8"/>
      <c r="AF278" s="7"/>
      <c r="AG278" s="7" t="str">
        <f t="shared" ca="1" si="104"/>
        <v>Pago</v>
      </c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</row>
    <row r="279" spans="1:208" x14ac:dyDescent="0.2">
      <c r="A279" s="143">
        <f t="shared" si="96"/>
        <v>43729</v>
      </c>
      <c r="B279" s="144">
        <f t="shared" ca="1" si="105"/>
        <v>10027.089229990001</v>
      </c>
      <c r="C279" s="145">
        <f t="shared" si="97"/>
        <v>10000</v>
      </c>
      <c r="D279" s="146">
        <f ca="1">IF(A279&lt;$B$1,VLOOKUP(A279,[1]DI!$A$4:$B$15000,2,FALSE),0)</f>
        <v>0</v>
      </c>
      <c r="E279" s="145">
        <f t="shared" ca="1" si="89"/>
        <v>1</v>
      </c>
      <c r="F279" s="145">
        <f ca="1">(TRUNC(PRODUCT($E$12:$E278),16))</f>
        <v>1.0458317020888701</v>
      </c>
      <c r="G279" s="145">
        <f t="shared" ca="1" si="88"/>
        <v>1.0439693751156101</v>
      </c>
      <c r="H279" s="145">
        <f t="shared" ca="1" si="90"/>
        <v>1.00178389</v>
      </c>
      <c r="I279" s="147">
        <f t="shared" si="98"/>
        <v>2.9499999999999998E-2</v>
      </c>
      <c r="J279" s="148">
        <f t="shared" si="106"/>
        <v>43719</v>
      </c>
      <c r="K279" s="149">
        <f t="shared" si="99"/>
        <v>7</v>
      </c>
      <c r="L279" s="150">
        <f t="shared" si="100"/>
        <v>8</v>
      </c>
      <c r="M279" s="151">
        <f t="shared" si="91"/>
        <v>1.000923386</v>
      </c>
      <c r="N279" s="151">
        <f t="shared" ca="1" si="92"/>
        <v>1.0027089229999999</v>
      </c>
      <c r="O279" s="150">
        <f t="shared" si="101"/>
        <v>0</v>
      </c>
      <c r="P279" s="145">
        <f t="shared" ca="1" si="93"/>
        <v>27.08922999</v>
      </c>
      <c r="Q279" s="152">
        <f t="shared" si="94"/>
        <v>0</v>
      </c>
      <c r="R279" s="153" t="str">
        <f t="shared" si="102"/>
        <v>J=</v>
      </c>
      <c r="S279" s="148">
        <f t="shared" si="103"/>
        <v>43749</v>
      </c>
      <c r="T279" s="154">
        <f t="shared" si="95"/>
        <v>0</v>
      </c>
      <c r="U279" s="7"/>
      <c r="V279" s="49"/>
      <c r="W279" s="32"/>
      <c r="X279" s="19"/>
      <c r="Y279" s="1"/>
      <c r="Z279" s="7"/>
      <c r="AA279" s="7"/>
      <c r="AB279" s="7"/>
      <c r="AC279" s="7"/>
      <c r="AD279" s="7"/>
      <c r="AE279" s="8"/>
      <c r="AF279" s="7"/>
      <c r="AG279" s="7" t="str">
        <f t="shared" ca="1" si="104"/>
        <v>Pago</v>
      </c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</row>
    <row r="280" spans="1:208" x14ac:dyDescent="0.2">
      <c r="A280" s="143">
        <f t="shared" si="96"/>
        <v>43730</v>
      </c>
      <c r="B280" s="144">
        <f t="shared" ca="1" si="105"/>
        <v>10027.089229990001</v>
      </c>
      <c r="C280" s="145">
        <f t="shared" si="97"/>
        <v>10000</v>
      </c>
      <c r="D280" s="146">
        <f ca="1">IF(A280&lt;$B$1,VLOOKUP(A280,[1]DI!$A$4:$B$15000,2,FALSE),0)</f>
        <v>0</v>
      </c>
      <c r="E280" s="145">
        <f t="shared" ca="1" si="89"/>
        <v>1</v>
      </c>
      <c r="F280" s="145">
        <f ca="1">(TRUNC(PRODUCT($E$12:$E279),16))</f>
        <v>1.0458317020888701</v>
      </c>
      <c r="G280" s="145">
        <f t="shared" ca="1" si="88"/>
        <v>1.0439693751156101</v>
      </c>
      <c r="H280" s="145">
        <f t="shared" ca="1" si="90"/>
        <v>1.00178389</v>
      </c>
      <c r="I280" s="147">
        <f t="shared" si="98"/>
        <v>2.9499999999999998E-2</v>
      </c>
      <c r="J280" s="148">
        <f t="shared" si="106"/>
        <v>43719</v>
      </c>
      <c r="K280" s="149">
        <f t="shared" si="99"/>
        <v>7</v>
      </c>
      <c r="L280" s="150">
        <f t="shared" si="100"/>
        <v>8</v>
      </c>
      <c r="M280" s="151">
        <f t="shared" si="91"/>
        <v>1.000923386</v>
      </c>
      <c r="N280" s="151">
        <f t="shared" ca="1" si="92"/>
        <v>1.0027089229999999</v>
      </c>
      <c r="O280" s="150">
        <f t="shared" si="101"/>
        <v>0</v>
      </c>
      <c r="P280" s="145">
        <f t="shared" ca="1" si="93"/>
        <v>27.08922999</v>
      </c>
      <c r="Q280" s="152">
        <f t="shared" si="94"/>
        <v>0</v>
      </c>
      <c r="R280" s="153" t="str">
        <f t="shared" si="102"/>
        <v>J=</v>
      </c>
      <c r="S280" s="148">
        <f t="shared" si="103"/>
        <v>43749</v>
      </c>
      <c r="T280" s="154">
        <f t="shared" si="95"/>
        <v>0</v>
      </c>
      <c r="U280" s="7"/>
      <c r="V280" s="49"/>
      <c r="W280" s="32"/>
      <c r="X280" s="19"/>
      <c r="Y280" s="1"/>
      <c r="Z280" s="7"/>
      <c r="AA280" s="7"/>
      <c r="AB280" s="7"/>
      <c r="AC280" s="7"/>
      <c r="AD280" s="7"/>
      <c r="AE280" s="8"/>
      <c r="AF280" s="7"/>
      <c r="AG280" s="7" t="str">
        <f t="shared" ca="1" si="104"/>
        <v>Pago</v>
      </c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</row>
    <row r="281" spans="1:208" x14ac:dyDescent="0.2">
      <c r="A281" s="143">
        <f t="shared" si="96"/>
        <v>43731</v>
      </c>
      <c r="B281" s="144">
        <f t="shared" ca="1" si="105"/>
        <v>10027.089229990001</v>
      </c>
      <c r="C281" s="145">
        <f t="shared" si="97"/>
        <v>10000</v>
      </c>
      <c r="D281" s="146">
        <f ca="1">IF(A281&lt;$B$1,VLOOKUP(A281,[1]DI!$A$4:$B$15000,2,FALSE),0)</f>
        <v>5.3999999999999999E-2</v>
      </c>
      <c r="E281" s="145">
        <f t="shared" ca="1" si="89"/>
        <v>1.0002087200000001</v>
      </c>
      <c r="F281" s="145">
        <f ca="1">(TRUNC(PRODUCT($E$12:$E280),16))</f>
        <v>1.0458317020888701</v>
      </c>
      <c r="G281" s="145">
        <f t="shared" ca="1" si="88"/>
        <v>1.0439693751156101</v>
      </c>
      <c r="H281" s="145">
        <f t="shared" ca="1" si="90"/>
        <v>1.00178389</v>
      </c>
      <c r="I281" s="147">
        <f t="shared" si="98"/>
        <v>2.9499999999999998E-2</v>
      </c>
      <c r="J281" s="148">
        <f t="shared" si="106"/>
        <v>43719</v>
      </c>
      <c r="K281" s="149">
        <f t="shared" si="99"/>
        <v>8</v>
      </c>
      <c r="L281" s="150">
        <f t="shared" si="100"/>
        <v>8</v>
      </c>
      <c r="M281" s="151">
        <f t="shared" si="91"/>
        <v>1.000923386</v>
      </c>
      <c r="N281" s="151">
        <f t="shared" ca="1" si="92"/>
        <v>1.0027089229999999</v>
      </c>
      <c r="O281" s="150">
        <f t="shared" si="101"/>
        <v>0</v>
      </c>
      <c r="P281" s="145">
        <f t="shared" ca="1" si="93"/>
        <v>27.08922999</v>
      </c>
      <c r="Q281" s="152">
        <f t="shared" si="94"/>
        <v>0</v>
      </c>
      <c r="R281" s="153" t="str">
        <f t="shared" si="102"/>
        <v>J=</v>
      </c>
      <c r="S281" s="148">
        <f t="shared" si="103"/>
        <v>43749</v>
      </c>
      <c r="T281" s="154">
        <f t="shared" si="95"/>
        <v>0</v>
      </c>
      <c r="U281" s="7"/>
      <c r="V281" s="49"/>
      <c r="W281" s="32"/>
      <c r="X281" s="19"/>
      <c r="Y281" s="1"/>
      <c r="Z281" s="7"/>
      <c r="AA281" s="7"/>
      <c r="AB281" s="7"/>
      <c r="AC281" s="7"/>
      <c r="AD281" s="7"/>
      <c r="AE281" s="8"/>
      <c r="AF281" s="7"/>
      <c r="AG281" s="7" t="str">
        <f t="shared" ca="1" si="104"/>
        <v>Pago</v>
      </c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</row>
    <row r="282" spans="1:208" x14ac:dyDescent="0.2">
      <c r="A282" s="143">
        <f t="shared" si="96"/>
        <v>43732</v>
      </c>
      <c r="B282" s="144">
        <f t="shared" ca="1" si="105"/>
        <v>10030.3392</v>
      </c>
      <c r="C282" s="145">
        <f t="shared" si="97"/>
        <v>10000</v>
      </c>
      <c r="D282" s="146">
        <f ca="1">IF(A282&lt;$B$1,VLOOKUP(A282,[1]DI!$A$4:$B$15000,2,FALSE),0)</f>
        <v>5.3999999999999999E-2</v>
      </c>
      <c r="E282" s="145">
        <f t="shared" ca="1" si="89"/>
        <v>1.0002087200000001</v>
      </c>
      <c r="F282" s="145">
        <f ca="1">(TRUNC(PRODUCT($E$12:$E281),16))</f>
        <v>1.04604998808173</v>
      </c>
      <c r="G282" s="145">
        <f t="shared" ca="1" si="88"/>
        <v>1.0439693751156101</v>
      </c>
      <c r="H282" s="145">
        <f t="shared" ca="1" si="90"/>
        <v>1.00199298</v>
      </c>
      <c r="I282" s="147">
        <f t="shared" si="98"/>
        <v>2.9499999999999998E-2</v>
      </c>
      <c r="J282" s="148">
        <f t="shared" si="106"/>
        <v>43719</v>
      </c>
      <c r="K282" s="149">
        <f t="shared" si="99"/>
        <v>9</v>
      </c>
      <c r="L282" s="150">
        <f t="shared" si="100"/>
        <v>9</v>
      </c>
      <c r="M282" s="151">
        <f t="shared" si="91"/>
        <v>1.0010388699999999</v>
      </c>
      <c r="N282" s="151">
        <f t="shared" ca="1" si="92"/>
        <v>1.00303392</v>
      </c>
      <c r="O282" s="150">
        <f t="shared" si="101"/>
        <v>0</v>
      </c>
      <c r="P282" s="145">
        <f t="shared" ca="1" si="93"/>
        <v>30.339200000000002</v>
      </c>
      <c r="Q282" s="152">
        <f t="shared" si="94"/>
        <v>0</v>
      </c>
      <c r="R282" s="153" t="str">
        <f t="shared" si="102"/>
        <v>J=</v>
      </c>
      <c r="S282" s="148">
        <f t="shared" si="103"/>
        <v>43749</v>
      </c>
      <c r="T282" s="154">
        <f t="shared" si="95"/>
        <v>0</v>
      </c>
      <c r="U282" s="7"/>
      <c r="V282" s="49"/>
      <c r="W282" s="32"/>
      <c r="X282" s="19"/>
      <c r="Y282" s="1"/>
      <c r="Z282" s="7"/>
      <c r="AA282" s="7"/>
      <c r="AB282" s="7"/>
      <c r="AC282" s="7"/>
      <c r="AD282" s="7"/>
      <c r="AE282" s="8"/>
      <c r="AF282" s="7"/>
      <c r="AG282" s="7" t="str">
        <f t="shared" ca="1" si="104"/>
        <v>Pago</v>
      </c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</row>
    <row r="283" spans="1:208" x14ac:dyDescent="0.2">
      <c r="A283" s="143">
        <f t="shared" si="96"/>
        <v>43733</v>
      </c>
      <c r="B283" s="144">
        <f t="shared" ca="1" si="105"/>
        <v>10033.59027999</v>
      </c>
      <c r="C283" s="145">
        <f t="shared" si="97"/>
        <v>10000</v>
      </c>
      <c r="D283" s="146">
        <f ca="1">IF(A283&lt;$B$1,VLOOKUP(A283,[1]DI!$A$4:$B$15000,2,FALSE),0)</f>
        <v>5.3999999999999999E-2</v>
      </c>
      <c r="E283" s="145">
        <f t="shared" ca="1" si="89"/>
        <v>1.0002087200000001</v>
      </c>
      <c r="F283" s="145">
        <f ca="1">(TRUNC(PRODUCT($E$12:$E282),16))</f>
        <v>1.04626831963524</v>
      </c>
      <c r="G283" s="145">
        <f t="shared" ca="1" si="88"/>
        <v>1.0439693751156101</v>
      </c>
      <c r="H283" s="145">
        <f t="shared" ca="1" si="90"/>
        <v>1.00220212</v>
      </c>
      <c r="I283" s="147">
        <f t="shared" si="98"/>
        <v>2.9499999999999998E-2</v>
      </c>
      <c r="J283" s="148">
        <f t="shared" si="106"/>
        <v>43719</v>
      </c>
      <c r="K283" s="149">
        <f t="shared" si="99"/>
        <v>10</v>
      </c>
      <c r="L283" s="150">
        <f t="shared" si="100"/>
        <v>10</v>
      </c>
      <c r="M283" s="151">
        <f t="shared" si="91"/>
        <v>1.001154366</v>
      </c>
      <c r="N283" s="151">
        <f t="shared" ca="1" si="92"/>
        <v>1.003359028</v>
      </c>
      <c r="O283" s="150">
        <f t="shared" si="101"/>
        <v>0</v>
      </c>
      <c r="P283" s="145">
        <f t="shared" ca="1" si="93"/>
        <v>33.590279989999999</v>
      </c>
      <c r="Q283" s="152">
        <f t="shared" si="94"/>
        <v>0</v>
      </c>
      <c r="R283" s="153" t="str">
        <f t="shared" si="102"/>
        <v>J=</v>
      </c>
      <c r="S283" s="148">
        <f t="shared" si="103"/>
        <v>43749</v>
      </c>
      <c r="T283" s="154">
        <f t="shared" si="95"/>
        <v>0</v>
      </c>
      <c r="U283" s="7"/>
      <c r="V283" s="49"/>
      <c r="W283" s="32"/>
      <c r="X283" s="42"/>
      <c r="Y283" s="1"/>
      <c r="Z283" s="7"/>
      <c r="AA283" s="7"/>
      <c r="AB283" s="7"/>
      <c r="AC283" s="7"/>
      <c r="AD283" s="7"/>
      <c r="AE283" s="8"/>
      <c r="AF283" s="7"/>
      <c r="AG283" s="7" t="str">
        <f t="shared" ca="1" si="104"/>
        <v>Pago</v>
      </c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</row>
    <row r="284" spans="1:208" x14ac:dyDescent="0.2">
      <c r="A284" s="143">
        <f t="shared" si="96"/>
        <v>43734</v>
      </c>
      <c r="B284" s="144">
        <f t="shared" ca="1" si="105"/>
        <v>10036.842379989999</v>
      </c>
      <c r="C284" s="145">
        <f t="shared" si="97"/>
        <v>10000</v>
      </c>
      <c r="D284" s="146">
        <f ca="1">IF(A284&lt;$B$1,VLOOKUP(A284,[1]DI!$A$4:$B$15000,2,FALSE),0)</f>
        <v>5.3999999999999999E-2</v>
      </c>
      <c r="E284" s="145">
        <f t="shared" ca="1" si="89"/>
        <v>1.0002087200000001</v>
      </c>
      <c r="F284" s="145">
        <f ca="1">(TRUNC(PRODUCT($E$12:$E283),16))</f>
        <v>1.0464866967589199</v>
      </c>
      <c r="G284" s="145">
        <f t="shared" ca="1" si="88"/>
        <v>1.0439693751156101</v>
      </c>
      <c r="H284" s="145">
        <f t="shared" ca="1" si="90"/>
        <v>1.0024112999999999</v>
      </c>
      <c r="I284" s="147">
        <f t="shared" si="98"/>
        <v>2.9499999999999998E-2</v>
      </c>
      <c r="J284" s="148">
        <f t="shared" si="106"/>
        <v>43719</v>
      </c>
      <c r="K284" s="149">
        <f t="shared" si="99"/>
        <v>11</v>
      </c>
      <c r="L284" s="150">
        <f t="shared" si="100"/>
        <v>11</v>
      </c>
      <c r="M284" s="151">
        <f t="shared" si="91"/>
        <v>1.0012698760000001</v>
      </c>
      <c r="N284" s="151">
        <f t="shared" ca="1" si="92"/>
        <v>1.003684238</v>
      </c>
      <c r="O284" s="150">
        <f t="shared" si="101"/>
        <v>0</v>
      </c>
      <c r="P284" s="145">
        <f t="shared" ca="1" si="93"/>
        <v>36.842379989999998</v>
      </c>
      <c r="Q284" s="152">
        <f t="shared" si="94"/>
        <v>0</v>
      </c>
      <c r="R284" s="153" t="str">
        <f t="shared" si="102"/>
        <v>J=</v>
      </c>
      <c r="S284" s="148">
        <f t="shared" si="103"/>
        <v>43749</v>
      </c>
      <c r="T284" s="154">
        <f t="shared" si="95"/>
        <v>0</v>
      </c>
      <c r="U284" s="7"/>
      <c r="V284" s="49"/>
      <c r="W284" s="32"/>
      <c r="X284" s="19"/>
      <c r="Y284" s="1"/>
      <c r="Z284" s="7"/>
      <c r="AA284" s="7"/>
      <c r="AB284" s="7"/>
      <c r="AC284" s="7"/>
      <c r="AD284" s="7"/>
      <c r="AE284" s="8"/>
      <c r="AF284" s="7"/>
      <c r="AG284" s="7" t="str">
        <f t="shared" ca="1" si="104"/>
        <v>Pago</v>
      </c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</row>
    <row r="285" spans="1:208" x14ac:dyDescent="0.2">
      <c r="A285" s="143">
        <f t="shared" si="96"/>
        <v>43735</v>
      </c>
      <c r="B285" s="144">
        <f t="shared" ca="1" si="105"/>
        <v>10040.09549</v>
      </c>
      <c r="C285" s="145">
        <f t="shared" si="97"/>
        <v>10000</v>
      </c>
      <c r="D285" s="146">
        <f ca="1">IF(A285&lt;$B$1,VLOOKUP(A285,[1]DI!$A$4:$B$15000,2,FALSE),0)</f>
        <v>5.3999999999999999E-2</v>
      </c>
      <c r="E285" s="145">
        <f t="shared" ca="1" si="89"/>
        <v>1.0002087200000001</v>
      </c>
      <c r="F285" s="145">
        <f ca="1">(TRUNC(PRODUCT($E$12:$E284),16))</f>
        <v>1.0467051194622701</v>
      </c>
      <c r="G285" s="145">
        <f t="shared" ca="1" si="88"/>
        <v>1.0439693751156101</v>
      </c>
      <c r="H285" s="145">
        <f t="shared" ca="1" si="90"/>
        <v>1.00262052</v>
      </c>
      <c r="I285" s="147">
        <f t="shared" si="98"/>
        <v>2.9499999999999998E-2</v>
      </c>
      <c r="J285" s="148">
        <f t="shared" si="106"/>
        <v>43719</v>
      </c>
      <c r="K285" s="149">
        <f t="shared" si="99"/>
        <v>12</v>
      </c>
      <c r="L285" s="150">
        <f t="shared" si="100"/>
        <v>12</v>
      </c>
      <c r="M285" s="151">
        <f t="shared" si="91"/>
        <v>1.0013853989999999</v>
      </c>
      <c r="N285" s="151">
        <f t="shared" ca="1" si="92"/>
        <v>1.0040095490000001</v>
      </c>
      <c r="O285" s="150">
        <f t="shared" si="101"/>
        <v>0</v>
      </c>
      <c r="P285" s="145">
        <f t="shared" ca="1" si="93"/>
        <v>40.095489999999998</v>
      </c>
      <c r="Q285" s="152">
        <f t="shared" si="94"/>
        <v>0</v>
      </c>
      <c r="R285" s="153" t="str">
        <f t="shared" si="102"/>
        <v>J=</v>
      </c>
      <c r="S285" s="148">
        <f t="shared" si="103"/>
        <v>43749</v>
      </c>
      <c r="T285" s="154">
        <f t="shared" si="95"/>
        <v>0</v>
      </c>
      <c r="U285" s="29"/>
      <c r="V285" s="49"/>
      <c r="W285" s="32"/>
      <c r="X285" s="19"/>
      <c r="Y285" s="31"/>
      <c r="Z285" s="29"/>
      <c r="AA285" s="29"/>
      <c r="AB285" s="29"/>
      <c r="AC285" s="29"/>
      <c r="AD285" s="29"/>
      <c r="AE285" s="48"/>
      <c r="AF285" s="29"/>
      <c r="AG285" s="7" t="str">
        <f t="shared" ca="1" si="104"/>
        <v>Pago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</row>
    <row r="286" spans="1:208" x14ac:dyDescent="0.2">
      <c r="A286" s="143">
        <f t="shared" si="96"/>
        <v>43736</v>
      </c>
      <c r="B286" s="144">
        <f t="shared" ca="1" si="105"/>
        <v>10043.349729989999</v>
      </c>
      <c r="C286" s="145">
        <f t="shared" si="97"/>
        <v>10000</v>
      </c>
      <c r="D286" s="146">
        <f ca="1">IF(A286&lt;$B$1,VLOOKUP(A286,[1]DI!$A$4:$B$15000,2,FALSE),0)</f>
        <v>0</v>
      </c>
      <c r="E286" s="145">
        <f t="shared" ca="1" si="89"/>
        <v>1</v>
      </c>
      <c r="F286" s="145">
        <f ca="1">(TRUNC(PRODUCT($E$12:$E285),16))</f>
        <v>1.0469235877548</v>
      </c>
      <c r="G286" s="145">
        <f t="shared" ca="1" si="88"/>
        <v>1.0439693751156101</v>
      </c>
      <c r="H286" s="145">
        <f t="shared" ca="1" si="90"/>
        <v>1.0028297900000001</v>
      </c>
      <c r="I286" s="147">
        <f t="shared" si="98"/>
        <v>2.9499999999999998E-2</v>
      </c>
      <c r="J286" s="148">
        <f t="shared" si="106"/>
        <v>43719</v>
      </c>
      <c r="K286" s="149">
        <f t="shared" si="99"/>
        <v>12</v>
      </c>
      <c r="L286" s="150">
        <f t="shared" si="100"/>
        <v>13</v>
      </c>
      <c r="M286" s="151">
        <f t="shared" si="91"/>
        <v>1.001500936</v>
      </c>
      <c r="N286" s="151">
        <f t="shared" ca="1" si="92"/>
        <v>1.004334973</v>
      </c>
      <c r="O286" s="150">
        <f t="shared" si="101"/>
        <v>0</v>
      </c>
      <c r="P286" s="145">
        <f t="shared" ca="1" si="93"/>
        <v>43.34972999</v>
      </c>
      <c r="Q286" s="152">
        <f t="shared" si="94"/>
        <v>0</v>
      </c>
      <c r="R286" s="153" t="str">
        <f t="shared" si="102"/>
        <v>J=</v>
      </c>
      <c r="S286" s="148">
        <f t="shared" si="103"/>
        <v>43749</v>
      </c>
      <c r="T286" s="154">
        <f t="shared" si="95"/>
        <v>0</v>
      </c>
      <c r="U286" s="7"/>
      <c r="V286" s="49"/>
      <c r="W286" s="32"/>
      <c r="X286" s="19"/>
      <c r="Y286" s="1"/>
      <c r="Z286" s="7"/>
      <c r="AA286" s="7"/>
      <c r="AB286" s="7"/>
      <c r="AC286" s="7"/>
      <c r="AD286" s="7"/>
      <c r="AE286" s="8"/>
      <c r="AF286" s="7"/>
      <c r="AG286" s="7" t="str">
        <f t="shared" ca="1" si="104"/>
        <v>Pago</v>
      </c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</row>
    <row r="287" spans="1:208" x14ac:dyDescent="0.2">
      <c r="A287" s="143">
        <f t="shared" si="96"/>
        <v>43737</v>
      </c>
      <c r="B287" s="144">
        <f t="shared" ca="1" si="105"/>
        <v>10043.349729989999</v>
      </c>
      <c r="C287" s="145">
        <f t="shared" si="97"/>
        <v>10000</v>
      </c>
      <c r="D287" s="146">
        <f ca="1">IF(A287&lt;$B$1,VLOOKUP(A287,[1]DI!$A$4:$B$15000,2,FALSE),0)</f>
        <v>0</v>
      </c>
      <c r="E287" s="145">
        <f t="shared" ca="1" si="89"/>
        <v>1</v>
      </c>
      <c r="F287" s="145">
        <f ca="1">(TRUNC(PRODUCT($E$12:$E286),16))</f>
        <v>1.0469235877548</v>
      </c>
      <c r="G287" s="145">
        <f t="shared" ca="1" si="88"/>
        <v>1.0439693751156101</v>
      </c>
      <c r="H287" s="145">
        <f t="shared" ca="1" si="90"/>
        <v>1.0028297900000001</v>
      </c>
      <c r="I287" s="147">
        <f t="shared" si="98"/>
        <v>2.9499999999999998E-2</v>
      </c>
      <c r="J287" s="148">
        <f t="shared" si="106"/>
        <v>43719</v>
      </c>
      <c r="K287" s="149">
        <f t="shared" si="99"/>
        <v>12</v>
      </c>
      <c r="L287" s="150">
        <f t="shared" si="100"/>
        <v>13</v>
      </c>
      <c r="M287" s="151">
        <f t="shared" si="91"/>
        <v>1.001500936</v>
      </c>
      <c r="N287" s="151">
        <f t="shared" ca="1" si="92"/>
        <v>1.004334973</v>
      </c>
      <c r="O287" s="150">
        <f t="shared" si="101"/>
        <v>0</v>
      </c>
      <c r="P287" s="145">
        <f t="shared" ca="1" si="93"/>
        <v>43.34972999</v>
      </c>
      <c r="Q287" s="152">
        <f t="shared" si="94"/>
        <v>0</v>
      </c>
      <c r="R287" s="153" t="str">
        <f t="shared" si="102"/>
        <v>J=</v>
      </c>
      <c r="S287" s="148">
        <f t="shared" si="103"/>
        <v>43749</v>
      </c>
      <c r="T287" s="154">
        <f t="shared" si="95"/>
        <v>0</v>
      </c>
      <c r="U287" s="7"/>
      <c r="V287" s="49"/>
      <c r="W287" s="32"/>
      <c r="X287" s="19"/>
      <c r="Y287" s="1"/>
      <c r="Z287" s="7"/>
      <c r="AA287" s="7"/>
      <c r="AB287" s="7"/>
      <c r="AC287" s="7"/>
      <c r="AD287" s="7"/>
      <c r="AE287" s="8"/>
      <c r="AF287" s="7"/>
      <c r="AG287" s="7" t="str">
        <f t="shared" ca="1" si="104"/>
        <v>Pago</v>
      </c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</row>
    <row r="288" spans="1:208" x14ac:dyDescent="0.2">
      <c r="A288" s="143">
        <f t="shared" si="96"/>
        <v>43738</v>
      </c>
      <c r="B288" s="144">
        <f t="shared" ca="1" si="105"/>
        <v>10043.349729989999</v>
      </c>
      <c r="C288" s="145">
        <f t="shared" si="97"/>
        <v>10000</v>
      </c>
      <c r="D288" s="146">
        <f ca="1">IF(A288&lt;$B$1,VLOOKUP(A288,[1]DI!$A$4:$B$15000,2,FALSE),0)</f>
        <v>5.3999999999999999E-2</v>
      </c>
      <c r="E288" s="145">
        <f t="shared" ca="1" si="89"/>
        <v>1.0002087200000001</v>
      </c>
      <c r="F288" s="145">
        <f ca="1">(TRUNC(PRODUCT($E$12:$E287),16))</f>
        <v>1.0469235877548</v>
      </c>
      <c r="G288" s="145">
        <f t="shared" ca="1" si="88"/>
        <v>1.0439693751156101</v>
      </c>
      <c r="H288" s="145">
        <f t="shared" ca="1" si="90"/>
        <v>1.0028297900000001</v>
      </c>
      <c r="I288" s="147">
        <f t="shared" si="98"/>
        <v>2.9499999999999998E-2</v>
      </c>
      <c r="J288" s="148">
        <f t="shared" si="106"/>
        <v>43719</v>
      </c>
      <c r="K288" s="149">
        <f t="shared" si="99"/>
        <v>13</v>
      </c>
      <c r="L288" s="150">
        <f t="shared" si="100"/>
        <v>13</v>
      </c>
      <c r="M288" s="151">
        <f t="shared" si="91"/>
        <v>1.001500936</v>
      </c>
      <c r="N288" s="151">
        <f t="shared" ca="1" si="92"/>
        <v>1.004334973</v>
      </c>
      <c r="O288" s="150">
        <f t="shared" si="101"/>
        <v>0</v>
      </c>
      <c r="P288" s="145">
        <f t="shared" ca="1" si="93"/>
        <v>43.34972999</v>
      </c>
      <c r="Q288" s="152">
        <f t="shared" si="94"/>
        <v>0</v>
      </c>
      <c r="R288" s="153" t="str">
        <f t="shared" si="102"/>
        <v>J=</v>
      </c>
      <c r="S288" s="148">
        <f t="shared" si="103"/>
        <v>43749</v>
      </c>
      <c r="T288" s="154">
        <f t="shared" si="95"/>
        <v>0</v>
      </c>
      <c r="U288" s="7"/>
      <c r="V288" s="49"/>
      <c r="W288" s="23"/>
      <c r="X288" s="19"/>
      <c r="Y288" s="1"/>
      <c r="Z288" s="7"/>
      <c r="AA288" s="7"/>
      <c r="AB288" s="7"/>
      <c r="AC288" s="7"/>
      <c r="AD288" s="7"/>
      <c r="AE288" s="8"/>
      <c r="AF288" s="7"/>
      <c r="AG288" s="7" t="str">
        <f t="shared" ca="1" si="104"/>
        <v>Pago</v>
      </c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</row>
    <row r="289" spans="1:208" x14ac:dyDescent="0.2">
      <c r="A289" s="143">
        <f t="shared" si="96"/>
        <v>43739</v>
      </c>
      <c r="B289" s="144">
        <f t="shared" ca="1" si="105"/>
        <v>10046.60499</v>
      </c>
      <c r="C289" s="145">
        <f t="shared" si="97"/>
        <v>10000</v>
      </c>
      <c r="D289" s="146">
        <f ca="1">IF(A289&lt;$B$1,VLOOKUP(A289,[1]DI!$A$4:$B$15000,2,FALSE),0)</f>
        <v>5.3999999999999999E-2</v>
      </c>
      <c r="E289" s="145">
        <f t="shared" ca="1" si="89"/>
        <v>1.0002087200000001</v>
      </c>
      <c r="F289" s="145">
        <f ca="1">(TRUNC(PRODUCT($E$12:$E288),16))</f>
        <v>1.04714210164604</v>
      </c>
      <c r="G289" s="145">
        <f t="shared" ca="1" si="88"/>
        <v>1.0439693751156101</v>
      </c>
      <c r="H289" s="145">
        <f t="shared" ca="1" si="90"/>
        <v>1.0030391000000001</v>
      </c>
      <c r="I289" s="147">
        <f t="shared" si="98"/>
        <v>2.9499999999999998E-2</v>
      </c>
      <c r="J289" s="148">
        <f t="shared" si="106"/>
        <v>43719</v>
      </c>
      <c r="K289" s="149">
        <f t="shared" si="99"/>
        <v>14</v>
      </c>
      <c r="L289" s="150">
        <f t="shared" si="100"/>
        <v>14</v>
      </c>
      <c r="M289" s="151">
        <f t="shared" si="91"/>
        <v>1.0016164860000001</v>
      </c>
      <c r="N289" s="151">
        <f t="shared" ca="1" si="92"/>
        <v>1.0046604990000001</v>
      </c>
      <c r="O289" s="150">
        <f t="shared" si="101"/>
        <v>0</v>
      </c>
      <c r="P289" s="145">
        <f t="shared" ca="1" si="93"/>
        <v>46.604990000000001</v>
      </c>
      <c r="Q289" s="152">
        <f t="shared" si="94"/>
        <v>0</v>
      </c>
      <c r="R289" s="153" t="str">
        <f t="shared" si="102"/>
        <v>J=</v>
      </c>
      <c r="S289" s="148">
        <f t="shared" si="103"/>
        <v>43749</v>
      </c>
      <c r="T289" s="154">
        <f t="shared" si="95"/>
        <v>0</v>
      </c>
      <c r="U289" s="7"/>
      <c r="V289" s="49"/>
      <c r="W289" s="32"/>
      <c r="X289" s="19"/>
      <c r="Y289" s="1"/>
      <c r="Z289" s="7"/>
      <c r="AA289" s="7"/>
      <c r="AB289" s="7"/>
      <c r="AC289" s="7"/>
      <c r="AD289" s="7"/>
      <c r="AE289" s="8"/>
      <c r="AF289" s="7"/>
      <c r="AG289" s="7" t="str">
        <f t="shared" ca="1" si="104"/>
        <v>Pago</v>
      </c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</row>
    <row r="290" spans="1:208" x14ac:dyDescent="0.2">
      <c r="A290" s="143">
        <f t="shared" si="96"/>
        <v>43740</v>
      </c>
      <c r="B290" s="144">
        <f t="shared" ca="1" si="105"/>
        <v>10049.86125</v>
      </c>
      <c r="C290" s="145">
        <f t="shared" si="97"/>
        <v>10000</v>
      </c>
      <c r="D290" s="146">
        <f ca="1">IF(A290&lt;$B$1,VLOOKUP(A290,[1]DI!$A$4:$B$15000,2,FALSE),0)</f>
        <v>5.3999999999999999E-2</v>
      </c>
      <c r="E290" s="145">
        <f t="shared" ca="1" si="89"/>
        <v>1.0002087200000001</v>
      </c>
      <c r="F290" s="145">
        <f ca="1">(TRUNC(PRODUCT($E$12:$E289),16))</f>
        <v>1.04736066114549</v>
      </c>
      <c r="G290" s="145">
        <f t="shared" ca="1" si="88"/>
        <v>1.0439693751156101</v>
      </c>
      <c r="H290" s="145">
        <f t="shared" ca="1" si="90"/>
        <v>1.0032484500000001</v>
      </c>
      <c r="I290" s="147">
        <f t="shared" si="98"/>
        <v>2.9499999999999998E-2</v>
      </c>
      <c r="J290" s="148">
        <f t="shared" si="106"/>
        <v>43719</v>
      </c>
      <c r="K290" s="149">
        <f t="shared" si="99"/>
        <v>15</v>
      </c>
      <c r="L290" s="150">
        <f t="shared" si="100"/>
        <v>15</v>
      </c>
      <c r="M290" s="151">
        <f t="shared" si="91"/>
        <v>1.0017320489999999</v>
      </c>
      <c r="N290" s="151">
        <f t="shared" ca="1" si="92"/>
        <v>1.0049861250000001</v>
      </c>
      <c r="O290" s="150">
        <f t="shared" si="101"/>
        <v>0</v>
      </c>
      <c r="P290" s="145">
        <f t="shared" ca="1" si="93"/>
        <v>49.861249999999998</v>
      </c>
      <c r="Q290" s="152">
        <f t="shared" si="94"/>
        <v>0</v>
      </c>
      <c r="R290" s="153" t="str">
        <f t="shared" si="102"/>
        <v>J=</v>
      </c>
      <c r="S290" s="148">
        <f t="shared" si="103"/>
        <v>43749</v>
      </c>
      <c r="T290" s="154">
        <f t="shared" si="95"/>
        <v>0</v>
      </c>
      <c r="U290" s="7"/>
      <c r="V290" s="49"/>
      <c r="W290" s="32"/>
      <c r="X290" s="19"/>
      <c r="Y290" s="1"/>
      <c r="Z290" s="7"/>
      <c r="AA290" s="7"/>
      <c r="AB290" s="7"/>
      <c r="AC290" s="7"/>
      <c r="AD290" s="7"/>
      <c r="AE290" s="8"/>
      <c r="AF290" s="7"/>
      <c r="AG290" s="7" t="str">
        <f t="shared" ca="1" si="104"/>
        <v>Pago</v>
      </c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</row>
    <row r="291" spans="1:208" x14ac:dyDescent="0.2">
      <c r="A291" s="143">
        <f t="shared" si="96"/>
        <v>43741</v>
      </c>
      <c r="B291" s="144">
        <f t="shared" ca="1" si="105"/>
        <v>10053.118640000001</v>
      </c>
      <c r="C291" s="145">
        <f t="shared" si="97"/>
        <v>10000</v>
      </c>
      <c r="D291" s="146">
        <f ca="1">IF(A291&lt;$B$1,VLOOKUP(A291,[1]DI!$A$4:$B$15000,2,FALSE),0)</f>
        <v>5.3999999999999999E-2</v>
      </c>
      <c r="E291" s="145">
        <f t="shared" ca="1" si="89"/>
        <v>1.0002087200000001</v>
      </c>
      <c r="F291" s="145">
        <f ca="1">(TRUNC(PRODUCT($E$12:$E290),16))</f>
        <v>1.0475792662626899</v>
      </c>
      <c r="G291" s="145">
        <f t="shared" ca="1" si="88"/>
        <v>1.0439693751156101</v>
      </c>
      <c r="H291" s="145">
        <f t="shared" ca="1" si="90"/>
        <v>1.00345785</v>
      </c>
      <c r="I291" s="147">
        <f t="shared" si="98"/>
        <v>2.9499999999999998E-2</v>
      </c>
      <c r="J291" s="148">
        <f t="shared" si="106"/>
        <v>43719</v>
      </c>
      <c r="K291" s="149">
        <f t="shared" si="99"/>
        <v>16</v>
      </c>
      <c r="L291" s="150">
        <f t="shared" si="100"/>
        <v>16</v>
      </c>
      <c r="M291" s="151">
        <f t="shared" si="91"/>
        <v>1.0018476249999999</v>
      </c>
      <c r="N291" s="151">
        <f t="shared" ca="1" si="92"/>
        <v>1.0053118640000001</v>
      </c>
      <c r="O291" s="150">
        <f t="shared" si="101"/>
        <v>0</v>
      </c>
      <c r="P291" s="145">
        <f t="shared" ca="1" si="93"/>
        <v>53.118639999999999</v>
      </c>
      <c r="Q291" s="152">
        <f t="shared" si="94"/>
        <v>0</v>
      </c>
      <c r="R291" s="153" t="str">
        <f t="shared" si="102"/>
        <v>J=</v>
      </c>
      <c r="S291" s="148">
        <f t="shared" si="103"/>
        <v>43749</v>
      </c>
      <c r="T291" s="154">
        <f t="shared" si="95"/>
        <v>0</v>
      </c>
      <c r="U291" s="7"/>
      <c r="V291" s="49"/>
      <c r="W291" s="32"/>
      <c r="X291" s="19"/>
      <c r="Y291" s="1"/>
      <c r="Z291" s="7"/>
      <c r="AA291" s="7"/>
      <c r="AB291" s="7"/>
      <c r="AC291" s="7"/>
      <c r="AD291" s="7"/>
      <c r="AE291" s="8"/>
      <c r="AF291" s="7"/>
      <c r="AG291" s="7" t="str">
        <f t="shared" ca="1" si="104"/>
        <v>Pago</v>
      </c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</row>
    <row r="292" spans="1:208" x14ac:dyDescent="0.2">
      <c r="A292" s="143">
        <f t="shared" si="96"/>
        <v>43742</v>
      </c>
      <c r="B292" s="144">
        <f t="shared" ca="1" si="105"/>
        <v>10056.377049999999</v>
      </c>
      <c r="C292" s="145">
        <f t="shared" si="97"/>
        <v>10000</v>
      </c>
      <c r="D292" s="146">
        <f ca="1">IF(A292&lt;$B$1,VLOOKUP(A292,[1]DI!$A$4:$B$15000,2,FALSE),0)</f>
        <v>5.3999999999999999E-2</v>
      </c>
      <c r="E292" s="145">
        <f t="shared" ca="1" si="89"/>
        <v>1.0002087200000001</v>
      </c>
      <c r="F292" s="145">
        <f ca="1">(TRUNC(PRODUCT($E$12:$E291),16))</f>
        <v>1.0477979170071401</v>
      </c>
      <c r="G292" s="145">
        <f t="shared" ca="1" si="88"/>
        <v>1.0439693751156101</v>
      </c>
      <c r="H292" s="145">
        <f t="shared" ca="1" si="90"/>
        <v>1.0036672900000001</v>
      </c>
      <c r="I292" s="147">
        <f t="shared" si="98"/>
        <v>2.9499999999999998E-2</v>
      </c>
      <c r="J292" s="148">
        <f t="shared" si="106"/>
        <v>43719</v>
      </c>
      <c r="K292" s="149">
        <f t="shared" si="99"/>
        <v>17</v>
      </c>
      <c r="L292" s="150">
        <f t="shared" si="100"/>
        <v>17</v>
      </c>
      <c r="M292" s="151">
        <f t="shared" si="91"/>
        <v>1.001963215</v>
      </c>
      <c r="N292" s="151">
        <f t="shared" ca="1" si="92"/>
        <v>1.005637705</v>
      </c>
      <c r="O292" s="150">
        <f t="shared" si="101"/>
        <v>0</v>
      </c>
      <c r="P292" s="145">
        <f t="shared" ca="1" si="93"/>
        <v>56.377049999999997</v>
      </c>
      <c r="Q292" s="152">
        <f t="shared" si="94"/>
        <v>0</v>
      </c>
      <c r="R292" s="153" t="str">
        <f t="shared" si="102"/>
        <v>J=</v>
      </c>
      <c r="S292" s="148">
        <f t="shared" si="103"/>
        <v>43749</v>
      </c>
      <c r="T292" s="154">
        <f t="shared" si="95"/>
        <v>0</v>
      </c>
      <c r="U292" s="7"/>
      <c r="V292" s="49"/>
      <c r="W292" s="32"/>
      <c r="X292" s="19"/>
      <c r="Y292" s="1"/>
      <c r="Z292" s="7"/>
      <c r="AA292" s="7"/>
      <c r="AB292" s="7"/>
      <c r="AC292" s="7"/>
      <c r="AD292" s="7"/>
      <c r="AE292" s="8"/>
      <c r="AF292" s="7"/>
      <c r="AG292" s="7" t="str">
        <f t="shared" ca="1" si="104"/>
        <v>Pago</v>
      </c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</row>
    <row r="293" spans="1:208" x14ac:dyDescent="0.2">
      <c r="A293" s="143">
        <f t="shared" si="96"/>
        <v>43743</v>
      </c>
      <c r="B293" s="144">
        <f t="shared" ca="1" si="105"/>
        <v>10059.63656999</v>
      </c>
      <c r="C293" s="145">
        <f t="shared" si="97"/>
        <v>10000</v>
      </c>
      <c r="D293" s="146">
        <f ca="1">IF(A293&lt;$B$1,VLOOKUP(A293,[1]DI!$A$4:$B$15000,2,FALSE),0)</f>
        <v>0</v>
      </c>
      <c r="E293" s="145">
        <f t="shared" ca="1" si="89"/>
        <v>1</v>
      </c>
      <c r="F293" s="145">
        <f ca="1">(TRUNC(PRODUCT($E$12:$E292),16))</f>
        <v>1.0480166133883799</v>
      </c>
      <c r="G293" s="145">
        <f t="shared" ca="1" si="88"/>
        <v>1.0439693751156101</v>
      </c>
      <c r="H293" s="145">
        <f t="shared" ca="1" si="90"/>
        <v>1.0038767799999999</v>
      </c>
      <c r="I293" s="147">
        <f t="shared" si="98"/>
        <v>2.9499999999999998E-2</v>
      </c>
      <c r="J293" s="148">
        <f t="shared" si="106"/>
        <v>43719</v>
      </c>
      <c r="K293" s="149">
        <f t="shared" si="99"/>
        <v>17</v>
      </c>
      <c r="L293" s="150">
        <f t="shared" si="100"/>
        <v>18</v>
      </c>
      <c r="M293" s="151">
        <f t="shared" si="91"/>
        <v>1.002078818</v>
      </c>
      <c r="N293" s="151">
        <f t="shared" ca="1" si="92"/>
        <v>1.0059636569999999</v>
      </c>
      <c r="O293" s="150">
        <f t="shared" si="101"/>
        <v>0</v>
      </c>
      <c r="P293" s="145">
        <f t="shared" ca="1" si="93"/>
        <v>59.636569989999998</v>
      </c>
      <c r="Q293" s="152">
        <f t="shared" si="94"/>
        <v>0</v>
      </c>
      <c r="R293" s="153" t="str">
        <f t="shared" si="102"/>
        <v>J=</v>
      </c>
      <c r="S293" s="148">
        <f t="shared" si="103"/>
        <v>43749</v>
      </c>
      <c r="T293" s="154">
        <f t="shared" si="95"/>
        <v>0</v>
      </c>
      <c r="U293" s="7"/>
      <c r="V293" s="49"/>
      <c r="W293" s="32"/>
      <c r="X293" s="19"/>
      <c r="Y293" s="1"/>
      <c r="Z293" s="7"/>
      <c r="AA293" s="7"/>
      <c r="AB293" s="7"/>
      <c r="AC293" s="7"/>
      <c r="AD293" s="7"/>
      <c r="AE293" s="8"/>
      <c r="AF293" s="7"/>
      <c r="AG293" s="7" t="str">
        <f t="shared" ca="1" si="104"/>
        <v>Pago</v>
      </c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</row>
    <row r="294" spans="1:208" x14ac:dyDescent="0.2">
      <c r="A294" s="143">
        <f t="shared" si="96"/>
        <v>43744</v>
      </c>
      <c r="B294" s="144">
        <f t="shared" ca="1" si="105"/>
        <v>10059.63656999</v>
      </c>
      <c r="C294" s="145">
        <f t="shared" si="97"/>
        <v>10000</v>
      </c>
      <c r="D294" s="146">
        <f ca="1">IF(A294&lt;$B$1,VLOOKUP(A294,[1]DI!$A$4:$B$15000,2,FALSE),0)</f>
        <v>0</v>
      </c>
      <c r="E294" s="145">
        <f t="shared" ca="1" si="89"/>
        <v>1</v>
      </c>
      <c r="F294" s="145">
        <f ca="1">(TRUNC(PRODUCT($E$12:$E293),16))</f>
        <v>1.0480166133883799</v>
      </c>
      <c r="G294" s="145">
        <f t="shared" ca="1" si="88"/>
        <v>1.0439693751156101</v>
      </c>
      <c r="H294" s="145">
        <f t="shared" ca="1" si="90"/>
        <v>1.0038767799999999</v>
      </c>
      <c r="I294" s="147">
        <f t="shared" si="98"/>
        <v>2.9499999999999998E-2</v>
      </c>
      <c r="J294" s="148">
        <f t="shared" si="106"/>
        <v>43719</v>
      </c>
      <c r="K294" s="149">
        <f t="shared" si="99"/>
        <v>17</v>
      </c>
      <c r="L294" s="150">
        <f t="shared" si="100"/>
        <v>18</v>
      </c>
      <c r="M294" s="151">
        <f t="shared" si="91"/>
        <v>1.002078818</v>
      </c>
      <c r="N294" s="151">
        <f t="shared" ca="1" si="92"/>
        <v>1.0059636569999999</v>
      </c>
      <c r="O294" s="150">
        <f t="shared" si="101"/>
        <v>0</v>
      </c>
      <c r="P294" s="145">
        <f t="shared" ca="1" si="93"/>
        <v>59.636569989999998</v>
      </c>
      <c r="Q294" s="152">
        <f t="shared" si="94"/>
        <v>0</v>
      </c>
      <c r="R294" s="153" t="str">
        <f t="shared" si="102"/>
        <v>J=</v>
      </c>
      <c r="S294" s="148">
        <f t="shared" si="103"/>
        <v>43749</v>
      </c>
      <c r="T294" s="154">
        <f t="shared" si="95"/>
        <v>0</v>
      </c>
      <c r="U294" s="7"/>
      <c r="V294" s="49"/>
      <c r="W294" s="32"/>
      <c r="X294" s="19"/>
      <c r="Y294" s="1"/>
      <c r="Z294" s="7"/>
      <c r="AA294" s="7"/>
      <c r="AB294" s="7"/>
      <c r="AC294" s="7"/>
      <c r="AD294" s="7"/>
      <c r="AE294" s="8"/>
      <c r="AF294" s="7"/>
      <c r="AG294" s="7" t="str">
        <f t="shared" ca="1" si="104"/>
        <v>Pago</v>
      </c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</row>
    <row r="295" spans="1:208" x14ac:dyDescent="0.2">
      <c r="A295" s="143">
        <f t="shared" si="96"/>
        <v>43745</v>
      </c>
      <c r="B295" s="144">
        <f t="shared" ca="1" si="105"/>
        <v>10059.63656999</v>
      </c>
      <c r="C295" s="145">
        <f t="shared" si="97"/>
        <v>10000</v>
      </c>
      <c r="D295" s="146">
        <f ca="1">IF(A295&lt;$B$1,VLOOKUP(A295,[1]DI!$A$4:$B$15000,2,FALSE),0)</f>
        <v>5.3999999999999999E-2</v>
      </c>
      <c r="E295" s="145">
        <f t="shared" ca="1" si="89"/>
        <v>1.0002087200000001</v>
      </c>
      <c r="F295" s="145">
        <f ca="1">(TRUNC(PRODUCT($E$12:$E294),16))</f>
        <v>1.0480166133883799</v>
      </c>
      <c r="G295" s="145">
        <f t="shared" ca="1" si="88"/>
        <v>1.0439693751156101</v>
      </c>
      <c r="H295" s="145">
        <f t="shared" ca="1" si="90"/>
        <v>1.0038767799999999</v>
      </c>
      <c r="I295" s="147">
        <f t="shared" si="98"/>
        <v>2.9499999999999998E-2</v>
      </c>
      <c r="J295" s="148">
        <f t="shared" si="106"/>
        <v>43719</v>
      </c>
      <c r="K295" s="149">
        <f t="shared" si="99"/>
        <v>18</v>
      </c>
      <c r="L295" s="150">
        <f t="shared" si="100"/>
        <v>18</v>
      </c>
      <c r="M295" s="151">
        <f t="shared" si="91"/>
        <v>1.002078818</v>
      </c>
      <c r="N295" s="151">
        <f t="shared" ca="1" si="92"/>
        <v>1.0059636569999999</v>
      </c>
      <c r="O295" s="150">
        <f t="shared" si="101"/>
        <v>0</v>
      </c>
      <c r="P295" s="145">
        <f t="shared" ca="1" si="93"/>
        <v>59.636569989999998</v>
      </c>
      <c r="Q295" s="152">
        <f t="shared" si="94"/>
        <v>0</v>
      </c>
      <c r="R295" s="153" t="str">
        <f t="shared" si="102"/>
        <v>J=</v>
      </c>
      <c r="S295" s="148">
        <f t="shared" si="103"/>
        <v>43749</v>
      </c>
      <c r="T295" s="154">
        <f t="shared" si="95"/>
        <v>0</v>
      </c>
      <c r="U295" s="7"/>
      <c r="V295" s="49"/>
      <c r="W295" s="32"/>
      <c r="X295" s="19"/>
      <c r="Y295" s="1"/>
      <c r="Z295" s="7"/>
      <c r="AA295" s="7"/>
      <c r="AB295" s="7"/>
      <c r="AC295" s="7"/>
      <c r="AD295" s="7"/>
      <c r="AE295" s="8"/>
      <c r="AF295" s="7"/>
      <c r="AG295" s="7" t="str">
        <f t="shared" ca="1" si="104"/>
        <v>Pago</v>
      </c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</row>
    <row r="296" spans="1:208" x14ac:dyDescent="0.2">
      <c r="A296" s="143">
        <f t="shared" si="96"/>
        <v>43746</v>
      </c>
      <c r="B296" s="144">
        <f t="shared" ca="1" si="105"/>
        <v>10062.89712</v>
      </c>
      <c r="C296" s="145">
        <f t="shared" si="97"/>
        <v>10000</v>
      </c>
      <c r="D296" s="146">
        <f ca="1">IF(A296&lt;$B$1,VLOOKUP(A296,[1]DI!$A$4:$B$15000,2,FALSE),0)</f>
        <v>5.3999999999999999E-2</v>
      </c>
      <c r="E296" s="145">
        <f t="shared" ca="1" si="89"/>
        <v>1.0002087200000001</v>
      </c>
      <c r="F296" s="145">
        <f ca="1">(TRUNC(PRODUCT($E$12:$E295),16))</f>
        <v>1.0482353554159201</v>
      </c>
      <c r="G296" s="145">
        <f t="shared" ca="1" si="88"/>
        <v>1.0439693751156101</v>
      </c>
      <c r="H296" s="145">
        <f t="shared" ca="1" si="90"/>
        <v>1.0040863099999999</v>
      </c>
      <c r="I296" s="147">
        <f t="shared" si="98"/>
        <v>2.9499999999999998E-2</v>
      </c>
      <c r="J296" s="148">
        <f t="shared" si="106"/>
        <v>43719</v>
      </c>
      <c r="K296" s="149">
        <f t="shared" si="99"/>
        <v>19</v>
      </c>
      <c r="L296" s="150">
        <f t="shared" si="100"/>
        <v>19</v>
      </c>
      <c r="M296" s="151">
        <f t="shared" si="91"/>
        <v>1.0021944350000001</v>
      </c>
      <c r="N296" s="151">
        <f t="shared" ca="1" si="92"/>
        <v>1.0062897120000001</v>
      </c>
      <c r="O296" s="150">
        <f t="shared" si="101"/>
        <v>0</v>
      </c>
      <c r="P296" s="145">
        <f t="shared" ca="1" si="93"/>
        <v>62.897120000000001</v>
      </c>
      <c r="Q296" s="152">
        <f t="shared" si="94"/>
        <v>0</v>
      </c>
      <c r="R296" s="153" t="str">
        <f t="shared" si="102"/>
        <v>J=</v>
      </c>
      <c r="S296" s="148">
        <f t="shared" si="103"/>
        <v>43749</v>
      </c>
      <c r="T296" s="154">
        <f t="shared" si="95"/>
        <v>0</v>
      </c>
      <c r="U296" s="7"/>
      <c r="V296" s="49"/>
      <c r="W296" s="32"/>
      <c r="X296" s="19"/>
      <c r="Y296" s="1"/>
      <c r="Z296" s="7"/>
      <c r="AA296" s="7"/>
      <c r="AB296" s="7"/>
      <c r="AC296" s="7"/>
      <c r="AD296" s="7"/>
      <c r="AE296" s="8"/>
      <c r="AF296" s="7"/>
      <c r="AG296" s="7" t="str">
        <f t="shared" ca="1" si="104"/>
        <v>Pago</v>
      </c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</row>
    <row r="297" spans="1:208" x14ac:dyDescent="0.2">
      <c r="A297" s="143">
        <f t="shared" si="96"/>
        <v>43747</v>
      </c>
      <c r="B297" s="144">
        <f t="shared" ca="1" si="105"/>
        <v>10066.15869</v>
      </c>
      <c r="C297" s="145">
        <f t="shared" si="97"/>
        <v>10000</v>
      </c>
      <c r="D297" s="146">
        <f ca="1">IF(A297&lt;$B$1,VLOOKUP(A297,[1]DI!$A$4:$B$15000,2,FALSE),0)</f>
        <v>5.3999999999999999E-2</v>
      </c>
      <c r="E297" s="145">
        <f t="shared" ca="1" si="89"/>
        <v>1.0002087200000001</v>
      </c>
      <c r="F297" s="145">
        <f ca="1">(TRUNC(PRODUCT($E$12:$E296),16))</f>
        <v>1.04845414309931</v>
      </c>
      <c r="G297" s="145">
        <f t="shared" ca="1" si="88"/>
        <v>1.0439693751156101</v>
      </c>
      <c r="H297" s="145">
        <f t="shared" ca="1" si="90"/>
        <v>1.0042958799999999</v>
      </c>
      <c r="I297" s="147">
        <f t="shared" si="98"/>
        <v>2.9499999999999998E-2</v>
      </c>
      <c r="J297" s="148">
        <f t="shared" si="106"/>
        <v>43719</v>
      </c>
      <c r="K297" s="149">
        <f t="shared" si="99"/>
        <v>20</v>
      </c>
      <c r="L297" s="150">
        <f t="shared" si="100"/>
        <v>20</v>
      </c>
      <c r="M297" s="151">
        <f t="shared" si="91"/>
        <v>1.0023100650000001</v>
      </c>
      <c r="N297" s="151">
        <f t="shared" ca="1" si="92"/>
        <v>1.006615869</v>
      </c>
      <c r="O297" s="150">
        <f t="shared" si="101"/>
        <v>0</v>
      </c>
      <c r="P297" s="145">
        <f t="shared" ca="1" si="93"/>
        <v>66.158690000000007</v>
      </c>
      <c r="Q297" s="152">
        <f t="shared" si="94"/>
        <v>0</v>
      </c>
      <c r="R297" s="153" t="str">
        <f t="shared" si="102"/>
        <v>J=</v>
      </c>
      <c r="S297" s="148">
        <f t="shared" si="103"/>
        <v>43749</v>
      </c>
      <c r="T297" s="154">
        <f t="shared" si="95"/>
        <v>0</v>
      </c>
      <c r="U297" s="7"/>
      <c r="V297" s="49"/>
      <c r="W297" s="32"/>
      <c r="X297" s="19"/>
      <c r="Y297" s="1"/>
      <c r="Z297" s="7"/>
      <c r="AA297" s="7"/>
      <c r="AB297" s="7"/>
      <c r="AC297" s="7"/>
      <c r="AD297" s="7"/>
      <c r="AE297" s="8"/>
      <c r="AF297" s="7"/>
      <c r="AG297" s="7" t="str">
        <f t="shared" ca="1" si="104"/>
        <v>Pago</v>
      </c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</row>
    <row r="298" spans="1:208" x14ac:dyDescent="0.2">
      <c r="A298" s="143">
        <f t="shared" si="96"/>
        <v>43748</v>
      </c>
      <c r="B298" s="144">
        <f t="shared" ca="1" si="105"/>
        <v>10069.42137</v>
      </c>
      <c r="C298" s="145">
        <f t="shared" si="97"/>
        <v>10000</v>
      </c>
      <c r="D298" s="146">
        <f ca="1">IF(A298&lt;$B$1,VLOOKUP(A298,[1]DI!$A$4:$B$15000,2,FALSE),0)</f>
        <v>5.3999999999999999E-2</v>
      </c>
      <c r="E298" s="145">
        <f t="shared" ca="1" si="89"/>
        <v>1.0002087200000001</v>
      </c>
      <c r="F298" s="145">
        <f ca="1">(TRUNC(PRODUCT($E$12:$E297),16))</f>
        <v>1.04867297644806</v>
      </c>
      <c r="G298" s="145">
        <f t="shared" ca="1" si="88"/>
        <v>1.0439693751156101</v>
      </c>
      <c r="H298" s="145">
        <f t="shared" ca="1" si="90"/>
        <v>1.0045055000000001</v>
      </c>
      <c r="I298" s="147">
        <f t="shared" si="98"/>
        <v>2.9499999999999998E-2</v>
      </c>
      <c r="J298" s="148">
        <f t="shared" si="106"/>
        <v>43719</v>
      </c>
      <c r="K298" s="149">
        <f t="shared" si="99"/>
        <v>21</v>
      </c>
      <c r="L298" s="150">
        <f t="shared" si="100"/>
        <v>21</v>
      </c>
      <c r="M298" s="151">
        <f t="shared" si="91"/>
        <v>1.0024257080000001</v>
      </c>
      <c r="N298" s="151">
        <f t="shared" ca="1" si="92"/>
        <v>1.006942137</v>
      </c>
      <c r="O298" s="150">
        <f t="shared" si="101"/>
        <v>0</v>
      </c>
      <c r="P298" s="145">
        <f t="shared" ca="1" si="93"/>
        <v>69.421369999999996</v>
      </c>
      <c r="Q298" s="152">
        <f t="shared" si="94"/>
        <v>0</v>
      </c>
      <c r="R298" s="153" t="str">
        <f t="shared" si="102"/>
        <v>J=</v>
      </c>
      <c r="S298" s="148">
        <f t="shared" si="103"/>
        <v>43749</v>
      </c>
      <c r="T298" s="154">
        <f t="shared" si="95"/>
        <v>0</v>
      </c>
      <c r="U298" s="7"/>
      <c r="V298" s="49"/>
      <c r="W298" s="23"/>
      <c r="X298" s="19"/>
      <c r="Y298" s="1"/>
      <c r="Z298" s="7"/>
      <c r="AA298" s="7"/>
      <c r="AB298" s="7"/>
      <c r="AC298" s="7"/>
      <c r="AD298" s="7"/>
      <c r="AE298" s="8"/>
      <c r="AF298" s="7"/>
      <c r="AG298" s="7" t="str">
        <f t="shared" ca="1" si="104"/>
        <v>Pago</v>
      </c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</row>
    <row r="299" spans="1:208" x14ac:dyDescent="0.2">
      <c r="A299" s="143">
        <f t="shared" si="96"/>
        <v>43749</v>
      </c>
      <c r="B299" s="144">
        <f t="shared" ca="1" si="105"/>
        <v>10072.68507</v>
      </c>
      <c r="C299" s="145">
        <f t="shared" si="97"/>
        <v>10000</v>
      </c>
      <c r="D299" s="146">
        <f ca="1">IF(A299&lt;$B$1,VLOOKUP(A299,[1]DI!$A$4:$B$15000,2,FALSE),0)</f>
        <v>5.3999999999999999E-2</v>
      </c>
      <c r="E299" s="145">
        <f t="shared" ca="1" si="89"/>
        <v>1.0002087200000001</v>
      </c>
      <c r="F299" s="145">
        <f ca="1">(TRUNC(PRODUCT($E$12:$E298),16))</f>
        <v>1.0488918554716999</v>
      </c>
      <c r="G299" s="145">
        <f t="shared" ca="1" si="88"/>
        <v>1.0439693751156101</v>
      </c>
      <c r="H299" s="145">
        <f t="shared" ca="1" si="90"/>
        <v>1.0047151599999999</v>
      </c>
      <c r="I299" s="147">
        <f t="shared" si="98"/>
        <v>2.9499999999999998E-2</v>
      </c>
      <c r="J299" s="148">
        <f t="shared" si="106"/>
        <v>43719</v>
      </c>
      <c r="K299" s="149">
        <f t="shared" si="99"/>
        <v>22</v>
      </c>
      <c r="L299" s="150">
        <f t="shared" si="100"/>
        <v>22</v>
      </c>
      <c r="M299" s="151">
        <f t="shared" si="91"/>
        <v>1.002541364</v>
      </c>
      <c r="N299" s="151">
        <f t="shared" ca="1" si="92"/>
        <v>1.007268507</v>
      </c>
      <c r="O299" s="150">
        <f t="shared" si="101"/>
        <v>10</v>
      </c>
      <c r="P299" s="145">
        <f t="shared" ca="1" si="93"/>
        <v>72.685069999999996</v>
      </c>
      <c r="Q299" s="152">
        <f t="shared" si="94"/>
        <v>0</v>
      </c>
      <c r="R299" s="153" t="str">
        <f t="shared" si="102"/>
        <v>J=</v>
      </c>
      <c r="S299" s="148">
        <f t="shared" si="103"/>
        <v>43749</v>
      </c>
      <c r="T299" s="154">
        <f t="shared" ca="1" si="95"/>
        <v>1417358.865</v>
      </c>
      <c r="U299" s="7"/>
      <c r="V299" s="49"/>
      <c r="W299" s="32"/>
      <c r="X299" s="19"/>
      <c r="Y299" s="1"/>
      <c r="Z299" s="7"/>
      <c r="AA299" s="7"/>
      <c r="AB299" s="7"/>
      <c r="AC299" s="7"/>
      <c r="AD299" s="7"/>
      <c r="AE299" s="8"/>
      <c r="AF299" s="7"/>
      <c r="AG299" s="7" t="str">
        <f t="shared" ca="1" si="104"/>
        <v>Pago</v>
      </c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</row>
    <row r="300" spans="1:208" x14ac:dyDescent="0.2">
      <c r="A300" s="143">
        <f t="shared" si="96"/>
        <v>43750</v>
      </c>
      <c r="B300" s="144">
        <f t="shared" ca="1" si="105"/>
        <v>10003.24121</v>
      </c>
      <c r="C300" s="145">
        <f t="shared" si="97"/>
        <v>10000</v>
      </c>
      <c r="D300" s="146">
        <f ca="1">IF(A300&lt;$B$1,VLOOKUP(A300,[1]DI!$A$4:$B$15000,2,FALSE),0)</f>
        <v>0</v>
      </c>
      <c r="E300" s="145">
        <f t="shared" ca="1" si="89"/>
        <v>1</v>
      </c>
      <c r="F300" s="145">
        <f ca="1">(TRUNC(PRODUCT($E$12:$E299),16))</f>
        <v>1.0491107801797701</v>
      </c>
      <c r="G300" s="145">
        <f t="shared" ca="1" si="88"/>
        <v>1.0488918554716999</v>
      </c>
      <c r="H300" s="145">
        <f t="shared" ca="1" si="90"/>
        <v>1.0002087200000001</v>
      </c>
      <c r="I300" s="147">
        <f t="shared" si="98"/>
        <v>2.9499999999999998E-2</v>
      </c>
      <c r="J300" s="148">
        <f t="shared" si="106"/>
        <v>43749</v>
      </c>
      <c r="K300" s="149">
        <f t="shared" si="99"/>
        <v>1</v>
      </c>
      <c r="L300" s="150">
        <f t="shared" si="100"/>
        <v>1</v>
      </c>
      <c r="M300" s="151">
        <f t="shared" si="91"/>
        <v>1.000115377</v>
      </c>
      <c r="N300" s="151">
        <f t="shared" ca="1" si="92"/>
        <v>1.000324121</v>
      </c>
      <c r="O300" s="150">
        <f t="shared" si="101"/>
        <v>0</v>
      </c>
      <c r="P300" s="145">
        <f t="shared" ca="1" si="93"/>
        <v>3.2412100000000001</v>
      </c>
      <c r="Q300" s="152">
        <f t="shared" si="94"/>
        <v>0</v>
      </c>
      <c r="R300" s="153" t="str">
        <f t="shared" si="102"/>
        <v>J=</v>
      </c>
      <c r="S300" s="148">
        <f t="shared" si="103"/>
        <v>43780</v>
      </c>
      <c r="T300" s="154">
        <f t="shared" si="95"/>
        <v>0</v>
      </c>
      <c r="U300" s="7"/>
      <c r="V300" s="49"/>
      <c r="W300" s="32"/>
      <c r="X300" s="19"/>
      <c r="Y300" s="1"/>
      <c r="Z300" s="7"/>
      <c r="AA300" s="7"/>
      <c r="AB300" s="7"/>
      <c r="AC300" s="7"/>
      <c r="AD300" s="7"/>
      <c r="AE300" s="8"/>
      <c r="AF300" s="7"/>
      <c r="AG300" s="7" t="str">
        <f t="shared" ca="1" si="104"/>
        <v>Pago</v>
      </c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</row>
    <row r="301" spans="1:208" x14ac:dyDescent="0.2">
      <c r="A301" s="143">
        <f t="shared" si="96"/>
        <v>43751</v>
      </c>
      <c r="B301" s="144">
        <f t="shared" ca="1" si="105"/>
        <v>10003.24121</v>
      </c>
      <c r="C301" s="145">
        <f t="shared" si="97"/>
        <v>10000</v>
      </c>
      <c r="D301" s="146">
        <f ca="1">IF(A301&lt;$B$1,VLOOKUP(A301,[1]DI!$A$4:$B$15000,2,FALSE),0)</f>
        <v>0</v>
      </c>
      <c r="E301" s="145">
        <f t="shared" ca="1" si="89"/>
        <v>1</v>
      </c>
      <c r="F301" s="145">
        <f ca="1">(TRUNC(PRODUCT($E$12:$E300),16))</f>
        <v>1.0491107801797701</v>
      </c>
      <c r="G301" s="145">
        <f t="shared" ca="1" si="88"/>
        <v>1.0488918554716999</v>
      </c>
      <c r="H301" s="145">
        <f t="shared" ca="1" si="90"/>
        <v>1.0002087200000001</v>
      </c>
      <c r="I301" s="147">
        <f t="shared" si="98"/>
        <v>2.9499999999999998E-2</v>
      </c>
      <c r="J301" s="148">
        <f t="shared" si="106"/>
        <v>43749</v>
      </c>
      <c r="K301" s="149">
        <f t="shared" si="99"/>
        <v>1</v>
      </c>
      <c r="L301" s="150">
        <f t="shared" si="100"/>
        <v>1</v>
      </c>
      <c r="M301" s="151">
        <f t="shared" si="91"/>
        <v>1.000115377</v>
      </c>
      <c r="N301" s="151">
        <f t="shared" ca="1" si="92"/>
        <v>1.000324121</v>
      </c>
      <c r="O301" s="150">
        <f t="shared" si="101"/>
        <v>0</v>
      </c>
      <c r="P301" s="145">
        <f t="shared" ca="1" si="93"/>
        <v>3.2412100000000001</v>
      </c>
      <c r="Q301" s="152">
        <f t="shared" si="94"/>
        <v>0</v>
      </c>
      <c r="R301" s="153" t="str">
        <f t="shared" si="102"/>
        <v>J=</v>
      </c>
      <c r="S301" s="148">
        <f t="shared" si="103"/>
        <v>43780</v>
      </c>
      <c r="T301" s="154">
        <f t="shared" si="95"/>
        <v>0</v>
      </c>
      <c r="U301" s="7"/>
      <c r="V301" s="49"/>
      <c r="W301" s="32"/>
      <c r="X301" s="19"/>
      <c r="Y301" s="1"/>
      <c r="Z301" s="7"/>
      <c r="AA301" s="7"/>
      <c r="AB301" s="7"/>
      <c r="AC301" s="7"/>
      <c r="AD301" s="7"/>
      <c r="AE301" s="8"/>
      <c r="AF301" s="7"/>
      <c r="AG301" s="7" t="str">
        <f t="shared" ca="1" si="104"/>
        <v>Pago</v>
      </c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</row>
    <row r="302" spans="1:208" x14ac:dyDescent="0.2">
      <c r="A302" s="143">
        <f t="shared" si="96"/>
        <v>43752</v>
      </c>
      <c r="B302" s="144">
        <f t="shared" ca="1" si="105"/>
        <v>10003.24121</v>
      </c>
      <c r="C302" s="145">
        <f t="shared" si="97"/>
        <v>10000</v>
      </c>
      <c r="D302" s="146">
        <f ca="1">IF(A302&lt;$B$1,VLOOKUP(A302,[1]DI!$A$4:$B$15000,2,FALSE),0)</f>
        <v>5.3999999999999999E-2</v>
      </c>
      <c r="E302" s="145">
        <f t="shared" ca="1" si="89"/>
        <v>1.0002087200000001</v>
      </c>
      <c r="F302" s="145">
        <f ca="1">(TRUNC(PRODUCT($E$12:$E301),16))</f>
        <v>1.0491107801797701</v>
      </c>
      <c r="G302" s="145">
        <f t="shared" ca="1" si="88"/>
        <v>1.0488918554716999</v>
      </c>
      <c r="H302" s="145">
        <f t="shared" ca="1" si="90"/>
        <v>1.0002087200000001</v>
      </c>
      <c r="I302" s="147">
        <f t="shared" si="98"/>
        <v>2.9499999999999998E-2</v>
      </c>
      <c r="J302" s="148">
        <f t="shared" si="106"/>
        <v>43749</v>
      </c>
      <c r="K302" s="149">
        <f t="shared" si="99"/>
        <v>1</v>
      </c>
      <c r="L302" s="150">
        <f t="shared" si="100"/>
        <v>1</v>
      </c>
      <c r="M302" s="151">
        <f t="shared" si="91"/>
        <v>1.000115377</v>
      </c>
      <c r="N302" s="151">
        <f t="shared" ca="1" si="92"/>
        <v>1.000324121</v>
      </c>
      <c r="O302" s="150">
        <f t="shared" si="101"/>
        <v>0</v>
      </c>
      <c r="P302" s="145">
        <f t="shared" ca="1" si="93"/>
        <v>3.2412100000000001</v>
      </c>
      <c r="Q302" s="152">
        <f t="shared" si="94"/>
        <v>0</v>
      </c>
      <c r="R302" s="153" t="str">
        <f t="shared" si="102"/>
        <v>J=</v>
      </c>
      <c r="S302" s="148">
        <f t="shared" si="103"/>
        <v>43780</v>
      </c>
      <c r="T302" s="154">
        <f t="shared" si="95"/>
        <v>0</v>
      </c>
      <c r="U302" s="7"/>
      <c r="V302" s="49"/>
      <c r="W302" s="32"/>
      <c r="X302" s="19"/>
      <c r="Y302" s="1"/>
      <c r="Z302" s="7"/>
      <c r="AA302" s="7"/>
      <c r="AB302" s="7"/>
      <c r="AC302" s="7"/>
      <c r="AD302" s="7"/>
      <c r="AE302" s="8"/>
      <c r="AF302" s="7"/>
      <c r="AG302" s="7" t="str">
        <f t="shared" ca="1" si="104"/>
        <v>Pago</v>
      </c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</row>
    <row r="303" spans="1:208" x14ac:dyDescent="0.2">
      <c r="A303" s="143">
        <f t="shared" si="96"/>
        <v>43753</v>
      </c>
      <c r="B303" s="144">
        <f t="shared" ca="1" si="105"/>
        <v>10006.483429989999</v>
      </c>
      <c r="C303" s="145">
        <f t="shared" si="97"/>
        <v>10000</v>
      </c>
      <c r="D303" s="146">
        <f ca="1">IF(A303&lt;$B$1,VLOOKUP(A303,[1]DI!$A$4:$B$15000,2,FALSE),0)</f>
        <v>5.3999999999999999E-2</v>
      </c>
      <c r="E303" s="145">
        <f t="shared" ca="1" si="89"/>
        <v>1.0002087200000001</v>
      </c>
      <c r="F303" s="145">
        <f ca="1">(TRUNC(PRODUCT($E$12:$E302),16))</f>
        <v>1.04932975058181</v>
      </c>
      <c r="G303" s="145">
        <f t="shared" ca="1" si="88"/>
        <v>1.0488918554716999</v>
      </c>
      <c r="H303" s="145">
        <f t="shared" ca="1" si="90"/>
        <v>1.0004174800000001</v>
      </c>
      <c r="I303" s="147">
        <f t="shared" si="98"/>
        <v>2.9499999999999998E-2</v>
      </c>
      <c r="J303" s="148">
        <f t="shared" si="106"/>
        <v>43749</v>
      </c>
      <c r="K303" s="149">
        <f t="shared" si="99"/>
        <v>2</v>
      </c>
      <c r="L303" s="150">
        <f t="shared" si="100"/>
        <v>2</v>
      </c>
      <c r="M303" s="151">
        <f t="shared" si="91"/>
        <v>1.0002307669999999</v>
      </c>
      <c r="N303" s="151">
        <f t="shared" ca="1" si="92"/>
        <v>1.0006483429999999</v>
      </c>
      <c r="O303" s="150">
        <f t="shared" si="101"/>
        <v>0</v>
      </c>
      <c r="P303" s="145">
        <f t="shared" ca="1" si="93"/>
        <v>6.4834299900000003</v>
      </c>
      <c r="Q303" s="152">
        <f t="shared" si="94"/>
        <v>0</v>
      </c>
      <c r="R303" s="153" t="str">
        <f t="shared" si="102"/>
        <v>J=</v>
      </c>
      <c r="S303" s="148">
        <f t="shared" si="103"/>
        <v>43780</v>
      </c>
      <c r="T303" s="154">
        <f t="shared" si="95"/>
        <v>0</v>
      </c>
      <c r="U303" s="7"/>
      <c r="V303" s="49"/>
      <c r="W303" s="32"/>
      <c r="X303" s="19"/>
      <c r="Y303" s="1"/>
      <c r="Z303" s="7"/>
      <c r="AA303" s="7"/>
      <c r="AB303" s="7"/>
      <c r="AC303" s="7"/>
      <c r="AD303" s="7"/>
      <c r="AE303" s="8"/>
      <c r="AF303" s="7"/>
      <c r="AG303" s="7" t="str">
        <f t="shared" ca="1" si="104"/>
        <v>Pago</v>
      </c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</row>
    <row r="304" spans="1:208" x14ac:dyDescent="0.2">
      <c r="A304" s="143">
        <f t="shared" si="96"/>
        <v>43754</v>
      </c>
      <c r="B304" s="144">
        <f t="shared" ca="1" si="105"/>
        <v>10009.726769999999</v>
      </c>
      <c r="C304" s="145">
        <f t="shared" si="97"/>
        <v>10000</v>
      </c>
      <c r="D304" s="146">
        <f ca="1">IF(A304&lt;$B$1,VLOOKUP(A304,[1]DI!$A$4:$B$15000,2,FALSE),0)</f>
        <v>5.3999999999999999E-2</v>
      </c>
      <c r="E304" s="145">
        <f t="shared" ca="1" si="89"/>
        <v>1.0002087200000001</v>
      </c>
      <c r="F304" s="145">
        <f ca="1">(TRUNC(PRODUCT($E$12:$E303),16))</f>
        <v>1.04954876668735</v>
      </c>
      <c r="G304" s="145">
        <f t="shared" ref="G304:G367" ca="1" si="107">IF(O303&gt;0,F303,G303)</f>
        <v>1.0488918554716999</v>
      </c>
      <c r="H304" s="145">
        <f t="shared" ca="1" si="90"/>
        <v>1.00062629</v>
      </c>
      <c r="I304" s="147">
        <f t="shared" si="98"/>
        <v>2.9499999999999998E-2</v>
      </c>
      <c r="J304" s="148">
        <f t="shared" si="106"/>
        <v>43749</v>
      </c>
      <c r="K304" s="149">
        <f t="shared" si="99"/>
        <v>3</v>
      </c>
      <c r="L304" s="150">
        <f t="shared" si="100"/>
        <v>3</v>
      </c>
      <c r="M304" s="151">
        <f t="shared" si="91"/>
        <v>1.00034617</v>
      </c>
      <c r="N304" s="151">
        <f t="shared" ca="1" si="92"/>
        <v>1.000972677</v>
      </c>
      <c r="O304" s="150">
        <f t="shared" si="101"/>
        <v>0</v>
      </c>
      <c r="P304" s="145">
        <f t="shared" ca="1" si="93"/>
        <v>9.7267700000000001</v>
      </c>
      <c r="Q304" s="152">
        <f t="shared" si="94"/>
        <v>0</v>
      </c>
      <c r="R304" s="153" t="str">
        <f t="shared" si="102"/>
        <v>J=</v>
      </c>
      <c r="S304" s="148">
        <f t="shared" si="103"/>
        <v>43780</v>
      </c>
      <c r="T304" s="154">
        <f t="shared" si="95"/>
        <v>0</v>
      </c>
      <c r="U304" s="7"/>
      <c r="V304" s="49"/>
      <c r="W304" s="32"/>
      <c r="X304" s="19"/>
      <c r="Y304" s="1"/>
      <c r="Z304" s="7"/>
      <c r="AA304" s="7"/>
      <c r="AB304" s="7"/>
      <c r="AC304" s="7"/>
      <c r="AD304" s="7"/>
      <c r="AE304" s="8"/>
      <c r="AF304" s="7"/>
      <c r="AG304" s="7" t="str">
        <f t="shared" ca="1" si="104"/>
        <v>Pago</v>
      </c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</row>
    <row r="305" spans="1:208" x14ac:dyDescent="0.2">
      <c r="A305" s="143">
        <f t="shared" si="96"/>
        <v>43755</v>
      </c>
      <c r="B305" s="144">
        <f t="shared" ca="1" si="105"/>
        <v>10012.97112</v>
      </c>
      <c r="C305" s="145">
        <f t="shared" si="97"/>
        <v>10000</v>
      </c>
      <c r="D305" s="146">
        <f ca="1">IF(A305&lt;$B$1,VLOOKUP(A305,[1]DI!$A$4:$B$15000,2,FALSE),0)</f>
        <v>5.3999999999999999E-2</v>
      </c>
      <c r="E305" s="145">
        <f t="shared" ca="1" si="89"/>
        <v>1.0002087200000001</v>
      </c>
      <c r="F305" s="145">
        <f ca="1">(TRUNC(PRODUCT($E$12:$E304),16))</f>
        <v>1.04976782850594</v>
      </c>
      <c r="G305" s="145">
        <f t="shared" ca="1" si="107"/>
        <v>1.0488918554716999</v>
      </c>
      <c r="H305" s="145">
        <f t="shared" ca="1" si="90"/>
        <v>1.00083514</v>
      </c>
      <c r="I305" s="147">
        <f t="shared" si="98"/>
        <v>2.9499999999999998E-2</v>
      </c>
      <c r="J305" s="148">
        <f t="shared" si="106"/>
        <v>43749</v>
      </c>
      <c r="K305" s="149">
        <f t="shared" si="99"/>
        <v>4</v>
      </c>
      <c r="L305" s="150">
        <f t="shared" si="100"/>
        <v>4</v>
      </c>
      <c r="M305" s="151">
        <f t="shared" si="91"/>
        <v>1.000461587</v>
      </c>
      <c r="N305" s="151">
        <f t="shared" ca="1" si="92"/>
        <v>1.001297112</v>
      </c>
      <c r="O305" s="150">
        <f t="shared" si="101"/>
        <v>0</v>
      </c>
      <c r="P305" s="145">
        <f t="shared" ca="1" si="93"/>
        <v>12.971120000000001</v>
      </c>
      <c r="Q305" s="152">
        <f t="shared" si="94"/>
        <v>0</v>
      </c>
      <c r="R305" s="153" t="str">
        <f t="shared" si="102"/>
        <v>J=</v>
      </c>
      <c r="S305" s="148">
        <f t="shared" si="103"/>
        <v>43780</v>
      </c>
      <c r="T305" s="154">
        <f t="shared" si="95"/>
        <v>0</v>
      </c>
      <c r="U305" s="7"/>
      <c r="V305" s="49"/>
      <c r="W305" s="32"/>
      <c r="X305" s="19"/>
      <c r="Y305" s="1"/>
      <c r="Z305" s="7"/>
      <c r="AA305" s="7"/>
      <c r="AB305" s="7"/>
      <c r="AC305" s="7"/>
      <c r="AD305" s="7"/>
      <c r="AE305" s="8"/>
      <c r="AF305" s="7"/>
      <c r="AG305" s="7" t="str">
        <f t="shared" ca="1" si="104"/>
        <v>Pago</v>
      </c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</row>
    <row r="306" spans="1:208" x14ac:dyDescent="0.2">
      <c r="A306" s="143">
        <f t="shared" si="96"/>
        <v>43756</v>
      </c>
      <c r="B306" s="144">
        <f t="shared" ca="1" si="105"/>
        <v>10016.21659</v>
      </c>
      <c r="C306" s="145">
        <f t="shared" si="97"/>
        <v>10000</v>
      </c>
      <c r="D306" s="146">
        <f ca="1">IF(A306&lt;$B$1,VLOOKUP(A306,[1]DI!$A$4:$B$15000,2,FALSE),0)</f>
        <v>5.3999999999999999E-2</v>
      </c>
      <c r="E306" s="145">
        <f t="shared" ca="1" si="89"/>
        <v>1.0002087200000001</v>
      </c>
      <c r="F306" s="145">
        <f ca="1">(TRUNC(PRODUCT($E$12:$E305),16))</f>
        <v>1.0499869360470999</v>
      </c>
      <c r="G306" s="145">
        <f t="shared" ca="1" si="107"/>
        <v>1.0488918554716999</v>
      </c>
      <c r="H306" s="145">
        <f t="shared" ca="1" si="90"/>
        <v>1.00104404</v>
      </c>
      <c r="I306" s="147">
        <f t="shared" si="98"/>
        <v>2.9499999999999998E-2</v>
      </c>
      <c r="J306" s="148">
        <f t="shared" si="106"/>
        <v>43749</v>
      </c>
      <c r="K306" s="149">
        <f t="shared" si="99"/>
        <v>5</v>
      </c>
      <c r="L306" s="150">
        <f t="shared" si="100"/>
        <v>5</v>
      </c>
      <c r="M306" s="151">
        <f t="shared" si="91"/>
        <v>1.0005770169999999</v>
      </c>
      <c r="N306" s="151">
        <f t="shared" ca="1" si="92"/>
        <v>1.001621659</v>
      </c>
      <c r="O306" s="150">
        <f t="shared" si="101"/>
        <v>0</v>
      </c>
      <c r="P306" s="145">
        <f t="shared" ca="1" si="93"/>
        <v>16.21659</v>
      </c>
      <c r="Q306" s="152">
        <f t="shared" si="94"/>
        <v>0</v>
      </c>
      <c r="R306" s="153" t="str">
        <f t="shared" si="102"/>
        <v>J=</v>
      </c>
      <c r="S306" s="148">
        <f t="shared" si="103"/>
        <v>43780</v>
      </c>
      <c r="T306" s="154">
        <f t="shared" si="95"/>
        <v>0</v>
      </c>
      <c r="U306" s="7"/>
      <c r="V306" s="49"/>
      <c r="W306" s="32"/>
      <c r="X306" s="19"/>
      <c r="Y306" s="1"/>
      <c r="Z306" s="7"/>
      <c r="AA306" s="7"/>
      <c r="AB306" s="7"/>
      <c r="AC306" s="7"/>
      <c r="AD306" s="7"/>
      <c r="AE306" s="8"/>
      <c r="AF306" s="7"/>
      <c r="AG306" s="7" t="str">
        <f t="shared" ca="1" si="104"/>
        <v>Pago</v>
      </c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</row>
    <row r="307" spans="1:208" x14ac:dyDescent="0.2">
      <c r="A307" s="143">
        <f t="shared" si="96"/>
        <v>43757</v>
      </c>
      <c r="B307" s="144">
        <f t="shared" ca="1" si="105"/>
        <v>10019.46298</v>
      </c>
      <c r="C307" s="145">
        <f t="shared" si="97"/>
        <v>10000</v>
      </c>
      <c r="D307" s="146">
        <f ca="1">IF(A307&lt;$B$1,VLOOKUP(A307,[1]DI!$A$4:$B$15000,2,FALSE),0)</f>
        <v>0</v>
      </c>
      <c r="E307" s="145">
        <f t="shared" ca="1" si="89"/>
        <v>1</v>
      </c>
      <c r="F307" s="145">
        <f ca="1">(TRUNC(PRODUCT($E$12:$E306),16))</f>
        <v>1.0502060893203999</v>
      </c>
      <c r="G307" s="145">
        <f t="shared" ca="1" si="107"/>
        <v>1.0488918554716999</v>
      </c>
      <c r="H307" s="145">
        <f t="shared" ca="1" si="90"/>
        <v>1.0012529699999999</v>
      </c>
      <c r="I307" s="147">
        <f t="shared" si="98"/>
        <v>2.9499999999999998E-2</v>
      </c>
      <c r="J307" s="148">
        <f t="shared" si="106"/>
        <v>43749</v>
      </c>
      <c r="K307" s="149">
        <f t="shared" si="99"/>
        <v>5</v>
      </c>
      <c r="L307" s="150">
        <f t="shared" si="100"/>
        <v>6</v>
      </c>
      <c r="M307" s="151">
        <f t="shared" si="91"/>
        <v>1.00069246</v>
      </c>
      <c r="N307" s="151">
        <f t="shared" ca="1" si="92"/>
        <v>1.001946298</v>
      </c>
      <c r="O307" s="150">
        <f t="shared" si="101"/>
        <v>0</v>
      </c>
      <c r="P307" s="145">
        <f t="shared" ca="1" si="93"/>
        <v>19.462980000000002</v>
      </c>
      <c r="Q307" s="152">
        <f t="shared" si="94"/>
        <v>0</v>
      </c>
      <c r="R307" s="153" t="str">
        <f t="shared" si="102"/>
        <v>J=</v>
      </c>
      <c r="S307" s="148">
        <f t="shared" si="103"/>
        <v>43780</v>
      </c>
      <c r="T307" s="154">
        <f t="shared" si="95"/>
        <v>0</v>
      </c>
      <c r="U307" s="7"/>
      <c r="V307" s="49"/>
      <c r="W307" s="32"/>
      <c r="X307" s="19"/>
      <c r="Y307" s="1"/>
      <c r="Z307" s="7"/>
      <c r="AA307" s="7"/>
      <c r="AB307" s="7"/>
      <c r="AC307" s="7"/>
      <c r="AD307" s="7"/>
      <c r="AE307" s="8"/>
      <c r="AF307" s="7"/>
      <c r="AG307" s="7" t="str">
        <f t="shared" ca="1" si="104"/>
        <v>Pago</v>
      </c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</row>
    <row r="308" spans="1:208" x14ac:dyDescent="0.2">
      <c r="A308" s="143">
        <f t="shared" si="96"/>
        <v>43758</v>
      </c>
      <c r="B308" s="144">
        <f t="shared" ca="1" si="105"/>
        <v>10019.46298</v>
      </c>
      <c r="C308" s="145">
        <f t="shared" si="97"/>
        <v>10000</v>
      </c>
      <c r="D308" s="146">
        <f ca="1">IF(A308&lt;$B$1,VLOOKUP(A308,[1]DI!$A$4:$B$15000,2,FALSE),0)</f>
        <v>0</v>
      </c>
      <c r="E308" s="145">
        <f t="shared" ca="1" si="89"/>
        <v>1</v>
      </c>
      <c r="F308" s="145">
        <f ca="1">(TRUNC(PRODUCT($E$12:$E307),16))</f>
        <v>1.0502060893203999</v>
      </c>
      <c r="G308" s="145">
        <f t="shared" ca="1" si="107"/>
        <v>1.0488918554716999</v>
      </c>
      <c r="H308" s="145">
        <f t="shared" ca="1" si="90"/>
        <v>1.0012529699999999</v>
      </c>
      <c r="I308" s="147">
        <f t="shared" si="98"/>
        <v>2.9499999999999998E-2</v>
      </c>
      <c r="J308" s="148">
        <f t="shared" si="106"/>
        <v>43749</v>
      </c>
      <c r="K308" s="149">
        <f t="shared" si="99"/>
        <v>5</v>
      </c>
      <c r="L308" s="150">
        <f t="shared" si="100"/>
        <v>6</v>
      </c>
      <c r="M308" s="151">
        <f t="shared" si="91"/>
        <v>1.00069246</v>
      </c>
      <c r="N308" s="151">
        <f t="shared" ca="1" si="92"/>
        <v>1.001946298</v>
      </c>
      <c r="O308" s="150">
        <f t="shared" si="101"/>
        <v>0</v>
      </c>
      <c r="P308" s="145">
        <f t="shared" ca="1" si="93"/>
        <v>19.462980000000002</v>
      </c>
      <c r="Q308" s="152">
        <f t="shared" si="94"/>
        <v>0</v>
      </c>
      <c r="R308" s="153" t="str">
        <f t="shared" si="102"/>
        <v>J=</v>
      </c>
      <c r="S308" s="148">
        <f t="shared" si="103"/>
        <v>43780</v>
      </c>
      <c r="T308" s="154">
        <f t="shared" si="95"/>
        <v>0</v>
      </c>
      <c r="U308" s="7"/>
      <c r="V308" s="49"/>
      <c r="W308" s="23"/>
      <c r="X308" s="19"/>
      <c r="Y308" s="1"/>
      <c r="Z308" s="7"/>
      <c r="AA308" s="7"/>
      <c r="AB308" s="7"/>
      <c r="AC308" s="7"/>
      <c r="AD308" s="7"/>
      <c r="AE308" s="8"/>
      <c r="AF308" s="7"/>
      <c r="AG308" s="7" t="str">
        <f t="shared" ca="1" si="104"/>
        <v>Pago</v>
      </c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</row>
    <row r="309" spans="1:208" x14ac:dyDescent="0.2">
      <c r="A309" s="143">
        <f t="shared" si="96"/>
        <v>43759</v>
      </c>
      <c r="B309" s="144">
        <f t="shared" ca="1" si="105"/>
        <v>10019.46298</v>
      </c>
      <c r="C309" s="145">
        <f t="shared" si="97"/>
        <v>10000</v>
      </c>
      <c r="D309" s="146">
        <f ca="1">IF(A309&lt;$B$1,VLOOKUP(A309,[1]DI!$A$4:$B$15000,2,FALSE),0)</f>
        <v>5.3999999999999999E-2</v>
      </c>
      <c r="E309" s="145">
        <f t="shared" ca="1" si="89"/>
        <v>1.0002087200000001</v>
      </c>
      <c r="F309" s="145">
        <f ca="1">(TRUNC(PRODUCT($E$12:$E308),16))</f>
        <v>1.0502060893203999</v>
      </c>
      <c r="G309" s="145">
        <f t="shared" ca="1" si="107"/>
        <v>1.0488918554716999</v>
      </c>
      <c r="H309" s="145">
        <f t="shared" ca="1" si="90"/>
        <v>1.0012529699999999</v>
      </c>
      <c r="I309" s="147">
        <f t="shared" si="98"/>
        <v>2.9499999999999998E-2</v>
      </c>
      <c r="J309" s="148">
        <f t="shared" si="106"/>
        <v>43749</v>
      </c>
      <c r="K309" s="149">
        <f t="shared" si="99"/>
        <v>6</v>
      </c>
      <c r="L309" s="150">
        <f t="shared" si="100"/>
        <v>6</v>
      </c>
      <c r="M309" s="151">
        <f t="shared" si="91"/>
        <v>1.00069246</v>
      </c>
      <c r="N309" s="151">
        <f t="shared" ca="1" si="92"/>
        <v>1.001946298</v>
      </c>
      <c r="O309" s="150">
        <f t="shared" si="101"/>
        <v>0</v>
      </c>
      <c r="P309" s="145">
        <f t="shared" ca="1" si="93"/>
        <v>19.462980000000002</v>
      </c>
      <c r="Q309" s="152">
        <f t="shared" si="94"/>
        <v>0</v>
      </c>
      <c r="R309" s="153" t="str">
        <f t="shared" si="102"/>
        <v>J=</v>
      </c>
      <c r="S309" s="148">
        <f t="shared" si="103"/>
        <v>43780</v>
      </c>
      <c r="T309" s="154">
        <f t="shared" si="95"/>
        <v>0</v>
      </c>
      <c r="U309" s="7"/>
      <c r="V309" s="49"/>
      <c r="W309" s="32"/>
      <c r="X309" s="19"/>
      <c r="Y309" s="1"/>
      <c r="Z309" s="7"/>
      <c r="AA309" s="7"/>
      <c r="AB309" s="7"/>
      <c r="AC309" s="7"/>
      <c r="AD309" s="7"/>
      <c r="AE309" s="8"/>
      <c r="AF309" s="7"/>
      <c r="AG309" s="7" t="str">
        <f t="shared" ca="1" si="104"/>
        <v>Pago</v>
      </c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</row>
    <row r="310" spans="1:208" x14ac:dyDescent="0.2">
      <c r="A310" s="143">
        <f t="shared" si="96"/>
        <v>43760</v>
      </c>
      <c r="B310" s="144">
        <f t="shared" ca="1" si="105"/>
        <v>10022.71056999</v>
      </c>
      <c r="C310" s="145">
        <f t="shared" si="97"/>
        <v>10000</v>
      </c>
      <c r="D310" s="146">
        <f ca="1">IF(A310&lt;$B$1,VLOOKUP(A310,[1]DI!$A$4:$B$15000,2,FALSE),0)</f>
        <v>5.3999999999999999E-2</v>
      </c>
      <c r="E310" s="145">
        <f t="shared" ca="1" si="89"/>
        <v>1.0002087200000001</v>
      </c>
      <c r="F310" s="145">
        <f ca="1">(TRUNC(PRODUCT($E$12:$E309),16))</f>
        <v>1.05042528833536</v>
      </c>
      <c r="G310" s="145">
        <f t="shared" ca="1" si="107"/>
        <v>1.0488918554716999</v>
      </c>
      <c r="H310" s="145">
        <f t="shared" ca="1" si="90"/>
        <v>1.0014619600000001</v>
      </c>
      <c r="I310" s="147">
        <f t="shared" si="98"/>
        <v>2.9499999999999998E-2</v>
      </c>
      <c r="J310" s="148">
        <f t="shared" si="106"/>
        <v>43749</v>
      </c>
      <c r="K310" s="149">
        <f t="shared" si="99"/>
        <v>7</v>
      </c>
      <c r="L310" s="150">
        <f t="shared" si="100"/>
        <v>7</v>
      </c>
      <c r="M310" s="151">
        <f t="shared" si="91"/>
        <v>1.0008079160000001</v>
      </c>
      <c r="N310" s="151">
        <f t="shared" ca="1" si="92"/>
        <v>1.002271057</v>
      </c>
      <c r="O310" s="150">
        <f t="shared" si="101"/>
        <v>0</v>
      </c>
      <c r="P310" s="145">
        <f t="shared" ca="1" si="93"/>
        <v>22.71056999</v>
      </c>
      <c r="Q310" s="152">
        <f t="shared" si="94"/>
        <v>0</v>
      </c>
      <c r="R310" s="153" t="str">
        <f t="shared" si="102"/>
        <v>J=</v>
      </c>
      <c r="S310" s="148">
        <f t="shared" si="103"/>
        <v>43780</v>
      </c>
      <c r="T310" s="154">
        <f t="shared" si="95"/>
        <v>0</v>
      </c>
      <c r="U310" s="7"/>
      <c r="V310" s="49"/>
      <c r="W310" s="32"/>
      <c r="X310" s="19"/>
      <c r="Y310" s="1"/>
      <c r="Z310" s="7"/>
      <c r="AA310" s="7"/>
      <c r="AB310" s="7"/>
      <c r="AC310" s="7"/>
      <c r="AD310" s="7"/>
      <c r="AE310" s="8"/>
      <c r="AF310" s="7"/>
      <c r="AG310" s="7" t="str">
        <f t="shared" ca="1" si="104"/>
        <v>Pago</v>
      </c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</row>
    <row r="311" spans="1:208" x14ac:dyDescent="0.2">
      <c r="A311" s="143">
        <f t="shared" si="96"/>
        <v>43761</v>
      </c>
      <c r="B311" s="144">
        <f t="shared" ca="1" si="105"/>
        <v>10025.95909</v>
      </c>
      <c r="C311" s="145">
        <f t="shared" si="97"/>
        <v>10000</v>
      </c>
      <c r="D311" s="146">
        <f ca="1">IF(A311&lt;$B$1,VLOOKUP(A311,[1]DI!$A$4:$B$15000,2,FALSE),0)</f>
        <v>5.3999999999999999E-2</v>
      </c>
      <c r="E311" s="145">
        <f t="shared" ca="1" si="89"/>
        <v>1.0002087200000001</v>
      </c>
      <c r="F311" s="145">
        <f ca="1">(TRUNC(PRODUCT($E$12:$E310),16))</f>
        <v>1.0506445331015399</v>
      </c>
      <c r="G311" s="145">
        <f t="shared" ca="1" si="107"/>
        <v>1.0488918554716999</v>
      </c>
      <c r="H311" s="145">
        <f t="shared" ca="1" si="90"/>
        <v>1.0016709800000001</v>
      </c>
      <c r="I311" s="147">
        <f t="shared" si="98"/>
        <v>2.9499999999999998E-2</v>
      </c>
      <c r="J311" s="148">
        <f t="shared" si="106"/>
        <v>43749</v>
      </c>
      <c r="K311" s="149">
        <f t="shared" si="99"/>
        <v>8</v>
      </c>
      <c r="L311" s="150">
        <f t="shared" si="100"/>
        <v>8</v>
      </c>
      <c r="M311" s="151">
        <f t="shared" si="91"/>
        <v>1.000923386</v>
      </c>
      <c r="N311" s="151">
        <f t="shared" ca="1" si="92"/>
        <v>1.0025959090000001</v>
      </c>
      <c r="O311" s="150">
        <f t="shared" si="101"/>
        <v>0</v>
      </c>
      <c r="P311" s="145">
        <f t="shared" ca="1" si="93"/>
        <v>25.95909</v>
      </c>
      <c r="Q311" s="152">
        <f t="shared" si="94"/>
        <v>0</v>
      </c>
      <c r="R311" s="153" t="str">
        <f t="shared" si="102"/>
        <v>J=</v>
      </c>
      <c r="S311" s="148">
        <f t="shared" si="103"/>
        <v>43780</v>
      </c>
      <c r="T311" s="154">
        <f t="shared" si="95"/>
        <v>0</v>
      </c>
      <c r="U311" s="7"/>
      <c r="V311" s="49"/>
      <c r="W311" s="32"/>
      <c r="X311" s="19"/>
      <c r="Y311" s="1"/>
      <c r="Z311" s="7"/>
      <c r="AA311" s="7"/>
      <c r="AB311" s="7"/>
      <c r="AC311" s="7"/>
      <c r="AD311" s="7"/>
      <c r="AE311" s="8"/>
      <c r="AF311" s="7"/>
      <c r="AG311" s="7" t="str">
        <f t="shared" ca="1" si="104"/>
        <v>Pago</v>
      </c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</row>
    <row r="312" spans="1:208" x14ac:dyDescent="0.2">
      <c r="A312" s="143">
        <f t="shared" si="96"/>
        <v>43762</v>
      </c>
      <c r="B312" s="144">
        <f t="shared" ca="1" si="105"/>
        <v>10029.20873</v>
      </c>
      <c r="C312" s="145">
        <f t="shared" si="97"/>
        <v>10000</v>
      </c>
      <c r="D312" s="146">
        <f ca="1">IF(A312&lt;$B$1,VLOOKUP(A312,[1]DI!$A$4:$B$15000,2,FALSE),0)</f>
        <v>5.3999999999999999E-2</v>
      </c>
      <c r="E312" s="145">
        <f t="shared" ca="1" si="89"/>
        <v>1.0002087200000001</v>
      </c>
      <c r="F312" s="145">
        <f ca="1">(TRUNC(PRODUCT($E$12:$E311),16))</f>
        <v>1.05086382362849</v>
      </c>
      <c r="G312" s="145">
        <f t="shared" ca="1" si="107"/>
        <v>1.0488918554716999</v>
      </c>
      <c r="H312" s="145">
        <f t="shared" ca="1" si="90"/>
        <v>1.00188005</v>
      </c>
      <c r="I312" s="147">
        <f t="shared" si="98"/>
        <v>2.9499999999999998E-2</v>
      </c>
      <c r="J312" s="148">
        <f t="shared" si="106"/>
        <v>43749</v>
      </c>
      <c r="K312" s="149">
        <f t="shared" si="99"/>
        <v>9</v>
      </c>
      <c r="L312" s="150">
        <f t="shared" si="100"/>
        <v>9</v>
      </c>
      <c r="M312" s="151">
        <f t="shared" si="91"/>
        <v>1.0010388699999999</v>
      </c>
      <c r="N312" s="151">
        <f t="shared" ca="1" si="92"/>
        <v>1.0029208730000001</v>
      </c>
      <c r="O312" s="150">
        <f t="shared" si="101"/>
        <v>0</v>
      </c>
      <c r="P312" s="145">
        <f t="shared" ca="1" si="93"/>
        <v>29.208729999999999</v>
      </c>
      <c r="Q312" s="152">
        <f t="shared" si="94"/>
        <v>0</v>
      </c>
      <c r="R312" s="153" t="str">
        <f t="shared" si="102"/>
        <v>J=</v>
      </c>
      <c r="S312" s="148">
        <f t="shared" si="103"/>
        <v>43780</v>
      </c>
      <c r="T312" s="154">
        <f t="shared" si="95"/>
        <v>0</v>
      </c>
      <c r="U312" s="7"/>
      <c r="V312" s="49"/>
      <c r="W312" s="32"/>
      <c r="X312" s="19"/>
      <c r="Y312" s="1"/>
      <c r="Z312" s="7"/>
      <c r="AA312" s="7"/>
      <c r="AB312" s="7"/>
      <c r="AC312" s="7"/>
      <c r="AD312" s="7"/>
      <c r="AE312" s="8"/>
      <c r="AF312" s="7"/>
      <c r="AG312" s="7" t="str">
        <f t="shared" ca="1" si="104"/>
        <v>Pago</v>
      </c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</row>
    <row r="313" spans="1:208" x14ac:dyDescent="0.2">
      <c r="A313" s="143">
        <f t="shared" si="96"/>
        <v>43763</v>
      </c>
      <c r="B313" s="144">
        <f t="shared" ca="1" si="105"/>
        <v>10032.45938</v>
      </c>
      <c r="C313" s="145">
        <f t="shared" si="97"/>
        <v>10000</v>
      </c>
      <c r="D313" s="146">
        <f ca="1">IF(A313&lt;$B$1,VLOOKUP(A313,[1]DI!$A$4:$B$15000,2,FALSE),0)</f>
        <v>5.3999999999999999E-2</v>
      </c>
      <c r="E313" s="145">
        <f t="shared" ca="1" si="89"/>
        <v>1.0002087200000001</v>
      </c>
      <c r="F313" s="145">
        <f ca="1">(TRUNC(PRODUCT($E$12:$E312),16))</f>
        <v>1.05108315992576</v>
      </c>
      <c r="G313" s="145">
        <f t="shared" ca="1" si="107"/>
        <v>1.0488918554716999</v>
      </c>
      <c r="H313" s="145">
        <f t="shared" ca="1" si="90"/>
        <v>1.0020891599999999</v>
      </c>
      <c r="I313" s="147">
        <f t="shared" si="98"/>
        <v>2.9499999999999998E-2</v>
      </c>
      <c r="J313" s="148">
        <f t="shared" si="106"/>
        <v>43749</v>
      </c>
      <c r="K313" s="149">
        <f t="shared" si="99"/>
        <v>10</v>
      </c>
      <c r="L313" s="150">
        <f t="shared" si="100"/>
        <v>10</v>
      </c>
      <c r="M313" s="151">
        <f t="shared" si="91"/>
        <v>1.001154366</v>
      </c>
      <c r="N313" s="151">
        <f t="shared" ca="1" si="92"/>
        <v>1.0032459380000001</v>
      </c>
      <c r="O313" s="150">
        <f t="shared" si="101"/>
        <v>0</v>
      </c>
      <c r="P313" s="145">
        <f t="shared" ca="1" si="93"/>
        <v>32.459380000000003</v>
      </c>
      <c r="Q313" s="152">
        <f t="shared" si="94"/>
        <v>0</v>
      </c>
      <c r="R313" s="153" t="str">
        <f t="shared" si="102"/>
        <v>J=</v>
      </c>
      <c r="S313" s="148">
        <f t="shared" si="103"/>
        <v>43780</v>
      </c>
      <c r="T313" s="154">
        <f t="shared" si="95"/>
        <v>0</v>
      </c>
      <c r="U313" s="7"/>
      <c r="V313" s="49"/>
      <c r="W313" s="32"/>
      <c r="X313" s="19"/>
      <c r="Y313" s="1"/>
      <c r="Z313" s="7"/>
      <c r="AA313" s="7"/>
      <c r="AB313" s="7"/>
      <c r="AC313" s="7"/>
      <c r="AD313" s="7"/>
      <c r="AE313" s="8"/>
      <c r="AF313" s="7"/>
      <c r="AG313" s="7" t="str">
        <f t="shared" ca="1" si="104"/>
        <v>Pago</v>
      </c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</row>
    <row r="314" spans="1:208" x14ac:dyDescent="0.2">
      <c r="A314" s="143">
        <f t="shared" si="96"/>
        <v>43764</v>
      </c>
      <c r="B314" s="144">
        <f t="shared" ca="1" si="105"/>
        <v>10035.71114999</v>
      </c>
      <c r="C314" s="145">
        <f t="shared" si="97"/>
        <v>10000</v>
      </c>
      <c r="D314" s="146">
        <f ca="1">IF(A314&lt;$B$1,VLOOKUP(A314,[1]DI!$A$4:$B$15000,2,FALSE),0)</f>
        <v>0</v>
      </c>
      <c r="E314" s="145">
        <f t="shared" ca="1" si="89"/>
        <v>1</v>
      </c>
      <c r="F314" s="145">
        <f ca="1">(TRUNC(PRODUCT($E$12:$E313),16))</f>
        <v>1.0513025420029001</v>
      </c>
      <c r="G314" s="145">
        <f t="shared" ca="1" si="107"/>
        <v>1.0488918554716999</v>
      </c>
      <c r="H314" s="145">
        <f t="shared" ca="1" si="90"/>
        <v>1.00229832</v>
      </c>
      <c r="I314" s="147">
        <f t="shared" si="98"/>
        <v>2.9499999999999998E-2</v>
      </c>
      <c r="J314" s="148">
        <f t="shared" si="106"/>
        <v>43749</v>
      </c>
      <c r="K314" s="149">
        <f t="shared" si="99"/>
        <v>10</v>
      </c>
      <c r="L314" s="150">
        <f t="shared" si="100"/>
        <v>11</v>
      </c>
      <c r="M314" s="151">
        <f t="shared" si="91"/>
        <v>1.0012698760000001</v>
      </c>
      <c r="N314" s="151">
        <f t="shared" ca="1" si="92"/>
        <v>1.003571115</v>
      </c>
      <c r="O314" s="150">
        <f t="shared" si="101"/>
        <v>0</v>
      </c>
      <c r="P314" s="145">
        <f t="shared" ca="1" si="93"/>
        <v>35.711149990000003</v>
      </c>
      <c r="Q314" s="152">
        <f t="shared" si="94"/>
        <v>0</v>
      </c>
      <c r="R314" s="153" t="str">
        <f t="shared" si="102"/>
        <v>J=</v>
      </c>
      <c r="S314" s="148">
        <f t="shared" si="103"/>
        <v>43780</v>
      </c>
      <c r="T314" s="154">
        <f t="shared" si="95"/>
        <v>0</v>
      </c>
      <c r="U314" s="7"/>
      <c r="V314" s="49"/>
      <c r="W314" s="32"/>
      <c r="X314" s="42"/>
      <c r="Y314" s="1"/>
      <c r="Z314" s="7"/>
      <c r="AA314" s="7"/>
      <c r="AB314" s="7"/>
      <c r="AC314" s="7"/>
      <c r="AD314" s="7"/>
      <c r="AE314" s="8"/>
      <c r="AF314" s="7"/>
      <c r="AG314" s="7" t="str">
        <f t="shared" ca="1" si="104"/>
        <v>Pago</v>
      </c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</row>
    <row r="315" spans="1:208" x14ac:dyDescent="0.2">
      <c r="A315" s="143">
        <f t="shared" si="96"/>
        <v>43765</v>
      </c>
      <c r="B315" s="144">
        <f t="shared" ca="1" si="105"/>
        <v>10035.71114999</v>
      </c>
      <c r="C315" s="145">
        <f t="shared" si="97"/>
        <v>10000</v>
      </c>
      <c r="D315" s="146">
        <f ca="1">IF(A315&lt;$B$1,VLOOKUP(A315,[1]DI!$A$4:$B$15000,2,FALSE),0)</f>
        <v>0</v>
      </c>
      <c r="E315" s="145">
        <f t="shared" ca="1" si="89"/>
        <v>1</v>
      </c>
      <c r="F315" s="145">
        <f ca="1">(TRUNC(PRODUCT($E$12:$E314),16))</f>
        <v>1.0513025420029001</v>
      </c>
      <c r="G315" s="145">
        <f t="shared" ca="1" si="107"/>
        <v>1.0488918554716999</v>
      </c>
      <c r="H315" s="145">
        <f t="shared" ca="1" si="90"/>
        <v>1.00229832</v>
      </c>
      <c r="I315" s="147">
        <f t="shared" si="98"/>
        <v>2.9499999999999998E-2</v>
      </c>
      <c r="J315" s="148">
        <f t="shared" si="106"/>
        <v>43749</v>
      </c>
      <c r="K315" s="149">
        <f t="shared" si="99"/>
        <v>10</v>
      </c>
      <c r="L315" s="150">
        <f t="shared" si="100"/>
        <v>11</v>
      </c>
      <c r="M315" s="151">
        <f t="shared" si="91"/>
        <v>1.0012698760000001</v>
      </c>
      <c r="N315" s="151">
        <f t="shared" ca="1" si="92"/>
        <v>1.003571115</v>
      </c>
      <c r="O315" s="150">
        <f t="shared" si="101"/>
        <v>0</v>
      </c>
      <c r="P315" s="145">
        <f t="shared" ca="1" si="93"/>
        <v>35.711149990000003</v>
      </c>
      <c r="Q315" s="152">
        <f t="shared" si="94"/>
        <v>0</v>
      </c>
      <c r="R315" s="153" t="str">
        <f t="shared" si="102"/>
        <v>J=</v>
      </c>
      <c r="S315" s="148">
        <f t="shared" si="103"/>
        <v>43780</v>
      </c>
      <c r="T315" s="154">
        <f t="shared" si="95"/>
        <v>0</v>
      </c>
      <c r="U315" s="7"/>
      <c r="V315" s="49"/>
      <c r="W315" s="32"/>
      <c r="X315" s="19"/>
      <c r="Y315" s="1"/>
      <c r="Z315" s="7"/>
      <c r="AA315" s="7"/>
      <c r="AB315" s="7"/>
      <c r="AC315" s="7"/>
      <c r="AD315" s="7"/>
      <c r="AE315" s="8"/>
      <c r="AF315" s="7"/>
      <c r="AG315" s="7" t="str">
        <f t="shared" ca="1" si="104"/>
        <v>Pago</v>
      </c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</row>
    <row r="316" spans="1:208" x14ac:dyDescent="0.2">
      <c r="A316" s="143">
        <f t="shared" si="96"/>
        <v>43766</v>
      </c>
      <c r="B316" s="144">
        <f t="shared" ca="1" si="105"/>
        <v>10035.71114999</v>
      </c>
      <c r="C316" s="145">
        <f t="shared" si="97"/>
        <v>10000</v>
      </c>
      <c r="D316" s="146">
        <f ca="1">IF(A316&lt;$B$1,VLOOKUP(A316,[1]DI!$A$4:$B$15000,2,FALSE),0)</f>
        <v>5.3999999999999999E-2</v>
      </c>
      <c r="E316" s="145">
        <f t="shared" ca="1" si="89"/>
        <v>1.0002087200000001</v>
      </c>
      <c r="F316" s="145">
        <f ca="1">(TRUNC(PRODUCT($E$12:$E315),16))</f>
        <v>1.0513025420029001</v>
      </c>
      <c r="G316" s="145">
        <f t="shared" ca="1" si="107"/>
        <v>1.0488918554716999</v>
      </c>
      <c r="H316" s="145">
        <f t="shared" ca="1" si="90"/>
        <v>1.00229832</v>
      </c>
      <c r="I316" s="147">
        <f t="shared" si="98"/>
        <v>2.9499999999999998E-2</v>
      </c>
      <c r="J316" s="148">
        <f t="shared" si="106"/>
        <v>43749</v>
      </c>
      <c r="K316" s="149">
        <f t="shared" si="99"/>
        <v>11</v>
      </c>
      <c r="L316" s="150">
        <f t="shared" si="100"/>
        <v>11</v>
      </c>
      <c r="M316" s="151">
        <f t="shared" si="91"/>
        <v>1.0012698760000001</v>
      </c>
      <c r="N316" s="151">
        <f t="shared" ca="1" si="92"/>
        <v>1.003571115</v>
      </c>
      <c r="O316" s="150">
        <f t="shared" si="101"/>
        <v>0</v>
      </c>
      <c r="P316" s="145">
        <f t="shared" ca="1" si="93"/>
        <v>35.711149990000003</v>
      </c>
      <c r="Q316" s="152">
        <f t="shared" si="94"/>
        <v>0</v>
      </c>
      <c r="R316" s="153" t="str">
        <f t="shared" si="102"/>
        <v>J=</v>
      </c>
      <c r="S316" s="148">
        <f t="shared" si="103"/>
        <v>43780</v>
      </c>
      <c r="T316" s="154">
        <f t="shared" si="95"/>
        <v>0</v>
      </c>
      <c r="U316" s="29"/>
      <c r="V316" s="49"/>
      <c r="W316" s="32"/>
      <c r="X316" s="19"/>
      <c r="Y316" s="31"/>
      <c r="Z316" s="29"/>
      <c r="AA316" s="29"/>
      <c r="AB316" s="29"/>
      <c r="AC316" s="29"/>
      <c r="AD316" s="29"/>
      <c r="AE316" s="48"/>
      <c r="AF316" s="29"/>
      <c r="AG316" s="7" t="str">
        <f t="shared" ca="1" si="104"/>
        <v>Pago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</row>
    <row r="317" spans="1:208" x14ac:dyDescent="0.2">
      <c r="A317" s="143">
        <f t="shared" si="96"/>
        <v>43767</v>
      </c>
      <c r="B317" s="144">
        <f t="shared" ca="1" si="105"/>
        <v>10038.96393</v>
      </c>
      <c r="C317" s="145">
        <f t="shared" si="97"/>
        <v>10000</v>
      </c>
      <c r="D317" s="146">
        <f ca="1">IF(A317&lt;$B$1,VLOOKUP(A317,[1]DI!$A$4:$B$15000,2,FALSE),0)</f>
        <v>5.3999999999999999E-2</v>
      </c>
      <c r="E317" s="145">
        <f t="shared" ca="1" si="89"/>
        <v>1.0002087200000001</v>
      </c>
      <c r="F317" s="145">
        <f ca="1">(TRUNC(PRODUCT($E$12:$E316),16))</f>
        <v>1.05152196986946</v>
      </c>
      <c r="G317" s="145">
        <f t="shared" ca="1" si="107"/>
        <v>1.0488918554716999</v>
      </c>
      <c r="H317" s="145">
        <f t="shared" ca="1" si="90"/>
        <v>1.00250752</v>
      </c>
      <c r="I317" s="147">
        <f t="shared" si="98"/>
        <v>2.9499999999999998E-2</v>
      </c>
      <c r="J317" s="148">
        <f t="shared" si="106"/>
        <v>43749</v>
      </c>
      <c r="K317" s="149">
        <f t="shared" si="99"/>
        <v>12</v>
      </c>
      <c r="L317" s="150">
        <f t="shared" si="100"/>
        <v>12</v>
      </c>
      <c r="M317" s="151">
        <f t="shared" si="91"/>
        <v>1.0013853989999999</v>
      </c>
      <c r="N317" s="151">
        <f t="shared" ca="1" si="92"/>
        <v>1.003896393</v>
      </c>
      <c r="O317" s="150">
        <f t="shared" si="101"/>
        <v>0</v>
      </c>
      <c r="P317" s="145">
        <f t="shared" ca="1" si="93"/>
        <v>38.963929999999998</v>
      </c>
      <c r="Q317" s="152">
        <f t="shared" si="94"/>
        <v>0</v>
      </c>
      <c r="R317" s="153" t="str">
        <f t="shared" si="102"/>
        <v>J=</v>
      </c>
      <c r="S317" s="148">
        <f t="shared" si="103"/>
        <v>43780</v>
      </c>
      <c r="T317" s="154">
        <f t="shared" si="95"/>
        <v>0</v>
      </c>
      <c r="U317" s="7"/>
      <c r="V317" s="49"/>
      <c r="W317" s="32"/>
      <c r="X317" s="19"/>
      <c r="Y317" s="1"/>
      <c r="Z317" s="7"/>
      <c r="AA317" s="7"/>
      <c r="AB317" s="7"/>
      <c r="AC317" s="7"/>
      <c r="AD317" s="7"/>
      <c r="AE317" s="8"/>
      <c r="AF317" s="7"/>
      <c r="AG317" s="7" t="str">
        <f t="shared" ca="1" si="104"/>
        <v>Pago</v>
      </c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</row>
    <row r="318" spans="1:208" x14ac:dyDescent="0.2">
      <c r="A318" s="143">
        <f t="shared" si="96"/>
        <v>43768</v>
      </c>
      <c r="B318" s="144">
        <f t="shared" ca="1" si="105"/>
        <v>10042.217739989999</v>
      </c>
      <c r="C318" s="145">
        <f t="shared" si="97"/>
        <v>10000</v>
      </c>
      <c r="D318" s="146">
        <f ca="1">IF(A318&lt;$B$1,VLOOKUP(A318,[1]DI!$A$4:$B$15000,2,FALSE),0)</f>
        <v>5.3999999999999999E-2</v>
      </c>
      <c r="E318" s="145">
        <f t="shared" ca="1" si="89"/>
        <v>1.0002087200000001</v>
      </c>
      <c r="F318" s="145">
        <f ca="1">(TRUNC(PRODUCT($E$12:$E317),16))</f>
        <v>1.0517414435350101</v>
      </c>
      <c r="G318" s="145">
        <f t="shared" ca="1" si="107"/>
        <v>1.0488918554716999</v>
      </c>
      <c r="H318" s="145">
        <f t="shared" ca="1" si="90"/>
        <v>1.00271676</v>
      </c>
      <c r="I318" s="147">
        <f t="shared" si="98"/>
        <v>2.9499999999999998E-2</v>
      </c>
      <c r="J318" s="148">
        <f t="shared" si="106"/>
        <v>43749</v>
      </c>
      <c r="K318" s="149">
        <f t="shared" si="99"/>
        <v>13</v>
      </c>
      <c r="L318" s="150">
        <f t="shared" si="100"/>
        <v>13</v>
      </c>
      <c r="M318" s="151">
        <f t="shared" si="91"/>
        <v>1.001500936</v>
      </c>
      <c r="N318" s="151">
        <f t="shared" ca="1" si="92"/>
        <v>1.0042217739999999</v>
      </c>
      <c r="O318" s="150">
        <f t="shared" si="101"/>
        <v>0</v>
      </c>
      <c r="P318" s="145">
        <f t="shared" ca="1" si="93"/>
        <v>42.217739989999998</v>
      </c>
      <c r="Q318" s="152">
        <f t="shared" si="94"/>
        <v>0</v>
      </c>
      <c r="R318" s="153" t="str">
        <f t="shared" si="102"/>
        <v>J=</v>
      </c>
      <c r="S318" s="148">
        <f t="shared" si="103"/>
        <v>43780</v>
      </c>
      <c r="T318" s="154">
        <f t="shared" si="95"/>
        <v>0</v>
      </c>
      <c r="U318" s="7"/>
      <c r="V318" s="49"/>
      <c r="W318" s="32"/>
      <c r="X318" s="19"/>
      <c r="Y318" s="1"/>
      <c r="Z318" s="7"/>
      <c r="AA318" s="7"/>
      <c r="AB318" s="7"/>
      <c r="AC318" s="7"/>
      <c r="AD318" s="7"/>
      <c r="AE318" s="8"/>
      <c r="AF318" s="7"/>
      <c r="AG318" s="7" t="str">
        <f t="shared" ca="1" si="104"/>
        <v>Pago</v>
      </c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</row>
    <row r="319" spans="1:208" x14ac:dyDescent="0.2">
      <c r="A319" s="143">
        <f t="shared" si="96"/>
        <v>43769</v>
      </c>
      <c r="B319" s="144">
        <f t="shared" ca="1" si="105"/>
        <v>10045.472659999999</v>
      </c>
      <c r="C319" s="145">
        <f t="shared" si="97"/>
        <v>10000</v>
      </c>
      <c r="D319" s="146">
        <f ca="1">IF(A319&lt;$B$1,VLOOKUP(A319,[1]DI!$A$4:$B$15000,2,FALSE),0)</f>
        <v>4.9000000000000002E-2</v>
      </c>
      <c r="E319" s="145">
        <f t="shared" ca="1" si="89"/>
        <v>1.0001898499999999</v>
      </c>
      <c r="F319" s="145">
        <f ca="1">(TRUNC(PRODUCT($E$12:$E318),16))</f>
        <v>1.05196096300911</v>
      </c>
      <c r="G319" s="145">
        <f t="shared" ca="1" si="107"/>
        <v>1.0488918554716999</v>
      </c>
      <c r="H319" s="145">
        <f t="shared" ca="1" si="90"/>
        <v>1.0029260499999999</v>
      </c>
      <c r="I319" s="147">
        <f t="shared" si="98"/>
        <v>2.9499999999999998E-2</v>
      </c>
      <c r="J319" s="148">
        <f t="shared" si="106"/>
        <v>43749</v>
      </c>
      <c r="K319" s="149">
        <f t="shared" si="99"/>
        <v>14</v>
      </c>
      <c r="L319" s="150">
        <f t="shared" si="100"/>
        <v>14</v>
      </c>
      <c r="M319" s="151">
        <f t="shared" si="91"/>
        <v>1.0016164860000001</v>
      </c>
      <c r="N319" s="151">
        <f t="shared" ca="1" si="92"/>
        <v>1.0045472660000001</v>
      </c>
      <c r="O319" s="150">
        <f t="shared" si="101"/>
        <v>0</v>
      </c>
      <c r="P319" s="145">
        <f t="shared" ca="1" si="93"/>
        <v>45.472659999999998</v>
      </c>
      <c r="Q319" s="152">
        <f t="shared" si="94"/>
        <v>0</v>
      </c>
      <c r="R319" s="153" t="str">
        <f t="shared" si="102"/>
        <v>J=</v>
      </c>
      <c r="S319" s="148">
        <f t="shared" si="103"/>
        <v>43780</v>
      </c>
      <c r="T319" s="154">
        <f t="shared" si="95"/>
        <v>0</v>
      </c>
      <c r="U319" s="7"/>
      <c r="V319" s="49"/>
      <c r="W319" s="23"/>
      <c r="X319" s="19"/>
      <c r="Y319" s="1"/>
      <c r="Z319" s="7"/>
      <c r="AA319" s="7"/>
      <c r="AB319" s="7"/>
      <c r="AC319" s="7"/>
      <c r="AD319" s="7"/>
      <c r="AE319" s="8"/>
      <c r="AF319" s="7"/>
      <c r="AG319" s="7" t="str">
        <f t="shared" ca="1" si="104"/>
        <v>Pago</v>
      </c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</row>
    <row r="320" spans="1:208" x14ac:dyDescent="0.2">
      <c r="A320" s="143">
        <f t="shared" si="96"/>
        <v>43770</v>
      </c>
      <c r="B320" s="144">
        <f t="shared" ca="1" si="105"/>
        <v>10048.53897</v>
      </c>
      <c r="C320" s="145">
        <f t="shared" si="97"/>
        <v>10000</v>
      </c>
      <c r="D320" s="146">
        <f ca="1">IF(A320&lt;$B$1,VLOOKUP(A320,[1]DI!$A$4:$B$15000,2,FALSE),0)</f>
        <v>4.9000000000000002E-2</v>
      </c>
      <c r="E320" s="145">
        <f t="shared" ca="1" si="89"/>
        <v>1.0001898499999999</v>
      </c>
      <c r="F320" s="145">
        <f ca="1">(TRUNC(PRODUCT($E$12:$E319),16))</f>
        <v>1.05216067779794</v>
      </c>
      <c r="G320" s="145">
        <f t="shared" ca="1" si="107"/>
        <v>1.0488918554716999</v>
      </c>
      <c r="H320" s="145">
        <f t="shared" ca="1" si="90"/>
        <v>1.00311645</v>
      </c>
      <c r="I320" s="147">
        <f t="shared" si="98"/>
        <v>2.9499999999999998E-2</v>
      </c>
      <c r="J320" s="148">
        <f t="shared" si="106"/>
        <v>43749</v>
      </c>
      <c r="K320" s="149">
        <f t="shared" si="99"/>
        <v>15</v>
      </c>
      <c r="L320" s="150">
        <f t="shared" si="100"/>
        <v>15</v>
      </c>
      <c r="M320" s="151">
        <f t="shared" si="91"/>
        <v>1.0017320489999999</v>
      </c>
      <c r="N320" s="151">
        <f t="shared" ca="1" si="92"/>
        <v>1.0048538970000001</v>
      </c>
      <c r="O320" s="150">
        <f t="shared" si="101"/>
        <v>0</v>
      </c>
      <c r="P320" s="145">
        <f t="shared" ca="1" si="93"/>
        <v>48.538969999999999</v>
      </c>
      <c r="Q320" s="152">
        <f t="shared" si="94"/>
        <v>0</v>
      </c>
      <c r="R320" s="153" t="str">
        <f t="shared" si="102"/>
        <v>J=</v>
      </c>
      <c r="S320" s="148">
        <f t="shared" si="103"/>
        <v>43780</v>
      </c>
      <c r="T320" s="154">
        <f t="shared" si="95"/>
        <v>0</v>
      </c>
      <c r="U320" s="7"/>
      <c r="V320" s="49"/>
      <c r="W320" s="32"/>
      <c r="X320" s="19"/>
      <c r="Y320" s="1"/>
      <c r="Z320" s="7"/>
      <c r="AA320" s="7"/>
      <c r="AB320" s="7"/>
      <c r="AC320" s="7"/>
      <c r="AD320" s="7"/>
      <c r="AE320" s="8"/>
      <c r="AF320" s="7"/>
      <c r="AG320" s="7" t="str">
        <f t="shared" ca="1" si="104"/>
        <v>Pago</v>
      </c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</row>
    <row r="321" spans="1:208" x14ac:dyDescent="0.2">
      <c r="A321" s="143">
        <f t="shared" si="96"/>
        <v>43771</v>
      </c>
      <c r="B321" s="144">
        <f t="shared" ca="1" si="105"/>
        <v>10051.606250000001</v>
      </c>
      <c r="C321" s="145">
        <f t="shared" si="97"/>
        <v>10000</v>
      </c>
      <c r="D321" s="146">
        <f ca="1">IF(A321&lt;$B$1,VLOOKUP(A321,[1]DI!$A$4:$B$15000,2,FALSE),0)</f>
        <v>0</v>
      </c>
      <c r="E321" s="145">
        <f t="shared" ca="1" si="89"/>
        <v>1</v>
      </c>
      <c r="F321" s="145">
        <f ca="1">(TRUNC(PRODUCT($E$12:$E320),16))</f>
        <v>1.05236043050262</v>
      </c>
      <c r="G321" s="145">
        <f t="shared" ca="1" si="107"/>
        <v>1.0488918554716999</v>
      </c>
      <c r="H321" s="145">
        <f t="shared" ca="1" si="90"/>
        <v>1.00330689</v>
      </c>
      <c r="I321" s="147">
        <f t="shared" si="98"/>
        <v>2.9499999999999998E-2</v>
      </c>
      <c r="J321" s="148">
        <f t="shared" si="106"/>
        <v>43749</v>
      </c>
      <c r="K321" s="149">
        <f t="shared" si="99"/>
        <v>15</v>
      </c>
      <c r="L321" s="150">
        <f t="shared" si="100"/>
        <v>16</v>
      </c>
      <c r="M321" s="151">
        <f t="shared" si="91"/>
        <v>1.0018476249999999</v>
      </c>
      <c r="N321" s="151">
        <f t="shared" ca="1" si="92"/>
        <v>1.005160625</v>
      </c>
      <c r="O321" s="150">
        <f t="shared" si="101"/>
        <v>0</v>
      </c>
      <c r="P321" s="145">
        <f t="shared" ca="1" si="93"/>
        <v>51.606250000000003</v>
      </c>
      <c r="Q321" s="152">
        <f t="shared" si="94"/>
        <v>0</v>
      </c>
      <c r="R321" s="153" t="str">
        <f t="shared" si="102"/>
        <v>J=</v>
      </c>
      <c r="S321" s="148">
        <f t="shared" si="103"/>
        <v>43780</v>
      </c>
      <c r="T321" s="154">
        <f t="shared" si="95"/>
        <v>0</v>
      </c>
      <c r="U321" s="7"/>
      <c r="V321" s="49"/>
      <c r="W321" s="32"/>
      <c r="X321" s="19"/>
      <c r="Y321" s="1"/>
      <c r="Z321" s="7"/>
      <c r="AA321" s="7"/>
      <c r="AB321" s="7"/>
      <c r="AC321" s="7"/>
      <c r="AD321" s="7"/>
      <c r="AE321" s="8"/>
      <c r="AF321" s="7"/>
      <c r="AG321" s="7" t="str">
        <f t="shared" ca="1" si="104"/>
        <v>Pago</v>
      </c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</row>
    <row r="322" spans="1:208" x14ac:dyDescent="0.2">
      <c r="A322" s="143">
        <f t="shared" si="96"/>
        <v>43772</v>
      </c>
      <c r="B322" s="144">
        <f t="shared" ca="1" si="105"/>
        <v>10051.606250000001</v>
      </c>
      <c r="C322" s="145">
        <f t="shared" si="97"/>
        <v>10000</v>
      </c>
      <c r="D322" s="146">
        <f ca="1">IF(A322&lt;$B$1,VLOOKUP(A322,[1]DI!$A$4:$B$15000,2,FALSE),0)</f>
        <v>0</v>
      </c>
      <c r="E322" s="145">
        <f t="shared" ca="1" si="89"/>
        <v>1</v>
      </c>
      <c r="F322" s="145">
        <f ca="1">(TRUNC(PRODUCT($E$12:$E321),16))</f>
        <v>1.05236043050262</v>
      </c>
      <c r="G322" s="145">
        <f t="shared" ca="1" si="107"/>
        <v>1.0488918554716999</v>
      </c>
      <c r="H322" s="145">
        <f t="shared" ca="1" si="90"/>
        <v>1.00330689</v>
      </c>
      <c r="I322" s="147">
        <f t="shared" si="98"/>
        <v>2.9499999999999998E-2</v>
      </c>
      <c r="J322" s="148">
        <f t="shared" si="106"/>
        <v>43749</v>
      </c>
      <c r="K322" s="149">
        <f t="shared" si="99"/>
        <v>15</v>
      </c>
      <c r="L322" s="150">
        <f t="shared" si="100"/>
        <v>16</v>
      </c>
      <c r="M322" s="151">
        <f t="shared" si="91"/>
        <v>1.0018476249999999</v>
      </c>
      <c r="N322" s="151">
        <f t="shared" ca="1" si="92"/>
        <v>1.005160625</v>
      </c>
      <c r="O322" s="150">
        <f t="shared" si="101"/>
        <v>0</v>
      </c>
      <c r="P322" s="145">
        <f t="shared" ca="1" si="93"/>
        <v>51.606250000000003</v>
      </c>
      <c r="Q322" s="152">
        <f t="shared" si="94"/>
        <v>0</v>
      </c>
      <c r="R322" s="153" t="str">
        <f t="shared" si="102"/>
        <v>J=</v>
      </c>
      <c r="S322" s="148">
        <f t="shared" si="103"/>
        <v>43780</v>
      </c>
      <c r="T322" s="154">
        <f t="shared" si="95"/>
        <v>0</v>
      </c>
      <c r="U322" s="7"/>
      <c r="V322" s="49"/>
      <c r="W322" s="32"/>
      <c r="X322" s="19"/>
      <c r="Y322" s="1"/>
      <c r="Z322" s="7"/>
      <c r="AA322" s="7"/>
      <c r="AB322" s="7"/>
      <c r="AC322" s="7"/>
      <c r="AD322" s="7"/>
      <c r="AE322" s="8"/>
      <c r="AF322" s="7"/>
      <c r="AG322" s="7" t="str">
        <f t="shared" ca="1" si="104"/>
        <v>Pago</v>
      </c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</row>
    <row r="323" spans="1:208" x14ac:dyDescent="0.2">
      <c r="A323" s="143">
        <f t="shared" si="96"/>
        <v>43773</v>
      </c>
      <c r="B323" s="144">
        <f t="shared" ca="1" si="105"/>
        <v>10051.606250000001</v>
      </c>
      <c r="C323" s="145">
        <f t="shared" si="97"/>
        <v>10000</v>
      </c>
      <c r="D323" s="146">
        <f ca="1">IF(A323&lt;$B$1,VLOOKUP(A323,[1]DI!$A$4:$B$15000,2,FALSE),0)</f>
        <v>4.9000000000000002E-2</v>
      </c>
      <c r="E323" s="145">
        <f t="shared" ca="1" si="89"/>
        <v>1.0001898499999999</v>
      </c>
      <c r="F323" s="145">
        <f ca="1">(TRUNC(PRODUCT($E$12:$E322),16))</f>
        <v>1.05236043050262</v>
      </c>
      <c r="G323" s="145">
        <f t="shared" ca="1" si="107"/>
        <v>1.0488918554716999</v>
      </c>
      <c r="H323" s="145">
        <f t="shared" ca="1" si="90"/>
        <v>1.00330689</v>
      </c>
      <c r="I323" s="147">
        <f t="shared" si="98"/>
        <v>2.9499999999999998E-2</v>
      </c>
      <c r="J323" s="148">
        <f t="shared" si="106"/>
        <v>43749</v>
      </c>
      <c r="K323" s="149">
        <f t="shared" si="99"/>
        <v>16</v>
      </c>
      <c r="L323" s="150">
        <f t="shared" si="100"/>
        <v>16</v>
      </c>
      <c r="M323" s="151">
        <f t="shared" si="91"/>
        <v>1.0018476249999999</v>
      </c>
      <c r="N323" s="151">
        <f t="shared" ca="1" si="92"/>
        <v>1.005160625</v>
      </c>
      <c r="O323" s="150">
        <f t="shared" si="101"/>
        <v>0</v>
      </c>
      <c r="P323" s="145">
        <f t="shared" ca="1" si="93"/>
        <v>51.606250000000003</v>
      </c>
      <c r="Q323" s="152">
        <f t="shared" si="94"/>
        <v>0</v>
      </c>
      <c r="R323" s="153" t="str">
        <f t="shared" si="102"/>
        <v>J=</v>
      </c>
      <c r="S323" s="148">
        <f t="shared" si="103"/>
        <v>43780</v>
      </c>
      <c r="T323" s="154">
        <f t="shared" si="95"/>
        <v>0</v>
      </c>
      <c r="U323" s="7"/>
      <c r="V323" s="49"/>
      <c r="W323" s="32"/>
      <c r="X323" s="19"/>
      <c r="Y323" s="1"/>
      <c r="Z323" s="7"/>
      <c r="AA323" s="7"/>
      <c r="AB323" s="7"/>
      <c r="AC323" s="7"/>
      <c r="AD323" s="7"/>
      <c r="AE323" s="8"/>
      <c r="AF323" s="7"/>
      <c r="AG323" s="7" t="str">
        <f t="shared" ca="1" si="104"/>
        <v>Pago</v>
      </c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</row>
    <row r="324" spans="1:208" x14ac:dyDescent="0.2">
      <c r="A324" s="143">
        <f t="shared" si="96"/>
        <v>43774</v>
      </c>
      <c r="B324" s="144">
        <f t="shared" ca="1" si="105"/>
        <v>10054.67450999</v>
      </c>
      <c r="C324" s="145">
        <f t="shared" si="97"/>
        <v>10000</v>
      </c>
      <c r="D324" s="146">
        <f ca="1">IF(A324&lt;$B$1,VLOOKUP(A324,[1]DI!$A$4:$B$15000,2,FALSE),0)</f>
        <v>4.9000000000000002E-2</v>
      </c>
      <c r="E324" s="145">
        <f t="shared" ca="1" si="89"/>
        <v>1.0001898499999999</v>
      </c>
      <c r="F324" s="145">
        <f ca="1">(TRUNC(PRODUCT($E$12:$E323),16))</f>
        <v>1.05256022113035</v>
      </c>
      <c r="G324" s="145">
        <f t="shared" ca="1" si="107"/>
        <v>1.0488918554716999</v>
      </c>
      <c r="H324" s="145">
        <f t="shared" ca="1" si="90"/>
        <v>1.0034973700000001</v>
      </c>
      <c r="I324" s="147">
        <f t="shared" si="98"/>
        <v>2.9499999999999998E-2</v>
      </c>
      <c r="J324" s="148">
        <f t="shared" si="106"/>
        <v>43749</v>
      </c>
      <c r="K324" s="149">
        <f t="shared" si="99"/>
        <v>17</v>
      </c>
      <c r="L324" s="150">
        <f t="shared" si="100"/>
        <v>17</v>
      </c>
      <c r="M324" s="151">
        <f t="shared" si="91"/>
        <v>1.001963215</v>
      </c>
      <c r="N324" s="151">
        <f t="shared" ca="1" si="92"/>
        <v>1.0054674509999999</v>
      </c>
      <c r="O324" s="150">
        <f t="shared" si="101"/>
        <v>0</v>
      </c>
      <c r="P324" s="145">
        <f t="shared" ca="1" si="93"/>
        <v>54.674509989999997</v>
      </c>
      <c r="Q324" s="152">
        <f t="shared" si="94"/>
        <v>0</v>
      </c>
      <c r="R324" s="153" t="str">
        <f t="shared" si="102"/>
        <v>J=</v>
      </c>
      <c r="S324" s="148">
        <f t="shared" si="103"/>
        <v>43780</v>
      </c>
      <c r="T324" s="154">
        <f t="shared" si="95"/>
        <v>0</v>
      </c>
      <c r="U324" s="7"/>
      <c r="V324" s="49"/>
      <c r="W324" s="32"/>
      <c r="X324" s="19"/>
      <c r="Y324" s="1"/>
      <c r="Z324" s="7"/>
      <c r="AA324" s="7"/>
      <c r="AB324" s="7"/>
      <c r="AC324" s="7"/>
      <c r="AD324" s="7"/>
      <c r="AE324" s="8"/>
      <c r="AF324" s="7"/>
      <c r="AG324" s="7" t="str">
        <f t="shared" ca="1" si="104"/>
        <v>Pago</v>
      </c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</row>
    <row r="325" spans="1:208" x14ac:dyDescent="0.2">
      <c r="A325" s="143">
        <f t="shared" si="96"/>
        <v>43775</v>
      </c>
      <c r="B325" s="144">
        <f t="shared" ca="1" si="105"/>
        <v>10057.74374</v>
      </c>
      <c r="C325" s="145">
        <f t="shared" si="97"/>
        <v>10000</v>
      </c>
      <c r="D325" s="146">
        <f ca="1">IF(A325&lt;$B$1,VLOOKUP(A325,[1]DI!$A$4:$B$15000,2,FALSE),0)</f>
        <v>4.9000000000000002E-2</v>
      </c>
      <c r="E325" s="145">
        <f t="shared" ca="1" si="89"/>
        <v>1.0001898499999999</v>
      </c>
      <c r="F325" s="145">
        <f ca="1">(TRUNC(PRODUCT($E$12:$E324),16))</f>
        <v>1.05276004968833</v>
      </c>
      <c r="G325" s="145">
        <f t="shared" ca="1" si="107"/>
        <v>1.0488918554716999</v>
      </c>
      <c r="H325" s="145">
        <f t="shared" ca="1" si="90"/>
        <v>1.0036878899999999</v>
      </c>
      <c r="I325" s="147">
        <f t="shared" si="98"/>
        <v>2.9499999999999998E-2</v>
      </c>
      <c r="J325" s="148">
        <f t="shared" si="106"/>
        <v>43749</v>
      </c>
      <c r="K325" s="149">
        <f t="shared" si="99"/>
        <v>18</v>
      </c>
      <c r="L325" s="150">
        <f t="shared" si="100"/>
        <v>18</v>
      </c>
      <c r="M325" s="151">
        <f t="shared" si="91"/>
        <v>1.002078818</v>
      </c>
      <c r="N325" s="151">
        <f t="shared" ca="1" si="92"/>
        <v>1.005774374</v>
      </c>
      <c r="O325" s="150">
        <f t="shared" si="101"/>
        <v>0</v>
      </c>
      <c r="P325" s="145">
        <f t="shared" ca="1" si="93"/>
        <v>57.743740000000003</v>
      </c>
      <c r="Q325" s="152">
        <f t="shared" si="94"/>
        <v>0</v>
      </c>
      <c r="R325" s="153" t="str">
        <f t="shared" si="102"/>
        <v>J=</v>
      </c>
      <c r="S325" s="148">
        <f t="shared" si="103"/>
        <v>43780</v>
      </c>
      <c r="T325" s="154">
        <f t="shared" si="95"/>
        <v>0</v>
      </c>
      <c r="U325" s="7"/>
      <c r="V325" s="49"/>
      <c r="W325" s="32"/>
      <c r="X325" s="19"/>
      <c r="Y325" s="1"/>
      <c r="Z325" s="7"/>
      <c r="AA325" s="7"/>
      <c r="AB325" s="7"/>
      <c r="AC325" s="7"/>
      <c r="AD325" s="7"/>
      <c r="AE325" s="8"/>
      <c r="AF325" s="7"/>
      <c r="AG325" s="7" t="str">
        <f t="shared" ca="1" si="104"/>
        <v>Pago</v>
      </c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</row>
    <row r="326" spans="1:208" x14ac:dyDescent="0.2">
      <c r="A326" s="143">
        <f t="shared" si="96"/>
        <v>43776</v>
      </c>
      <c r="B326" s="144">
        <f t="shared" ca="1" si="105"/>
        <v>10060.813859989999</v>
      </c>
      <c r="C326" s="145">
        <f t="shared" si="97"/>
        <v>10000</v>
      </c>
      <c r="D326" s="146">
        <f ca="1">IF(A326&lt;$B$1,VLOOKUP(A326,[1]DI!$A$4:$B$15000,2,FALSE),0)</f>
        <v>4.9000000000000002E-2</v>
      </c>
      <c r="E326" s="145">
        <f t="shared" ca="1" si="89"/>
        <v>1.0001898499999999</v>
      </c>
      <c r="F326" s="145">
        <f ca="1">(TRUNC(PRODUCT($E$12:$E325),16))</f>
        <v>1.0529599161837599</v>
      </c>
      <c r="G326" s="145">
        <f t="shared" ca="1" si="107"/>
        <v>1.0488918554716999</v>
      </c>
      <c r="H326" s="145">
        <f t="shared" ca="1" si="90"/>
        <v>1.00387844</v>
      </c>
      <c r="I326" s="147">
        <f t="shared" si="98"/>
        <v>2.9499999999999998E-2</v>
      </c>
      <c r="J326" s="148">
        <f t="shared" si="106"/>
        <v>43749</v>
      </c>
      <c r="K326" s="149">
        <f t="shared" si="99"/>
        <v>19</v>
      </c>
      <c r="L326" s="150">
        <f t="shared" si="100"/>
        <v>19</v>
      </c>
      <c r="M326" s="151">
        <f t="shared" si="91"/>
        <v>1.0021944350000001</v>
      </c>
      <c r="N326" s="151">
        <f t="shared" ca="1" si="92"/>
        <v>1.006081386</v>
      </c>
      <c r="O326" s="150">
        <f t="shared" si="101"/>
        <v>0</v>
      </c>
      <c r="P326" s="145">
        <f t="shared" ca="1" si="93"/>
        <v>60.813859989999997</v>
      </c>
      <c r="Q326" s="152">
        <f t="shared" si="94"/>
        <v>0</v>
      </c>
      <c r="R326" s="153" t="str">
        <f t="shared" si="102"/>
        <v>J=</v>
      </c>
      <c r="S326" s="148">
        <f t="shared" si="103"/>
        <v>43780</v>
      </c>
      <c r="T326" s="154">
        <f t="shared" si="95"/>
        <v>0</v>
      </c>
      <c r="U326" s="7"/>
      <c r="V326" s="49"/>
      <c r="W326" s="32"/>
      <c r="X326" s="19"/>
      <c r="Y326" s="1"/>
      <c r="Z326" s="7"/>
      <c r="AA326" s="7"/>
      <c r="AB326" s="7"/>
      <c r="AC326" s="7"/>
      <c r="AD326" s="7"/>
      <c r="AE326" s="8"/>
      <c r="AF326" s="7"/>
      <c r="AG326" s="7" t="str">
        <f t="shared" ca="1" si="104"/>
        <v>Pago</v>
      </c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</row>
    <row r="327" spans="1:208" x14ac:dyDescent="0.2">
      <c r="A327" s="143">
        <f t="shared" si="96"/>
        <v>43777</v>
      </c>
      <c r="B327" s="144">
        <f t="shared" ca="1" si="105"/>
        <v>10063.88485</v>
      </c>
      <c r="C327" s="145">
        <f t="shared" si="97"/>
        <v>10000</v>
      </c>
      <c r="D327" s="146">
        <f ca="1">IF(A327&lt;$B$1,VLOOKUP(A327,[1]DI!$A$4:$B$15000,2,FALSE),0)</f>
        <v>4.9000000000000002E-2</v>
      </c>
      <c r="E327" s="145">
        <f t="shared" ca="1" si="89"/>
        <v>1.0001898499999999</v>
      </c>
      <c r="F327" s="145">
        <f ca="1">(TRUNC(PRODUCT($E$12:$E326),16))</f>
        <v>1.0531598206238499</v>
      </c>
      <c r="G327" s="145">
        <f t="shared" ca="1" si="107"/>
        <v>1.0488918554716999</v>
      </c>
      <c r="H327" s="145">
        <f t="shared" ca="1" si="90"/>
        <v>1.00406902</v>
      </c>
      <c r="I327" s="147">
        <f t="shared" si="98"/>
        <v>2.9499999999999998E-2</v>
      </c>
      <c r="J327" s="148">
        <f t="shared" si="106"/>
        <v>43749</v>
      </c>
      <c r="K327" s="149">
        <f t="shared" si="99"/>
        <v>20</v>
      </c>
      <c r="L327" s="150">
        <f t="shared" si="100"/>
        <v>20</v>
      </c>
      <c r="M327" s="151">
        <f t="shared" si="91"/>
        <v>1.0023100650000001</v>
      </c>
      <c r="N327" s="151">
        <f t="shared" ca="1" si="92"/>
        <v>1.006388485</v>
      </c>
      <c r="O327" s="150">
        <f t="shared" si="101"/>
        <v>0</v>
      </c>
      <c r="P327" s="145">
        <f t="shared" ca="1" si="93"/>
        <v>63.88485</v>
      </c>
      <c r="Q327" s="152">
        <f t="shared" si="94"/>
        <v>0</v>
      </c>
      <c r="R327" s="153" t="str">
        <f t="shared" si="102"/>
        <v>J=</v>
      </c>
      <c r="S327" s="148">
        <f t="shared" si="103"/>
        <v>43780</v>
      </c>
      <c r="T327" s="154">
        <f t="shared" si="95"/>
        <v>0</v>
      </c>
      <c r="U327" s="7"/>
      <c r="V327" s="49"/>
      <c r="W327" s="32"/>
      <c r="X327" s="19"/>
      <c r="Y327" s="1"/>
      <c r="Z327" s="7"/>
      <c r="AA327" s="7"/>
      <c r="AB327" s="7"/>
      <c r="AC327" s="7"/>
      <c r="AD327" s="7"/>
      <c r="AE327" s="8"/>
      <c r="AF327" s="7"/>
      <c r="AG327" s="7" t="str">
        <f t="shared" ca="1" si="104"/>
        <v>Pago</v>
      </c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</row>
    <row r="328" spans="1:208" x14ac:dyDescent="0.2">
      <c r="A328" s="143">
        <f t="shared" si="96"/>
        <v>43778</v>
      </c>
      <c r="B328" s="144">
        <f t="shared" ca="1" si="105"/>
        <v>10066.956910000001</v>
      </c>
      <c r="C328" s="145">
        <f t="shared" si="97"/>
        <v>10000</v>
      </c>
      <c r="D328" s="146">
        <f ca="1">IF(A328&lt;$B$1,VLOOKUP(A328,[1]DI!$A$4:$B$15000,2,FALSE),0)</f>
        <v>0</v>
      </c>
      <c r="E328" s="145">
        <f t="shared" ca="1" si="89"/>
        <v>1</v>
      </c>
      <c r="F328" s="145">
        <f ca="1">(TRUNC(PRODUCT($E$12:$E327),16))</f>
        <v>1.05335976301579</v>
      </c>
      <c r="G328" s="145">
        <f t="shared" ca="1" si="107"/>
        <v>1.0488918554716999</v>
      </c>
      <c r="H328" s="145">
        <f t="shared" ca="1" si="90"/>
        <v>1.0042596500000001</v>
      </c>
      <c r="I328" s="147">
        <f t="shared" si="98"/>
        <v>2.9499999999999998E-2</v>
      </c>
      <c r="J328" s="148">
        <f t="shared" si="106"/>
        <v>43749</v>
      </c>
      <c r="K328" s="149">
        <f t="shared" si="99"/>
        <v>20</v>
      </c>
      <c r="L328" s="150">
        <f t="shared" si="100"/>
        <v>21</v>
      </c>
      <c r="M328" s="151">
        <f t="shared" si="91"/>
        <v>1.0024257080000001</v>
      </c>
      <c r="N328" s="151">
        <f t="shared" ca="1" si="92"/>
        <v>1.006695691</v>
      </c>
      <c r="O328" s="150">
        <f t="shared" si="101"/>
        <v>0</v>
      </c>
      <c r="P328" s="145">
        <f t="shared" ca="1" si="93"/>
        <v>66.956909999999993</v>
      </c>
      <c r="Q328" s="152">
        <f t="shared" si="94"/>
        <v>0</v>
      </c>
      <c r="R328" s="153" t="str">
        <f t="shared" si="102"/>
        <v>J=</v>
      </c>
      <c r="S328" s="148">
        <f t="shared" si="103"/>
        <v>43780</v>
      </c>
      <c r="T328" s="154">
        <f t="shared" si="95"/>
        <v>0</v>
      </c>
      <c r="U328" s="7"/>
      <c r="V328" s="49"/>
      <c r="W328" s="32"/>
      <c r="X328" s="19"/>
      <c r="Y328" s="1"/>
      <c r="Z328" s="7"/>
      <c r="AA328" s="7"/>
      <c r="AB328" s="7"/>
      <c r="AC328" s="7"/>
      <c r="AD328" s="7"/>
      <c r="AE328" s="8"/>
      <c r="AF328" s="7"/>
      <c r="AG328" s="7" t="str">
        <f t="shared" ca="1" si="104"/>
        <v>Pago</v>
      </c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</row>
    <row r="329" spans="1:208" x14ac:dyDescent="0.2">
      <c r="A329" s="143">
        <f t="shared" si="96"/>
        <v>43779</v>
      </c>
      <c r="B329" s="144">
        <f t="shared" ca="1" si="105"/>
        <v>10066.956910000001</v>
      </c>
      <c r="C329" s="145">
        <f t="shared" si="97"/>
        <v>10000</v>
      </c>
      <c r="D329" s="146">
        <f ca="1">IF(A329&lt;$B$1,VLOOKUP(A329,[1]DI!$A$4:$B$15000,2,FALSE),0)</f>
        <v>0</v>
      </c>
      <c r="E329" s="145">
        <f t="shared" ca="1" si="89"/>
        <v>1</v>
      </c>
      <c r="F329" s="145">
        <f ca="1">(TRUNC(PRODUCT($E$12:$E328),16))</f>
        <v>1.05335976301579</v>
      </c>
      <c r="G329" s="145">
        <f t="shared" ca="1" si="107"/>
        <v>1.0488918554716999</v>
      </c>
      <c r="H329" s="145">
        <f t="shared" ca="1" si="90"/>
        <v>1.0042596500000001</v>
      </c>
      <c r="I329" s="147">
        <f t="shared" si="98"/>
        <v>2.9499999999999998E-2</v>
      </c>
      <c r="J329" s="148">
        <f t="shared" si="106"/>
        <v>43749</v>
      </c>
      <c r="K329" s="149">
        <f t="shared" si="99"/>
        <v>20</v>
      </c>
      <c r="L329" s="150">
        <f t="shared" si="100"/>
        <v>21</v>
      </c>
      <c r="M329" s="151">
        <f t="shared" si="91"/>
        <v>1.0024257080000001</v>
      </c>
      <c r="N329" s="151">
        <f t="shared" ca="1" si="92"/>
        <v>1.006695691</v>
      </c>
      <c r="O329" s="150">
        <f t="shared" si="101"/>
        <v>0</v>
      </c>
      <c r="P329" s="145">
        <f t="shared" ca="1" si="93"/>
        <v>66.956909999999993</v>
      </c>
      <c r="Q329" s="152">
        <f t="shared" si="94"/>
        <v>0</v>
      </c>
      <c r="R329" s="153" t="str">
        <f t="shared" si="102"/>
        <v>J=</v>
      </c>
      <c r="S329" s="148">
        <f t="shared" si="103"/>
        <v>43780</v>
      </c>
      <c r="T329" s="154">
        <f t="shared" si="95"/>
        <v>0</v>
      </c>
      <c r="U329" s="7"/>
      <c r="V329" s="49"/>
      <c r="W329" s="32"/>
      <c r="X329" s="19"/>
      <c r="Y329" s="1"/>
      <c r="Z329" s="7"/>
      <c r="AA329" s="7"/>
      <c r="AB329" s="7"/>
      <c r="AC329" s="7"/>
      <c r="AD329" s="7"/>
      <c r="AE329" s="8"/>
      <c r="AF329" s="7"/>
      <c r="AG329" s="7" t="str">
        <f t="shared" ca="1" si="104"/>
        <v>Pago</v>
      </c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</row>
    <row r="330" spans="1:208" x14ac:dyDescent="0.2">
      <c r="A330" s="143">
        <f t="shared" si="96"/>
        <v>43780</v>
      </c>
      <c r="B330" s="144">
        <f t="shared" ca="1" si="105"/>
        <v>10066.956910000001</v>
      </c>
      <c r="C330" s="145">
        <f t="shared" si="97"/>
        <v>10000</v>
      </c>
      <c r="D330" s="146">
        <f ca="1">IF(A330&lt;$B$1,VLOOKUP(A330,[1]DI!$A$4:$B$15000,2,FALSE),0)</f>
        <v>4.9000000000000002E-2</v>
      </c>
      <c r="E330" s="145">
        <f t="shared" ca="1" si="89"/>
        <v>1.0001898499999999</v>
      </c>
      <c r="F330" s="145">
        <f ca="1">(TRUNC(PRODUCT($E$12:$E329),16))</f>
        <v>1.05335976301579</v>
      </c>
      <c r="G330" s="145">
        <f t="shared" ca="1" si="107"/>
        <v>1.0488918554716999</v>
      </c>
      <c r="H330" s="145">
        <f t="shared" ca="1" si="90"/>
        <v>1.0042596500000001</v>
      </c>
      <c r="I330" s="147">
        <f t="shared" si="98"/>
        <v>2.9499999999999998E-2</v>
      </c>
      <c r="J330" s="148">
        <f t="shared" si="106"/>
        <v>43749</v>
      </c>
      <c r="K330" s="149">
        <f t="shared" si="99"/>
        <v>21</v>
      </c>
      <c r="L330" s="150">
        <f t="shared" si="100"/>
        <v>21</v>
      </c>
      <c r="M330" s="151">
        <f t="shared" si="91"/>
        <v>1.0024257080000001</v>
      </c>
      <c r="N330" s="151">
        <f t="shared" ca="1" si="92"/>
        <v>1.006695691</v>
      </c>
      <c r="O330" s="150">
        <f t="shared" si="101"/>
        <v>11</v>
      </c>
      <c r="P330" s="145">
        <f t="shared" ca="1" si="93"/>
        <v>66.956909999999993</v>
      </c>
      <c r="Q330" s="152">
        <f t="shared" si="94"/>
        <v>0</v>
      </c>
      <c r="R330" s="153" t="str">
        <f t="shared" si="102"/>
        <v>J=</v>
      </c>
      <c r="S330" s="148">
        <f t="shared" si="103"/>
        <v>43780</v>
      </c>
      <c r="T330" s="154">
        <f t="shared" ca="1" si="95"/>
        <v>1305659.7449999999</v>
      </c>
      <c r="U330" s="7"/>
      <c r="V330" s="49"/>
      <c r="W330" s="32"/>
      <c r="X330" s="19"/>
      <c r="Y330" s="1"/>
      <c r="Z330" s="7"/>
      <c r="AA330" s="7"/>
      <c r="AB330" s="7"/>
      <c r="AC330" s="7"/>
      <c r="AD330" s="7"/>
      <c r="AE330" s="8"/>
      <c r="AF330" s="7"/>
      <c r="AG330" s="7" t="str">
        <f t="shared" ca="1" si="104"/>
        <v>Pago</v>
      </c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</row>
    <row r="331" spans="1:208" x14ac:dyDescent="0.2">
      <c r="A331" s="143">
        <f t="shared" si="96"/>
        <v>43781</v>
      </c>
      <c r="B331" s="144">
        <f t="shared" ca="1" si="105"/>
        <v>10003.052489989999</v>
      </c>
      <c r="C331" s="145">
        <f t="shared" si="97"/>
        <v>10000</v>
      </c>
      <c r="D331" s="146">
        <f ca="1">IF(A331&lt;$B$1,VLOOKUP(A331,[1]DI!$A$4:$B$15000,2,FALSE),0)</f>
        <v>4.9000000000000002E-2</v>
      </c>
      <c r="E331" s="145">
        <f t="shared" ca="1" si="89"/>
        <v>1.0001898499999999</v>
      </c>
      <c r="F331" s="145">
        <f ca="1">(TRUNC(PRODUCT($E$12:$E330),16))</f>
        <v>1.0535597433668</v>
      </c>
      <c r="G331" s="145">
        <f t="shared" ca="1" si="107"/>
        <v>1.05335976301579</v>
      </c>
      <c r="H331" s="145">
        <f t="shared" ca="1" si="90"/>
        <v>1.0001898499999999</v>
      </c>
      <c r="I331" s="147">
        <f t="shared" si="98"/>
        <v>2.9499999999999998E-2</v>
      </c>
      <c r="J331" s="148">
        <f t="shared" si="106"/>
        <v>43780</v>
      </c>
      <c r="K331" s="149">
        <f t="shared" si="99"/>
        <v>1</v>
      </c>
      <c r="L331" s="150">
        <f t="shared" si="100"/>
        <v>1</v>
      </c>
      <c r="M331" s="151">
        <f t="shared" si="91"/>
        <v>1.000115377</v>
      </c>
      <c r="N331" s="151">
        <f t="shared" ca="1" si="92"/>
        <v>1.000305249</v>
      </c>
      <c r="O331" s="150">
        <f t="shared" si="101"/>
        <v>0</v>
      </c>
      <c r="P331" s="145">
        <f t="shared" ca="1" si="93"/>
        <v>3.0524899900000002</v>
      </c>
      <c r="Q331" s="152">
        <f t="shared" si="94"/>
        <v>0</v>
      </c>
      <c r="R331" s="153" t="str">
        <f t="shared" si="102"/>
        <v>A+J=</v>
      </c>
      <c r="S331" s="148">
        <f t="shared" si="103"/>
        <v>43810</v>
      </c>
      <c r="T331" s="154">
        <f t="shared" si="95"/>
        <v>0</v>
      </c>
      <c r="U331" s="7"/>
      <c r="V331" s="49"/>
      <c r="W331" s="32"/>
      <c r="X331" s="19"/>
      <c r="Y331" s="1"/>
      <c r="Z331" s="7"/>
      <c r="AA331" s="7"/>
      <c r="AB331" s="7"/>
      <c r="AC331" s="7"/>
      <c r="AD331" s="7"/>
      <c r="AE331" s="8"/>
      <c r="AF331" s="7"/>
      <c r="AG331" s="7" t="str">
        <f t="shared" ca="1" si="104"/>
        <v>Pago</v>
      </c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</row>
    <row r="332" spans="1:208" x14ac:dyDescent="0.2">
      <c r="A332" s="143">
        <f t="shared" si="96"/>
        <v>43782</v>
      </c>
      <c r="B332" s="144">
        <f t="shared" ca="1" si="105"/>
        <v>10006.10594999</v>
      </c>
      <c r="C332" s="145">
        <f t="shared" si="97"/>
        <v>10000</v>
      </c>
      <c r="D332" s="146">
        <f ca="1">IF(A332&lt;$B$1,VLOOKUP(A332,[1]DI!$A$4:$B$15000,2,FALSE),0)</f>
        <v>4.9000000000000002E-2</v>
      </c>
      <c r="E332" s="145">
        <f t="shared" ref="E332:E395" ca="1" si="108">IF(A332&lt;A$10,1,ROUND(((1+D332)^(1/252)),8))</f>
        <v>1.0001898499999999</v>
      </c>
      <c r="F332" s="145">
        <f ca="1">(TRUNC(PRODUCT($E$12:$E331),16))</f>
        <v>1.0537597616840799</v>
      </c>
      <c r="G332" s="145">
        <f t="shared" ca="1" si="107"/>
        <v>1.05335976301579</v>
      </c>
      <c r="H332" s="145">
        <f t="shared" ref="H332:H395" ca="1" si="109">ROUND(F332/G332,8)</f>
        <v>1.0003797400000001</v>
      </c>
      <c r="I332" s="147">
        <f t="shared" si="98"/>
        <v>2.9499999999999998E-2</v>
      </c>
      <c r="J332" s="148">
        <f t="shared" si="106"/>
        <v>43780</v>
      </c>
      <c r="K332" s="149">
        <f t="shared" si="99"/>
        <v>2</v>
      </c>
      <c r="L332" s="150">
        <f t="shared" si="100"/>
        <v>2</v>
      </c>
      <c r="M332" s="151">
        <f t="shared" ref="M332:M395" si="110">ROUND((I332+1)^(L332/252),9)</f>
        <v>1.0002307669999999</v>
      </c>
      <c r="N332" s="151">
        <f t="shared" ref="N332:N395" ca="1" si="111">ROUND(H332*M332,9)</f>
        <v>1.0006105949999999</v>
      </c>
      <c r="O332" s="150">
        <f t="shared" si="101"/>
        <v>0</v>
      </c>
      <c r="P332" s="145">
        <f t="shared" ref="P332:P395" ca="1" si="112">TRUNC(((N332-1)*C332),8)</f>
        <v>6.10594999</v>
      </c>
      <c r="Q332" s="152">
        <f t="shared" ref="Q332:Q395" si="113">IF(O332&gt;0,VLOOKUP(O332,$V$12:$AA$72,6),0)</f>
        <v>0</v>
      </c>
      <c r="R332" s="153" t="str">
        <f t="shared" si="102"/>
        <v>A+J=</v>
      </c>
      <c r="S332" s="148">
        <f t="shared" si="103"/>
        <v>43810</v>
      </c>
      <c r="T332" s="154">
        <f t="shared" ref="T332:T395" si="114">IF(O332&gt;0,(P332+Q332)*T$10,0)</f>
        <v>0</v>
      </c>
      <c r="U332" s="7"/>
      <c r="V332" s="49"/>
      <c r="W332" s="32"/>
      <c r="X332" s="19"/>
      <c r="Y332" s="1"/>
      <c r="Z332" s="7"/>
      <c r="AA332" s="7"/>
      <c r="AB332" s="7"/>
      <c r="AC332" s="7"/>
      <c r="AD332" s="7"/>
      <c r="AE332" s="8"/>
      <c r="AF332" s="7"/>
      <c r="AG332" s="7" t="str">
        <f t="shared" ca="1" si="104"/>
        <v>Pago</v>
      </c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</row>
    <row r="333" spans="1:208" x14ac:dyDescent="0.2">
      <c r="A333" s="143">
        <f t="shared" ref="A333:A396" si="115">(A332+1)</f>
        <v>43783</v>
      </c>
      <c r="B333" s="144">
        <f t="shared" ca="1" si="105"/>
        <v>10009.16026999</v>
      </c>
      <c r="C333" s="145">
        <f t="shared" ref="C333:C396" si="116">(C332-Q332)</f>
        <v>10000</v>
      </c>
      <c r="D333" s="146">
        <f ca="1">IF(A333&lt;$B$1,VLOOKUP(A333,[1]DI!$A$4:$B$15000,2,FALSE),0)</f>
        <v>4.9000000000000002E-2</v>
      </c>
      <c r="E333" s="145">
        <f t="shared" ca="1" si="108"/>
        <v>1.0001898499999999</v>
      </c>
      <c r="F333" s="145">
        <f ca="1">(TRUNC(PRODUCT($E$12:$E332),16))</f>
        <v>1.05395981797484</v>
      </c>
      <c r="G333" s="145">
        <f t="shared" ca="1" si="107"/>
        <v>1.05335976301579</v>
      </c>
      <c r="H333" s="145">
        <f t="shared" ca="1" si="109"/>
        <v>1.00056966</v>
      </c>
      <c r="I333" s="147">
        <f t="shared" ref="I333:I396" si="117">I332</f>
        <v>2.9499999999999998E-2</v>
      </c>
      <c r="J333" s="148">
        <f t="shared" si="106"/>
        <v>43780</v>
      </c>
      <c r="K333" s="149">
        <f t="shared" ref="K333:K396" si="118">IF(A333&gt;J333,IF(NETWORKDAYS(J333,A333,$V$81:$V$465)-1=0,1,NETWORKDAYS(J333,A333,$V$81:$V$465)-1),0)</f>
        <v>3</v>
      </c>
      <c r="L333" s="150">
        <f t="shared" ref="L333:L396" si="119">IF(AND(K333=1,K332=1),1,IF(K333&gt;0,IF(K333=K332,K333+1,K333),0))</f>
        <v>3</v>
      </c>
      <c r="M333" s="151">
        <f t="shared" si="110"/>
        <v>1.00034617</v>
      </c>
      <c r="N333" s="151">
        <f t="shared" ca="1" si="111"/>
        <v>1.0009160269999999</v>
      </c>
      <c r="O333" s="150">
        <f t="shared" ref="O333:O396" si="120">IF(VLOOKUP(A333,W$12:AD$72,8)=VLOOKUP(A332,W$12:AD$72,8),0,VLOOKUP(A333,W$12:AD$72,8))</f>
        <v>0</v>
      </c>
      <c r="P333" s="145">
        <f t="shared" ca="1" si="112"/>
        <v>9.1602699899999998</v>
      </c>
      <c r="Q333" s="152">
        <f t="shared" si="113"/>
        <v>0</v>
      </c>
      <c r="R333" s="153" t="str">
        <f t="shared" ref="R333:R396" si="121">IF(O332&gt;0,VLOOKUP(O332,V$12:AF$72,10),R332)</f>
        <v>A+J=</v>
      </c>
      <c r="S333" s="148">
        <f t="shared" ref="S333:S396" si="122">IF(O332&gt;0,VLOOKUP(O332,V$12:AF$72,11),S332)</f>
        <v>43810</v>
      </c>
      <c r="T333" s="154">
        <f t="shared" si="114"/>
        <v>0</v>
      </c>
      <c r="U333" s="7"/>
      <c r="V333" s="49"/>
      <c r="W333" s="32"/>
      <c r="X333" s="19"/>
      <c r="Y333" s="1"/>
      <c r="Z333" s="7"/>
      <c r="AA333" s="7"/>
      <c r="AB333" s="7"/>
      <c r="AC333" s="7"/>
      <c r="AD333" s="7"/>
      <c r="AE333" s="8"/>
      <c r="AF333" s="7"/>
      <c r="AG333" s="7" t="str">
        <f t="shared" ref="AG333:AG396" ca="1" si="123">IF(W333&lt;TODAY(),"Pago","")</f>
        <v>Pago</v>
      </c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</row>
    <row r="334" spans="1:208" x14ac:dyDescent="0.2">
      <c r="A334" s="143">
        <f t="shared" si="115"/>
        <v>43784</v>
      </c>
      <c r="B334" s="144">
        <f t="shared" ref="B334:B397" ca="1" si="124">IF(A334&lt;=TODAY(),C334+P334,IF(AND(A334&gt;TODAY(),A334&lt;=$B$1),IF(VLOOKUP(TODAY(),$A$10:$D$10000,4,FALSE)=0,"n.d",C334+P334),"n.d"))</f>
        <v>10012.215579989999</v>
      </c>
      <c r="C334" s="145">
        <f t="shared" si="116"/>
        <v>10000</v>
      </c>
      <c r="D334" s="146">
        <f ca="1">IF(A334&lt;$B$1,VLOOKUP(A334,[1]DI!$A$4:$B$15000,2,FALSE),0)</f>
        <v>0</v>
      </c>
      <c r="E334" s="145">
        <f t="shared" ca="1" si="108"/>
        <v>1</v>
      </c>
      <c r="F334" s="145">
        <f ca="1">(TRUNC(PRODUCT($E$12:$E333),16))</f>
        <v>1.0541599122462799</v>
      </c>
      <c r="G334" s="145">
        <f t="shared" ca="1" si="107"/>
        <v>1.05335976301579</v>
      </c>
      <c r="H334" s="145">
        <f t="shared" ca="1" si="109"/>
        <v>1.00075962</v>
      </c>
      <c r="I334" s="147">
        <f t="shared" si="117"/>
        <v>2.9499999999999998E-2</v>
      </c>
      <c r="J334" s="148">
        <f t="shared" ref="J334:J397" si="125">IF(O333&gt;0,VLOOKUP(O333,V$12:AF$72,2),J333)</f>
        <v>43780</v>
      </c>
      <c r="K334" s="149">
        <f t="shared" si="118"/>
        <v>3</v>
      </c>
      <c r="L334" s="150">
        <f t="shared" si="119"/>
        <v>4</v>
      </c>
      <c r="M334" s="151">
        <f t="shared" si="110"/>
        <v>1.000461587</v>
      </c>
      <c r="N334" s="151">
        <f t="shared" ca="1" si="111"/>
        <v>1.0012215579999999</v>
      </c>
      <c r="O334" s="150">
        <f t="shared" si="120"/>
        <v>0</v>
      </c>
      <c r="P334" s="145">
        <f t="shared" ca="1" si="112"/>
        <v>12.21557999</v>
      </c>
      <c r="Q334" s="152">
        <f t="shared" si="113"/>
        <v>0</v>
      </c>
      <c r="R334" s="153" t="str">
        <f t="shared" si="121"/>
        <v>A+J=</v>
      </c>
      <c r="S334" s="148">
        <f t="shared" si="122"/>
        <v>43810</v>
      </c>
      <c r="T334" s="154">
        <f t="shared" si="114"/>
        <v>0</v>
      </c>
      <c r="U334" s="7"/>
      <c r="V334" s="49"/>
      <c r="W334" s="32"/>
      <c r="X334" s="19"/>
      <c r="Y334" s="1"/>
      <c r="Z334" s="7"/>
      <c r="AA334" s="7"/>
      <c r="AB334" s="7"/>
      <c r="AC334" s="7"/>
      <c r="AD334" s="7"/>
      <c r="AE334" s="8"/>
      <c r="AF334" s="7"/>
      <c r="AG334" s="7" t="str">
        <f t="shared" ca="1" si="123"/>
        <v>Pago</v>
      </c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</row>
    <row r="335" spans="1:208" x14ac:dyDescent="0.2">
      <c r="A335" s="143">
        <f t="shared" si="115"/>
        <v>43785</v>
      </c>
      <c r="B335" s="144">
        <f t="shared" ca="1" si="124"/>
        <v>10012.215579989999</v>
      </c>
      <c r="C335" s="145">
        <f t="shared" si="116"/>
        <v>10000</v>
      </c>
      <c r="D335" s="146">
        <f ca="1">IF(A335&lt;$B$1,VLOOKUP(A335,[1]DI!$A$4:$B$15000,2,FALSE),0)</f>
        <v>0</v>
      </c>
      <c r="E335" s="145">
        <f t="shared" ca="1" si="108"/>
        <v>1</v>
      </c>
      <c r="F335" s="145">
        <f ca="1">(TRUNC(PRODUCT($E$12:$E334),16))</f>
        <v>1.0541599122462799</v>
      </c>
      <c r="G335" s="145">
        <f t="shared" ca="1" si="107"/>
        <v>1.05335976301579</v>
      </c>
      <c r="H335" s="145">
        <f t="shared" ca="1" si="109"/>
        <v>1.00075962</v>
      </c>
      <c r="I335" s="147">
        <f t="shared" si="117"/>
        <v>2.9499999999999998E-2</v>
      </c>
      <c r="J335" s="148">
        <f t="shared" si="125"/>
        <v>43780</v>
      </c>
      <c r="K335" s="149">
        <f t="shared" si="118"/>
        <v>3</v>
      </c>
      <c r="L335" s="150">
        <f t="shared" si="119"/>
        <v>4</v>
      </c>
      <c r="M335" s="151">
        <f t="shared" si="110"/>
        <v>1.000461587</v>
      </c>
      <c r="N335" s="151">
        <f t="shared" ca="1" si="111"/>
        <v>1.0012215579999999</v>
      </c>
      <c r="O335" s="150">
        <f t="shared" si="120"/>
        <v>0</v>
      </c>
      <c r="P335" s="145">
        <f t="shared" ca="1" si="112"/>
        <v>12.21557999</v>
      </c>
      <c r="Q335" s="152">
        <f t="shared" si="113"/>
        <v>0</v>
      </c>
      <c r="R335" s="153" t="str">
        <f t="shared" si="121"/>
        <v>A+J=</v>
      </c>
      <c r="S335" s="148">
        <f t="shared" si="122"/>
        <v>43810</v>
      </c>
      <c r="T335" s="154">
        <f t="shared" si="114"/>
        <v>0</v>
      </c>
      <c r="U335" s="7"/>
      <c r="V335" s="49"/>
      <c r="W335" s="32"/>
      <c r="X335" s="19"/>
      <c r="Y335" s="1"/>
      <c r="Z335" s="7"/>
      <c r="AA335" s="7"/>
      <c r="AB335" s="7"/>
      <c r="AC335" s="7"/>
      <c r="AD335" s="7"/>
      <c r="AE335" s="8"/>
      <c r="AF335" s="7"/>
      <c r="AG335" s="7" t="str">
        <f t="shared" ca="1" si="123"/>
        <v>Pago</v>
      </c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</row>
    <row r="336" spans="1:208" x14ac:dyDescent="0.2">
      <c r="A336" s="143">
        <f t="shared" si="115"/>
        <v>43786</v>
      </c>
      <c r="B336" s="144">
        <f t="shared" ca="1" si="124"/>
        <v>10012.215579989999</v>
      </c>
      <c r="C336" s="145">
        <f t="shared" si="116"/>
        <v>10000</v>
      </c>
      <c r="D336" s="146">
        <f ca="1">IF(A336&lt;$B$1,VLOOKUP(A336,[1]DI!$A$4:$B$15000,2,FALSE),0)</f>
        <v>0</v>
      </c>
      <c r="E336" s="145">
        <f t="shared" ca="1" si="108"/>
        <v>1</v>
      </c>
      <c r="F336" s="145">
        <f ca="1">(TRUNC(PRODUCT($E$12:$E335),16))</f>
        <v>1.0541599122462799</v>
      </c>
      <c r="G336" s="145">
        <f t="shared" ca="1" si="107"/>
        <v>1.05335976301579</v>
      </c>
      <c r="H336" s="145">
        <f t="shared" ca="1" si="109"/>
        <v>1.00075962</v>
      </c>
      <c r="I336" s="147">
        <f t="shared" si="117"/>
        <v>2.9499999999999998E-2</v>
      </c>
      <c r="J336" s="148">
        <f t="shared" si="125"/>
        <v>43780</v>
      </c>
      <c r="K336" s="149">
        <f t="shared" si="118"/>
        <v>3</v>
      </c>
      <c r="L336" s="150">
        <f t="shared" si="119"/>
        <v>4</v>
      </c>
      <c r="M336" s="151">
        <f t="shared" si="110"/>
        <v>1.000461587</v>
      </c>
      <c r="N336" s="151">
        <f t="shared" ca="1" si="111"/>
        <v>1.0012215579999999</v>
      </c>
      <c r="O336" s="150">
        <f t="shared" si="120"/>
        <v>0</v>
      </c>
      <c r="P336" s="145">
        <f t="shared" ca="1" si="112"/>
        <v>12.21557999</v>
      </c>
      <c r="Q336" s="152">
        <f t="shared" si="113"/>
        <v>0</v>
      </c>
      <c r="R336" s="153" t="str">
        <f t="shared" si="121"/>
        <v>A+J=</v>
      </c>
      <c r="S336" s="148">
        <f t="shared" si="122"/>
        <v>43810</v>
      </c>
      <c r="T336" s="154">
        <f t="shared" si="114"/>
        <v>0</v>
      </c>
      <c r="U336" s="7"/>
      <c r="V336" s="49"/>
      <c r="W336" s="32"/>
      <c r="X336" s="19"/>
      <c r="Y336" s="1"/>
      <c r="Z336" s="7"/>
      <c r="AA336" s="7"/>
      <c r="AB336" s="7"/>
      <c r="AC336" s="7"/>
      <c r="AD336" s="7"/>
      <c r="AE336" s="8"/>
      <c r="AF336" s="7"/>
      <c r="AG336" s="7" t="str">
        <f t="shared" ca="1" si="123"/>
        <v>Pago</v>
      </c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</row>
    <row r="337" spans="1:208" x14ac:dyDescent="0.2">
      <c r="A337" s="143">
        <f t="shared" si="115"/>
        <v>43787</v>
      </c>
      <c r="B337" s="144">
        <f t="shared" ca="1" si="124"/>
        <v>10012.215579989999</v>
      </c>
      <c r="C337" s="145">
        <f t="shared" si="116"/>
        <v>10000</v>
      </c>
      <c r="D337" s="146">
        <f ca="1">IF(A337&lt;$B$1,VLOOKUP(A337,[1]DI!$A$4:$B$15000,2,FALSE),0)</f>
        <v>4.9000000000000002E-2</v>
      </c>
      <c r="E337" s="145">
        <f t="shared" ca="1" si="108"/>
        <v>1.0001898499999999</v>
      </c>
      <c r="F337" s="145">
        <f ca="1">(TRUNC(PRODUCT($E$12:$E336),16))</f>
        <v>1.0541599122462799</v>
      </c>
      <c r="G337" s="145">
        <f t="shared" ca="1" si="107"/>
        <v>1.05335976301579</v>
      </c>
      <c r="H337" s="145">
        <f t="shared" ca="1" si="109"/>
        <v>1.00075962</v>
      </c>
      <c r="I337" s="147">
        <f t="shared" si="117"/>
        <v>2.9499999999999998E-2</v>
      </c>
      <c r="J337" s="148">
        <f t="shared" si="125"/>
        <v>43780</v>
      </c>
      <c r="K337" s="149">
        <f t="shared" si="118"/>
        <v>4</v>
      </c>
      <c r="L337" s="150">
        <f t="shared" si="119"/>
        <v>4</v>
      </c>
      <c r="M337" s="151">
        <f t="shared" si="110"/>
        <v>1.000461587</v>
      </c>
      <c r="N337" s="151">
        <f t="shared" ca="1" si="111"/>
        <v>1.0012215579999999</v>
      </c>
      <c r="O337" s="150">
        <f t="shared" si="120"/>
        <v>0</v>
      </c>
      <c r="P337" s="145">
        <f t="shared" ca="1" si="112"/>
        <v>12.21557999</v>
      </c>
      <c r="Q337" s="152">
        <f t="shared" si="113"/>
        <v>0</v>
      </c>
      <c r="R337" s="153" t="str">
        <f t="shared" si="121"/>
        <v>A+J=</v>
      </c>
      <c r="S337" s="148">
        <f t="shared" si="122"/>
        <v>43810</v>
      </c>
      <c r="T337" s="154">
        <f t="shared" si="114"/>
        <v>0</v>
      </c>
      <c r="U337" s="7"/>
      <c r="V337" s="49"/>
      <c r="W337" s="32"/>
      <c r="X337" s="19"/>
      <c r="Y337" s="1"/>
      <c r="Z337" s="7"/>
      <c r="AA337" s="7"/>
      <c r="AB337" s="7"/>
      <c r="AC337" s="7"/>
      <c r="AD337" s="7"/>
      <c r="AE337" s="8"/>
      <c r="AF337" s="7"/>
      <c r="AG337" s="7" t="str">
        <f t="shared" ca="1" si="123"/>
        <v>Pago</v>
      </c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</row>
    <row r="338" spans="1:208" x14ac:dyDescent="0.2">
      <c r="A338" s="143">
        <f t="shared" si="115"/>
        <v>43788</v>
      </c>
      <c r="B338" s="144">
        <f t="shared" ca="1" si="124"/>
        <v>10015.27175</v>
      </c>
      <c r="C338" s="145">
        <f t="shared" si="116"/>
        <v>10000</v>
      </c>
      <c r="D338" s="146">
        <f ca="1">IF(A338&lt;$B$1,VLOOKUP(A338,[1]DI!$A$4:$B$15000,2,FALSE),0)</f>
        <v>4.9000000000000002E-2</v>
      </c>
      <c r="E338" s="145">
        <f t="shared" ca="1" si="108"/>
        <v>1.0001898499999999</v>
      </c>
      <c r="F338" s="145">
        <f ca="1">(TRUNC(PRODUCT($E$12:$E337),16))</f>
        <v>1.05436004450562</v>
      </c>
      <c r="G338" s="145">
        <f t="shared" ca="1" si="107"/>
        <v>1.05335976301579</v>
      </c>
      <c r="H338" s="145">
        <f t="shared" ca="1" si="109"/>
        <v>1.0009496099999999</v>
      </c>
      <c r="I338" s="147">
        <f t="shared" si="117"/>
        <v>2.9499999999999998E-2</v>
      </c>
      <c r="J338" s="148">
        <f t="shared" si="125"/>
        <v>43780</v>
      </c>
      <c r="K338" s="149">
        <f t="shared" si="118"/>
        <v>5</v>
      </c>
      <c r="L338" s="150">
        <f t="shared" si="119"/>
        <v>5</v>
      </c>
      <c r="M338" s="151">
        <f t="shared" si="110"/>
        <v>1.0005770169999999</v>
      </c>
      <c r="N338" s="151">
        <f t="shared" ca="1" si="111"/>
        <v>1.0015271750000001</v>
      </c>
      <c r="O338" s="150">
        <f t="shared" si="120"/>
        <v>0</v>
      </c>
      <c r="P338" s="145">
        <f t="shared" ca="1" si="112"/>
        <v>15.271750000000001</v>
      </c>
      <c r="Q338" s="152">
        <f t="shared" si="113"/>
        <v>0</v>
      </c>
      <c r="R338" s="153" t="str">
        <f t="shared" si="121"/>
        <v>A+J=</v>
      </c>
      <c r="S338" s="148">
        <f t="shared" si="122"/>
        <v>43810</v>
      </c>
      <c r="T338" s="154">
        <f t="shared" si="114"/>
        <v>0</v>
      </c>
      <c r="U338" s="7"/>
      <c r="V338" s="49"/>
      <c r="W338" s="32"/>
      <c r="X338" s="19"/>
      <c r="Y338" s="1"/>
      <c r="Z338" s="7"/>
      <c r="AA338" s="7"/>
      <c r="AB338" s="7"/>
      <c r="AC338" s="7"/>
      <c r="AD338" s="7"/>
      <c r="AE338" s="8"/>
      <c r="AF338" s="7"/>
      <c r="AG338" s="7" t="str">
        <f t="shared" ca="1" si="123"/>
        <v>Pago</v>
      </c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</row>
    <row r="339" spans="1:208" x14ac:dyDescent="0.2">
      <c r="A339" s="143">
        <f t="shared" si="115"/>
        <v>43789</v>
      </c>
      <c r="B339" s="144">
        <f t="shared" ca="1" si="124"/>
        <v>10018.32888999</v>
      </c>
      <c r="C339" s="145">
        <f t="shared" si="116"/>
        <v>10000</v>
      </c>
      <c r="D339" s="146">
        <f ca="1">IF(A339&lt;$B$1,VLOOKUP(A339,[1]DI!$A$4:$B$15000,2,FALSE),0)</f>
        <v>4.9000000000000002E-2</v>
      </c>
      <c r="E339" s="145">
        <f t="shared" ca="1" si="108"/>
        <v>1.0001898499999999</v>
      </c>
      <c r="F339" s="145">
        <f ca="1">(TRUNC(PRODUCT($E$12:$E338),16))</f>
        <v>1.0545602147600699</v>
      </c>
      <c r="G339" s="145">
        <f t="shared" ca="1" si="107"/>
        <v>1.05335976301579</v>
      </c>
      <c r="H339" s="145">
        <f t="shared" ca="1" si="109"/>
        <v>1.0011396400000001</v>
      </c>
      <c r="I339" s="147">
        <f t="shared" si="117"/>
        <v>2.9499999999999998E-2</v>
      </c>
      <c r="J339" s="148">
        <f t="shared" si="125"/>
        <v>43780</v>
      </c>
      <c r="K339" s="149">
        <f t="shared" si="118"/>
        <v>6</v>
      </c>
      <c r="L339" s="150">
        <f t="shared" si="119"/>
        <v>6</v>
      </c>
      <c r="M339" s="151">
        <f t="shared" si="110"/>
        <v>1.00069246</v>
      </c>
      <c r="N339" s="151">
        <f t="shared" ca="1" si="111"/>
        <v>1.0018328889999999</v>
      </c>
      <c r="O339" s="150">
        <f t="shared" si="120"/>
        <v>0</v>
      </c>
      <c r="P339" s="145">
        <f t="shared" ca="1" si="112"/>
        <v>18.32888999</v>
      </c>
      <c r="Q339" s="152">
        <f t="shared" si="113"/>
        <v>0</v>
      </c>
      <c r="R339" s="153" t="str">
        <f t="shared" si="121"/>
        <v>A+J=</v>
      </c>
      <c r="S339" s="148">
        <f t="shared" si="122"/>
        <v>43810</v>
      </c>
      <c r="T339" s="154">
        <f t="shared" si="114"/>
        <v>0</v>
      </c>
      <c r="U339" s="7"/>
      <c r="V339" s="49"/>
      <c r="W339" s="23"/>
      <c r="X339" s="19"/>
      <c r="Y339" s="1"/>
      <c r="Z339" s="7"/>
      <c r="AA339" s="7"/>
      <c r="AB339" s="7"/>
      <c r="AC339" s="7"/>
      <c r="AD339" s="7"/>
      <c r="AE339" s="8"/>
      <c r="AF339" s="7"/>
      <c r="AG339" s="7" t="str">
        <f t="shared" ca="1" si="123"/>
        <v>Pago</v>
      </c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</row>
    <row r="340" spans="1:208" x14ac:dyDescent="0.2">
      <c r="A340" s="143">
        <f t="shared" si="115"/>
        <v>43790</v>
      </c>
      <c r="B340" s="144">
        <f t="shared" ca="1" si="124"/>
        <v>10021.38699999</v>
      </c>
      <c r="C340" s="145">
        <f t="shared" si="116"/>
        <v>10000</v>
      </c>
      <c r="D340" s="146">
        <f ca="1">IF(A340&lt;$B$1,VLOOKUP(A340,[1]DI!$A$4:$B$15000,2,FALSE),0)</f>
        <v>4.9000000000000002E-2</v>
      </c>
      <c r="E340" s="145">
        <f t="shared" ca="1" si="108"/>
        <v>1.0001898499999999</v>
      </c>
      <c r="F340" s="145">
        <f ca="1">(TRUNC(PRODUCT($E$12:$E339),16))</f>
        <v>1.0547604230168399</v>
      </c>
      <c r="G340" s="145">
        <f t="shared" ca="1" si="107"/>
        <v>1.05335976301579</v>
      </c>
      <c r="H340" s="145">
        <f t="shared" ca="1" si="109"/>
        <v>1.00132971</v>
      </c>
      <c r="I340" s="147">
        <f t="shared" si="117"/>
        <v>2.9499999999999998E-2</v>
      </c>
      <c r="J340" s="148">
        <f t="shared" si="125"/>
        <v>43780</v>
      </c>
      <c r="K340" s="149">
        <f t="shared" si="118"/>
        <v>7</v>
      </c>
      <c r="L340" s="150">
        <f t="shared" si="119"/>
        <v>7</v>
      </c>
      <c r="M340" s="151">
        <f t="shared" si="110"/>
        <v>1.0008079160000001</v>
      </c>
      <c r="N340" s="151">
        <f t="shared" ca="1" si="111"/>
        <v>1.0021386999999999</v>
      </c>
      <c r="O340" s="150">
        <f t="shared" si="120"/>
        <v>0</v>
      </c>
      <c r="P340" s="145">
        <f t="shared" ca="1" si="112"/>
        <v>21.38699999</v>
      </c>
      <c r="Q340" s="152">
        <f t="shared" si="113"/>
        <v>0</v>
      </c>
      <c r="R340" s="153" t="str">
        <f t="shared" si="121"/>
        <v>A+J=</v>
      </c>
      <c r="S340" s="148">
        <f t="shared" si="122"/>
        <v>43810</v>
      </c>
      <c r="T340" s="154">
        <f t="shared" si="114"/>
        <v>0</v>
      </c>
      <c r="U340" s="7"/>
      <c r="V340" s="49"/>
      <c r="W340" s="32"/>
      <c r="X340" s="19"/>
      <c r="Y340" s="1"/>
      <c r="Z340" s="7"/>
      <c r="AA340" s="7"/>
      <c r="AB340" s="7"/>
      <c r="AC340" s="7"/>
      <c r="AD340" s="7"/>
      <c r="AE340" s="8"/>
      <c r="AF340" s="7"/>
      <c r="AG340" s="7" t="str">
        <f t="shared" ca="1" si="123"/>
        <v>Pago</v>
      </c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</row>
    <row r="341" spans="1:208" x14ac:dyDescent="0.2">
      <c r="A341" s="143">
        <f t="shared" si="115"/>
        <v>43791</v>
      </c>
      <c r="B341" s="144">
        <f t="shared" ca="1" si="124"/>
        <v>10024.445989989999</v>
      </c>
      <c r="C341" s="145">
        <f t="shared" si="116"/>
        <v>10000</v>
      </c>
      <c r="D341" s="146">
        <f ca="1">IF(A341&lt;$B$1,VLOOKUP(A341,[1]DI!$A$4:$B$15000,2,FALSE),0)</f>
        <v>4.9000000000000002E-2</v>
      </c>
      <c r="E341" s="145">
        <f t="shared" ca="1" si="108"/>
        <v>1.0001898499999999</v>
      </c>
      <c r="F341" s="145">
        <f ca="1">(TRUNC(PRODUCT($E$12:$E340),16))</f>
        <v>1.0549606692831499</v>
      </c>
      <c r="G341" s="145">
        <f t="shared" ca="1" si="107"/>
        <v>1.05335976301579</v>
      </c>
      <c r="H341" s="145">
        <f t="shared" ca="1" si="109"/>
        <v>1.00151981</v>
      </c>
      <c r="I341" s="147">
        <f t="shared" si="117"/>
        <v>2.9499999999999998E-2</v>
      </c>
      <c r="J341" s="148">
        <f t="shared" si="125"/>
        <v>43780</v>
      </c>
      <c r="K341" s="149">
        <f t="shared" si="118"/>
        <v>8</v>
      </c>
      <c r="L341" s="150">
        <f t="shared" si="119"/>
        <v>8</v>
      </c>
      <c r="M341" s="151">
        <f t="shared" si="110"/>
        <v>1.000923386</v>
      </c>
      <c r="N341" s="151">
        <f t="shared" ca="1" si="111"/>
        <v>1.0024445989999999</v>
      </c>
      <c r="O341" s="150">
        <f t="shared" si="120"/>
        <v>0</v>
      </c>
      <c r="P341" s="145">
        <f t="shared" ca="1" si="112"/>
        <v>24.445989990000001</v>
      </c>
      <c r="Q341" s="152">
        <f t="shared" si="113"/>
        <v>0</v>
      </c>
      <c r="R341" s="153" t="str">
        <f t="shared" si="121"/>
        <v>A+J=</v>
      </c>
      <c r="S341" s="148">
        <f t="shared" si="122"/>
        <v>43810</v>
      </c>
      <c r="T341" s="154">
        <f t="shared" si="114"/>
        <v>0</v>
      </c>
      <c r="U341" s="7"/>
      <c r="V341" s="49"/>
      <c r="W341" s="32"/>
      <c r="X341" s="19"/>
      <c r="Y341" s="1"/>
      <c r="Z341" s="7"/>
      <c r="AA341" s="7"/>
      <c r="AB341" s="7"/>
      <c r="AC341" s="7"/>
      <c r="AD341" s="7"/>
      <c r="AE341" s="8"/>
      <c r="AF341" s="7"/>
      <c r="AG341" s="7" t="str">
        <f t="shared" ca="1" si="123"/>
        <v>Pago</v>
      </c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</row>
    <row r="342" spans="1:208" x14ac:dyDescent="0.2">
      <c r="A342" s="143">
        <f t="shared" si="115"/>
        <v>43792</v>
      </c>
      <c r="B342" s="144">
        <f t="shared" ca="1" si="124"/>
        <v>10027.50596</v>
      </c>
      <c r="C342" s="145">
        <f t="shared" si="116"/>
        <v>10000</v>
      </c>
      <c r="D342" s="146">
        <f ca="1">IF(A342&lt;$B$1,VLOOKUP(A342,[1]DI!$A$4:$B$15000,2,FALSE),0)</f>
        <v>0</v>
      </c>
      <c r="E342" s="145">
        <f t="shared" ca="1" si="108"/>
        <v>1</v>
      </c>
      <c r="F342" s="145">
        <f ca="1">(TRUNC(PRODUCT($E$12:$E341),16))</f>
        <v>1.0551609535662101</v>
      </c>
      <c r="G342" s="145">
        <f t="shared" ca="1" si="107"/>
        <v>1.05335976301579</v>
      </c>
      <c r="H342" s="145">
        <f t="shared" ca="1" si="109"/>
        <v>1.00170995</v>
      </c>
      <c r="I342" s="147">
        <f t="shared" si="117"/>
        <v>2.9499999999999998E-2</v>
      </c>
      <c r="J342" s="148">
        <f t="shared" si="125"/>
        <v>43780</v>
      </c>
      <c r="K342" s="149">
        <f t="shared" si="118"/>
        <v>8</v>
      </c>
      <c r="L342" s="150">
        <f t="shared" si="119"/>
        <v>9</v>
      </c>
      <c r="M342" s="151">
        <f t="shared" si="110"/>
        <v>1.0010388699999999</v>
      </c>
      <c r="N342" s="151">
        <f t="shared" ca="1" si="111"/>
        <v>1.002750596</v>
      </c>
      <c r="O342" s="150">
        <f t="shared" si="120"/>
        <v>0</v>
      </c>
      <c r="P342" s="145">
        <f t="shared" ca="1" si="112"/>
        <v>27.505960000000002</v>
      </c>
      <c r="Q342" s="152">
        <f t="shared" si="113"/>
        <v>0</v>
      </c>
      <c r="R342" s="153" t="str">
        <f t="shared" si="121"/>
        <v>A+J=</v>
      </c>
      <c r="S342" s="148">
        <f t="shared" si="122"/>
        <v>43810</v>
      </c>
      <c r="T342" s="154">
        <f t="shared" si="114"/>
        <v>0</v>
      </c>
      <c r="U342" s="7"/>
      <c r="V342" s="49"/>
      <c r="W342" s="32"/>
      <c r="X342" s="19"/>
      <c r="Y342" s="1"/>
      <c r="Z342" s="7"/>
      <c r="AA342" s="7"/>
      <c r="AB342" s="7"/>
      <c r="AC342" s="7"/>
      <c r="AD342" s="7"/>
      <c r="AE342" s="8"/>
      <c r="AF342" s="7"/>
      <c r="AG342" s="7" t="str">
        <f t="shared" ca="1" si="123"/>
        <v>Pago</v>
      </c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</row>
    <row r="343" spans="1:208" x14ac:dyDescent="0.2">
      <c r="A343" s="143">
        <f t="shared" si="115"/>
        <v>43793</v>
      </c>
      <c r="B343" s="144">
        <f t="shared" ca="1" si="124"/>
        <v>10027.50596</v>
      </c>
      <c r="C343" s="145">
        <f t="shared" si="116"/>
        <v>10000</v>
      </c>
      <c r="D343" s="146">
        <f ca="1">IF(A343&lt;$B$1,VLOOKUP(A343,[1]DI!$A$4:$B$15000,2,FALSE),0)</f>
        <v>0</v>
      </c>
      <c r="E343" s="145">
        <f t="shared" ca="1" si="108"/>
        <v>1</v>
      </c>
      <c r="F343" s="145">
        <f ca="1">(TRUNC(PRODUCT($E$12:$E342),16))</f>
        <v>1.0551609535662101</v>
      </c>
      <c r="G343" s="145">
        <f t="shared" ca="1" si="107"/>
        <v>1.05335976301579</v>
      </c>
      <c r="H343" s="145">
        <f t="shared" ca="1" si="109"/>
        <v>1.00170995</v>
      </c>
      <c r="I343" s="147">
        <f t="shared" si="117"/>
        <v>2.9499999999999998E-2</v>
      </c>
      <c r="J343" s="148">
        <f t="shared" si="125"/>
        <v>43780</v>
      </c>
      <c r="K343" s="149">
        <f t="shared" si="118"/>
        <v>8</v>
      </c>
      <c r="L343" s="150">
        <f t="shared" si="119"/>
        <v>9</v>
      </c>
      <c r="M343" s="151">
        <f t="shared" si="110"/>
        <v>1.0010388699999999</v>
      </c>
      <c r="N343" s="151">
        <f t="shared" ca="1" si="111"/>
        <v>1.002750596</v>
      </c>
      <c r="O343" s="150">
        <f t="shared" si="120"/>
        <v>0</v>
      </c>
      <c r="P343" s="145">
        <f t="shared" ca="1" si="112"/>
        <v>27.505960000000002</v>
      </c>
      <c r="Q343" s="152">
        <f t="shared" si="113"/>
        <v>0</v>
      </c>
      <c r="R343" s="153" t="str">
        <f t="shared" si="121"/>
        <v>A+J=</v>
      </c>
      <c r="S343" s="148">
        <f t="shared" si="122"/>
        <v>43810</v>
      </c>
      <c r="T343" s="154">
        <f t="shared" si="114"/>
        <v>0</v>
      </c>
      <c r="U343" s="7"/>
      <c r="V343" s="49"/>
      <c r="W343" s="32"/>
      <c r="X343" s="19"/>
      <c r="Y343" s="1"/>
      <c r="Z343" s="7"/>
      <c r="AA343" s="7"/>
      <c r="AB343" s="7"/>
      <c r="AC343" s="7"/>
      <c r="AD343" s="7"/>
      <c r="AE343" s="8"/>
      <c r="AF343" s="7"/>
      <c r="AG343" s="7" t="str">
        <f t="shared" ca="1" si="123"/>
        <v>Pago</v>
      </c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</row>
    <row r="344" spans="1:208" x14ac:dyDescent="0.2">
      <c r="A344" s="143">
        <f t="shared" si="115"/>
        <v>43794</v>
      </c>
      <c r="B344" s="144">
        <f t="shared" ca="1" si="124"/>
        <v>10027.50596</v>
      </c>
      <c r="C344" s="145">
        <f t="shared" si="116"/>
        <v>10000</v>
      </c>
      <c r="D344" s="146">
        <f ca="1">IF(A344&lt;$B$1,VLOOKUP(A344,[1]DI!$A$4:$B$15000,2,FALSE),0)</f>
        <v>4.9000000000000002E-2</v>
      </c>
      <c r="E344" s="145">
        <f t="shared" ca="1" si="108"/>
        <v>1.0001898499999999</v>
      </c>
      <c r="F344" s="145">
        <f ca="1">(TRUNC(PRODUCT($E$12:$E343),16))</f>
        <v>1.0551609535662101</v>
      </c>
      <c r="G344" s="145">
        <f t="shared" ca="1" si="107"/>
        <v>1.05335976301579</v>
      </c>
      <c r="H344" s="145">
        <f t="shared" ca="1" si="109"/>
        <v>1.00170995</v>
      </c>
      <c r="I344" s="147">
        <f t="shared" si="117"/>
        <v>2.9499999999999998E-2</v>
      </c>
      <c r="J344" s="148">
        <f t="shared" si="125"/>
        <v>43780</v>
      </c>
      <c r="K344" s="149">
        <f t="shared" si="118"/>
        <v>9</v>
      </c>
      <c r="L344" s="150">
        <f t="shared" si="119"/>
        <v>9</v>
      </c>
      <c r="M344" s="151">
        <f t="shared" si="110"/>
        <v>1.0010388699999999</v>
      </c>
      <c r="N344" s="151">
        <f t="shared" ca="1" si="111"/>
        <v>1.002750596</v>
      </c>
      <c r="O344" s="150">
        <f t="shared" si="120"/>
        <v>0</v>
      </c>
      <c r="P344" s="145">
        <f t="shared" ca="1" si="112"/>
        <v>27.505960000000002</v>
      </c>
      <c r="Q344" s="152">
        <f t="shared" si="113"/>
        <v>0</v>
      </c>
      <c r="R344" s="153" t="str">
        <f t="shared" si="121"/>
        <v>A+J=</v>
      </c>
      <c r="S344" s="148">
        <f t="shared" si="122"/>
        <v>43810</v>
      </c>
      <c r="T344" s="154">
        <f t="shared" si="114"/>
        <v>0</v>
      </c>
      <c r="U344" s="7"/>
      <c r="V344" s="49"/>
      <c r="W344" s="32"/>
      <c r="X344" s="19"/>
      <c r="Y344" s="1"/>
      <c r="Z344" s="7"/>
      <c r="AA344" s="7"/>
      <c r="AB344" s="7"/>
      <c r="AC344" s="7"/>
      <c r="AD344" s="7"/>
      <c r="AE344" s="8"/>
      <c r="AF344" s="7"/>
      <c r="AG344" s="7" t="str">
        <f t="shared" ca="1" si="123"/>
        <v>Pago</v>
      </c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</row>
    <row r="345" spans="1:208" x14ac:dyDescent="0.2">
      <c r="A345" s="143">
        <f t="shared" si="115"/>
        <v>43795</v>
      </c>
      <c r="B345" s="144">
        <f t="shared" ca="1" si="124"/>
        <v>10030.56678999</v>
      </c>
      <c r="C345" s="145">
        <f t="shared" si="116"/>
        <v>10000</v>
      </c>
      <c r="D345" s="146">
        <f ca="1">IF(A345&lt;$B$1,VLOOKUP(A345,[1]DI!$A$4:$B$15000,2,FALSE),0)</f>
        <v>4.9000000000000002E-2</v>
      </c>
      <c r="E345" s="145">
        <f t="shared" ca="1" si="108"/>
        <v>1.0001898499999999</v>
      </c>
      <c r="F345" s="145">
        <f ca="1">(TRUNC(PRODUCT($E$12:$E344),16))</f>
        <v>1.05536127587325</v>
      </c>
      <c r="G345" s="145">
        <f t="shared" ca="1" si="107"/>
        <v>1.05335976301579</v>
      </c>
      <c r="H345" s="145">
        <f t="shared" ca="1" si="109"/>
        <v>1.0019001199999999</v>
      </c>
      <c r="I345" s="147">
        <f t="shared" si="117"/>
        <v>2.9499999999999998E-2</v>
      </c>
      <c r="J345" s="148">
        <f t="shared" si="125"/>
        <v>43780</v>
      </c>
      <c r="K345" s="149">
        <f t="shared" si="118"/>
        <v>10</v>
      </c>
      <c r="L345" s="150">
        <f t="shared" si="119"/>
        <v>10</v>
      </c>
      <c r="M345" s="151">
        <f t="shared" si="110"/>
        <v>1.001154366</v>
      </c>
      <c r="N345" s="151">
        <f t="shared" ca="1" si="111"/>
        <v>1.003056679</v>
      </c>
      <c r="O345" s="150">
        <f t="shared" si="120"/>
        <v>0</v>
      </c>
      <c r="P345" s="145">
        <f t="shared" ca="1" si="112"/>
        <v>30.56678999</v>
      </c>
      <c r="Q345" s="152">
        <f t="shared" si="113"/>
        <v>0</v>
      </c>
      <c r="R345" s="153" t="str">
        <f t="shared" si="121"/>
        <v>A+J=</v>
      </c>
      <c r="S345" s="148">
        <f t="shared" si="122"/>
        <v>43810</v>
      </c>
      <c r="T345" s="154">
        <f t="shared" si="114"/>
        <v>0</v>
      </c>
      <c r="U345" s="7"/>
      <c r="V345" s="49"/>
      <c r="W345" s="32"/>
      <c r="X345" s="42"/>
      <c r="Y345" s="1"/>
      <c r="Z345" s="7"/>
      <c r="AA345" s="7"/>
      <c r="AB345" s="7"/>
      <c r="AC345" s="7"/>
      <c r="AD345" s="7"/>
      <c r="AE345" s="8"/>
      <c r="AF345" s="7"/>
      <c r="AG345" s="7" t="str">
        <f t="shared" ca="1" si="123"/>
        <v>Pago</v>
      </c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</row>
    <row r="346" spans="1:208" x14ac:dyDescent="0.2">
      <c r="A346" s="143">
        <f t="shared" si="115"/>
        <v>43796</v>
      </c>
      <c r="B346" s="144">
        <f t="shared" ca="1" si="124"/>
        <v>10033.628599989999</v>
      </c>
      <c r="C346" s="145">
        <f t="shared" si="116"/>
        <v>10000</v>
      </c>
      <c r="D346" s="146">
        <f ca="1">IF(A346&lt;$B$1,VLOOKUP(A346,[1]DI!$A$4:$B$15000,2,FALSE),0)</f>
        <v>4.9000000000000002E-2</v>
      </c>
      <c r="E346" s="145">
        <f t="shared" ca="1" si="108"/>
        <v>1.0001898499999999</v>
      </c>
      <c r="F346" s="145">
        <f ca="1">(TRUNC(PRODUCT($E$12:$E345),16))</f>
        <v>1.0555616362114699</v>
      </c>
      <c r="G346" s="145">
        <f t="shared" ca="1" si="107"/>
        <v>1.05335976301579</v>
      </c>
      <c r="H346" s="145">
        <f t="shared" ca="1" si="109"/>
        <v>1.0020903299999999</v>
      </c>
      <c r="I346" s="147">
        <f t="shared" si="117"/>
        <v>2.9499999999999998E-2</v>
      </c>
      <c r="J346" s="148">
        <f t="shared" si="125"/>
        <v>43780</v>
      </c>
      <c r="K346" s="149">
        <f t="shared" si="118"/>
        <v>11</v>
      </c>
      <c r="L346" s="150">
        <f t="shared" si="119"/>
        <v>11</v>
      </c>
      <c r="M346" s="151">
        <f t="shared" si="110"/>
        <v>1.0012698760000001</v>
      </c>
      <c r="N346" s="151">
        <f t="shared" ca="1" si="111"/>
        <v>1.00336286</v>
      </c>
      <c r="O346" s="150">
        <f t="shared" si="120"/>
        <v>0</v>
      </c>
      <c r="P346" s="145">
        <f t="shared" ca="1" si="112"/>
        <v>33.628599989999998</v>
      </c>
      <c r="Q346" s="152">
        <f t="shared" si="113"/>
        <v>0</v>
      </c>
      <c r="R346" s="153" t="str">
        <f t="shared" si="121"/>
        <v>A+J=</v>
      </c>
      <c r="S346" s="148">
        <f t="shared" si="122"/>
        <v>43810</v>
      </c>
      <c r="T346" s="154">
        <f t="shared" si="114"/>
        <v>0</v>
      </c>
      <c r="U346" s="29"/>
      <c r="V346" s="49"/>
      <c r="W346" s="32"/>
      <c r="X346" s="19"/>
      <c r="Y346" s="31"/>
      <c r="Z346" s="29"/>
      <c r="AA346" s="29"/>
      <c r="AB346" s="29"/>
      <c r="AC346" s="29"/>
      <c r="AD346" s="29"/>
      <c r="AE346" s="48"/>
      <c r="AF346" s="29"/>
      <c r="AG346" s="7" t="str">
        <f t="shared" ca="1" si="123"/>
        <v>Pago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</row>
    <row r="347" spans="1:208" x14ac:dyDescent="0.2">
      <c r="A347" s="143">
        <f t="shared" si="115"/>
        <v>43797</v>
      </c>
      <c r="B347" s="144">
        <f t="shared" ca="1" si="124"/>
        <v>10036.69139</v>
      </c>
      <c r="C347" s="145">
        <f t="shared" si="116"/>
        <v>10000</v>
      </c>
      <c r="D347" s="146">
        <f ca="1">IF(A347&lt;$B$1,VLOOKUP(A347,[1]DI!$A$4:$B$15000,2,FALSE),0)</f>
        <v>4.9000000000000002E-2</v>
      </c>
      <c r="E347" s="145">
        <f t="shared" ca="1" si="108"/>
        <v>1.0001898499999999</v>
      </c>
      <c r="F347" s="145">
        <f ca="1">(TRUNC(PRODUCT($E$12:$E346),16))</f>
        <v>1.05576203458811</v>
      </c>
      <c r="G347" s="145">
        <f t="shared" ca="1" si="107"/>
        <v>1.05335976301579</v>
      </c>
      <c r="H347" s="145">
        <f t="shared" ca="1" si="109"/>
        <v>1.0022805800000001</v>
      </c>
      <c r="I347" s="147">
        <f t="shared" si="117"/>
        <v>2.9499999999999998E-2</v>
      </c>
      <c r="J347" s="148">
        <f t="shared" si="125"/>
        <v>43780</v>
      </c>
      <c r="K347" s="149">
        <f t="shared" si="118"/>
        <v>12</v>
      </c>
      <c r="L347" s="150">
        <f t="shared" si="119"/>
        <v>12</v>
      </c>
      <c r="M347" s="151">
        <f t="shared" si="110"/>
        <v>1.0013853989999999</v>
      </c>
      <c r="N347" s="151">
        <f t="shared" ca="1" si="111"/>
        <v>1.0036691390000001</v>
      </c>
      <c r="O347" s="150">
        <f t="shared" si="120"/>
        <v>0</v>
      </c>
      <c r="P347" s="145">
        <f t="shared" ca="1" si="112"/>
        <v>36.691389999999998</v>
      </c>
      <c r="Q347" s="152">
        <f t="shared" si="113"/>
        <v>0</v>
      </c>
      <c r="R347" s="153" t="str">
        <f t="shared" si="121"/>
        <v>A+J=</v>
      </c>
      <c r="S347" s="148">
        <f t="shared" si="122"/>
        <v>43810</v>
      </c>
      <c r="T347" s="154">
        <f t="shared" si="114"/>
        <v>0</v>
      </c>
      <c r="U347" s="7"/>
      <c r="V347" s="49"/>
      <c r="W347" s="32"/>
      <c r="X347" s="19"/>
      <c r="Y347" s="1"/>
      <c r="Z347" s="7"/>
      <c r="AA347" s="7"/>
      <c r="AB347" s="7"/>
      <c r="AC347" s="7"/>
      <c r="AD347" s="7"/>
      <c r="AE347" s="8"/>
      <c r="AF347" s="7"/>
      <c r="AG347" s="7" t="str">
        <f t="shared" ca="1" si="123"/>
        <v>Pago</v>
      </c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</row>
    <row r="348" spans="1:208" x14ac:dyDescent="0.2">
      <c r="A348" s="143">
        <f t="shared" si="115"/>
        <v>43798</v>
      </c>
      <c r="B348" s="144">
        <f t="shared" ca="1" si="124"/>
        <v>10039.75505</v>
      </c>
      <c r="C348" s="145">
        <f t="shared" si="116"/>
        <v>10000</v>
      </c>
      <c r="D348" s="146">
        <f ca="1">IF(A348&lt;$B$1,VLOOKUP(A348,[1]DI!$A$4:$B$15000,2,FALSE),0)</f>
        <v>4.9000000000000002E-2</v>
      </c>
      <c r="E348" s="145">
        <f t="shared" ca="1" si="108"/>
        <v>1.0001898499999999</v>
      </c>
      <c r="F348" s="145">
        <f ca="1">(TRUNC(PRODUCT($E$12:$E347),16))</f>
        <v>1.0559624710103701</v>
      </c>
      <c r="G348" s="145">
        <f t="shared" ca="1" si="107"/>
        <v>1.05335976301579</v>
      </c>
      <c r="H348" s="145">
        <f t="shared" ca="1" si="109"/>
        <v>1.0024708600000001</v>
      </c>
      <c r="I348" s="147">
        <f t="shared" si="117"/>
        <v>2.9499999999999998E-2</v>
      </c>
      <c r="J348" s="148">
        <f t="shared" si="125"/>
        <v>43780</v>
      </c>
      <c r="K348" s="149">
        <f t="shared" si="118"/>
        <v>13</v>
      </c>
      <c r="L348" s="150">
        <f t="shared" si="119"/>
        <v>13</v>
      </c>
      <c r="M348" s="151">
        <f t="shared" si="110"/>
        <v>1.001500936</v>
      </c>
      <c r="N348" s="151">
        <f t="shared" ca="1" si="111"/>
        <v>1.0039755050000001</v>
      </c>
      <c r="O348" s="150">
        <f t="shared" si="120"/>
        <v>0</v>
      </c>
      <c r="P348" s="145">
        <f t="shared" ca="1" si="112"/>
        <v>39.755049999999997</v>
      </c>
      <c r="Q348" s="152">
        <f t="shared" si="113"/>
        <v>0</v>
      </c>
      <c r="R348" s="153" t="str">
        <f t="shared" si="121"/>
        <v>A+J=</v>
      </c>
      <c r="S348" s="148">
        <f t="shared" si="122"/>
        <v>43810</v>
      </c>
      <c r="T348" s="154">
        <f t="shared" si="114"/>
        <v>0</v>
      </c>
      <c r="U348" s="7"/>
      <c r="V348" s="49"/>
      <c r="W348" s="32"/>
      <c r="X348" s="19"/>
      <c r="Y348" s="1"/>
      <c r="Z348" s="7"/>
      <c r="AA348" s="7"/>
      <c r="AB348" s="7"/>
      <c r="AC348" s="7"/>
      <c r="AD348" s="7"/>
      <c r="AE348" s="8"/>
      <c r="AF348" s="7"/>
      <c r="AG348" s="7" t="str">
        <f t="shared" ca="1" si="123"/>
        <v>Pago</v>
      </c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</row>
    <row r="349" spans="1:208" x14ac:dyDescent="0.2">
      <c r="A349" s="143">
        <f t="shared" si="115"/>
        <v>43799</v>
      </c>
      <c r="B349" s="144">
        <f t="shared" ca="1" si="124"/>
        <v>10042.81967999</v>
      </c>
      <c r="C349" s="145">
        <f t="shared" si="116"/>
        <v>10000</v>
      </c>
      <c r="D349" s="146">
        <f ca="1">IF(A349&lt;$B$1,VLOOKUP(A349,[1]DI!$A$4:$B$15000,2,FALSE),0)</f>
        <v>0</v>
      </c>
      <c r="E349" s="145">
        <f t="shared" ca="1" si="108"/>
        <v>1</v>
      </c>
      <c r="F349" s="145">
        <f ca="1">(TRUNC(PRODUCT($E$12:$E348),16))</f>
        <v>1.0561629454854899</v>
      </c>
      <c r="G349" s="145">
        <f t="shared" ca="1" si="107"/>
        <v>1.05335976301579</v>
      </c>
      <c r="H349" s="145">
        <f t="shared" ca="1" si="109"/>
        <v>1.00266118</v>
      </c>
      <c r="I349" s="147">
        <f t="shared" si="117"/>
        <v>2.9499999999999998E-2</v>
      </c>
      <c r="J349" s="148">
        <f t="shared" si="125"/>
        <v>43780</v>
      </c>
      <c r="K349" s="149">
        <f t="shared" si="118"/>
        <v>13</v>
      </c>
      <c r="L349" s="150">
        <f t="shared" si="119"/>
        <v>14</v>
      </c>
      <c r="M349" s="151">
        <f t="shared" si="110"/>
        <v>1.0016164860000001</v>
      </c>
      <c r="N349" s="151">
        <f t="shared" ca="1" si="111"/>
        <v>1.0042819679999999</v>
      </c>
      <c r="O349" s="150">
        <f t="shared" si="120"/>
        <v>0</v>
      </c>
      <c r="P349" s="145">
        <f t="shared" ca="1" si="112"/>
        <v>42.819679989999997</v>
      </c>
      <c r="Q349" s="152">
        <f t="shared" si="113"/>
        <v>0</v>
      </c>
      <c r="R349" s="153" t="str">
        <f t="shared" si="121"/>
        <v>A+J=</v>
      </c>
      <c r="S349" s="148">
        <f t="shared" si="122"/>
        <v>43810</v>
      </c>
      <c r="T349" s="154">
        <f t="shared" si="114"/>
        <v>0</v>
      </c>
      <c r="U349" s="7"/>
      <c r="V349" s="49"/>
      <c r="W349" s="23"/>
      <c r="X349" s="19"/>
      <c r="Y349" s="1"/>
      <c r="Z349" s="7"/>
      <c r="AA349" s="7"/>
      <c r="AB349" s="7"/>
      <c r="AC349" s="7"/>
      <c r="AD349" s="7"/>
      <c r="AE349" s="8"/>
      <c r="AF349" s="7"/>
      <c r="AG349" s="7" t="str">
        <f t="shared" ca="1" si="123"/>
        <v>Pago</v>
      </c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</row>
    <row r="350" spans="1:208" x14ac:dyDescent="0.2">
      <c r="A350" s="143">
        <f t="shared" si="115"/>
        <v>43800</v>
      </c>
      <c r="B350" s="144">
        <f t="shared" ca="1" si="124"/>
        <v>10042.81967999</v>
      </c>
      <c r="C350" s="145">
        <f t="shared" si="116"/>
        <v>10000</v>
      </c>
      <c r="D350" s="146">
        <f ca="1">IF(A350&lt;$B$1,VLOOKUP(A350,[1]DI!$A$4:$B$15000,2,FALSE),0)</f>
        <v>0</v>
      </c>
      <c r="E350" s="145">
        <f t="shared" ca="1" si="108"/>
        <v>1</v>
      </c>
      <c r="F350" s="145">
        <f ca="1">(TRUNC(PRODUCT($E$12:$E349),16))</f>
        <v>1.0561629454854899</v>
      </c>
      <c r="G350" s="145">
        <f t="shared" ca="1" si="107"/>
        <v>1.05335976301579</v>
      </c>
      <c r="H350" s="145">
        <f t="shared" ca="1" si="109"/>
        <v>1.00266118</v>
      </c>
      <c r="I350" s="147">
        <f t="shared" si="117"/>
        <v>2.9499999999999998E-2</v>
      </c>
      <c r="J350" s="148">
        <f t="shared" si="125"/>
        <v>43780</v>
      </c>
      <c r="K350" s="149">
        <f t="shared" si="118"/>
        <v>13</v>
      </c>
      <c r="L350" s="150">
        <f t="shared" si="119"/>
        <v>14</v>
      </c>
      <c r="M350" s="151">
        <f t="shared" si="110"/>
        <v>1.0016164860000001</v>
      </c>
      <c r="N350" s="151">
        <f t="shared" ca="1" si="111"/>
        <v>1.0042819679999999</v>
      </c>
      <c r="O350" s="150">
        <f t="shared" si="120"/>
        <v>0</v>
      </c>
      <c r="P350" s="145">
        <f t="shared" ca="1" si="112"/>
        <v>42.819679989999997</v>
      </c>
      <c r="Q350" s="152">
        <f t="shared" si="113"/>
        <v>0</v>
      </c>
      <c r="R350" s="153" t="str">
        <f t="shared" si="121"/>
        <v>A+J=</v>
      </c>
      <c r="S350" s="148">
        <f t="shared" si="122"/>
        <v>43810</v>
      </c>
      <c r="T350" s="154">
        <f t="shared" si="114"/>
        <v>0</v>
      </c>
      <c r="U350" s="7"/>
      <c r="V350" s="49"/>
      <c r="W350" s="32"/>
      <c r="X350" s="19"/>
      <c r="Y350" s="1"/>
      <c r="Z350" s="7"/>
      <c r="AA350" s="7"/>
      <c r="AB350" s="7"/>
      <c r="AC350" s="7"/>
      <c r="AD350" s="7"/>
      <c r="AE350" s="8"/>
      <c r="AF350" s="7"/>
      <c r="AG350" s="7" t="str">
        <f t="shared" ca="1" si="123"/>
        <v>Pago</v>
      </c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</row>
    <row r="351" spans="1:208" x14ac:dyDescent="0.2">
      <c r="A351" s="143">
        <f t="shared" si="115"/>
        <v>43801</v>
      </c>
      <c r="B351" s="144">
        <f t="shared" ca="1" si="124"/>
        <v>10042.81967999</v>
      </c>
      <c r="C351" s="145">
        <f t="shared" si="116"/>
        <v>10000</v>
      </c>
      <c r="D351" s="146">
        <f ca="1">IF(A351&lt;$B$1,VLOOKUP(A351,[1]DI!$A$4:$B$15000,2,FALSE),0)</f>
        <v>4.9000000000000002E-2</v>
      </c>
      <c r="E351" s="145">
        <f t="shared" ca="1" si="108"/>
        <v>1.0001898499999999</v>
      </c>
      <c r="F351" s="145">
        <f ca="1">(TRUNC(PRODUCT($E$12:$E350),16))</f>
        <v>1.0561629454854899</v>
      </c>
      <c r="G351" s="145">
        <f t="shared" ca="1" si="107"/>
        <v>1.05335976301579</v>
      </c>
      <c r="H351" s="145">
        <f t="shared" ca="1" si="109"/>
        <v>1.00266118</v>
      </c>
      <c r="I351" s="147">
        <f t="shared" si="117"/>
        <v>2.9499999999999998E-2</v>
      </c>
      <c r="J351" s="148">
        <f t="shared" si="125"/>
        <v>43780</v>
      </c>
      <c r="K351" s="149">
        <f t="shared" si="118"/>
        <v>14</v>
      </c>
      <c r="L351" s="150">
        <f t="shared" si="119"/>
        <v>14</v>
      </c>
      <c r="M351" s="151">
        <f t="shared" si="110"/>
        <v>1.0016164860000001</v>
      </c>
      <c r="N351" s="151">
        <f t="shared" ca="1" si="111"/>
        <v>1.0042819679999999</v>
      </c>
      <c r="O351" s="150">
        <f t="shared" si="120"/>
        <v>0</v>
      </c>
      <c r="P351" s="145">
        <f t="shared" ca="1" si="112"/>
        <v>42.819679989999997</v>
      </c>
      <c r="Q351" s="152">
        <f t="shared" si="113"/>
        <v>0</v>
      </c>
      <c r="R351" s="153" t="str">
        <f t="shared" si="121"/>
        <v>A+J=</v>
      </c>
      <c r="S351" s="148">
        <f t="shared" si="122"/>
        <v>43810</v>
      </c>
      <c r="T351" s="154">
        <f t="shared" si="114"/>
        <v>0</v>
      </c>
      <c r="U351" s="7"/>
      <c r="V351" s="49"/>
      <c r="W351" s="32"/>
      <c r="X351" s="19"/>
      <c r="Y351" s="1"/>
      <c r="Z351" s="7"/>
      <c r="AA351" s="7"/>
      <c r="AB351" s="7"/>
      <c r="AC351" s="7"/>
      <c r="AD351" s="7"/>
      <c r="AE351" s="8"/>
      <c r="AF351" s="7"/>
      <c r="AG351" s="7" t="str">
        <f t="shared" ca="1" si="123"/>
        <v>Pago</v>
      </c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</row>
    <row r="352" spans="1:208" x14ac:dyDescent="0.2">
      <c r="A352" s="143">
        <f t="shared" si="115"/>
        <v>43802</v>
      </c>
      <c r="B352" s="144">
        <f t="shared" ca="1" si="124"/>
        <v>10045.88527999</v>
      </c>
      <c r="C352" s="145">
        <f t="shared" si="116"/>
        <v>10000</v>
      </c>
      <c r="D352" s="146">
        <f ca="1">IF(A352&lt;$B$1,VLOOKUP(A352,[1]DI!$A$4:$B$15000,2,FALSE),0)</f>
        <v>4.9000000000000002E-2</v>
      </c>
      <c r="E352" s="145">
        <f t="shared" ca="1" si="108"/>
        <v>1.0001898499999999</v>
      </c>
      <c r="F352" s="145">
        <f ca="1">(TRUNC(PRODUCT($E$12:$E351),16))</f>
        <v>1.0563634580207</v>
      </c>
      <c r="G352" s="145">
        <f t="shared" ca="1" si="107"/>
        <v>1.05335976301579</v>
      </c>
      <c r="H352" s="145">
        <f t="shared" ca="1" si="109"/>
        <v>1.00285154</v>
      </c>
      <c r="I352" s="147">
        <f t="shared" si="117"/>
        <v>2.9499999999999998E-2</v>
      </c>
      <c r="J352" s="148">
        <f t="shared" si="125"/>
        <v>43780</v>
      </c>
      <c r="K352" s="149">
        <f t="shared" si="118"/>
        <v>15</v>
      </c>
      <c r="L352" s="150">
        <f t="shared" si="119"/>
        <v>15</v>
      </c>
      <c r="M352" s="151">
        <f t="shared" si="110"/>
        <v>1.0017320489999999</v>
      </c>
      <c r="N352" s="151">
        <f t="shared" ca="1" si="111"/>
        <v>1.004588528</v>
      </c>
      <c r="O352" s="150">
        <f t="shared" si="120"/>
        <v>0</v>
      </c>
      <c r="P352" s="145">
        <f t="shared" ca="1" si="112"/>
        <v>45.885279990000001</v>
      </c>
      <c r="Q352" s="152">
        <f t="shared" si="113"/>
        <v>0</v>
      </c>
      <c r="R352" s="153" t="str">
        <f t="shared" si="121"/>
        <v>A+J=</v>
      </c>
      <c r="S352" s="148">
        <f t="shared" si="122"/>
        <v>43810</v>
      </c>
      <c r="T352" s="154">
        <f t="shared" si="114"/>
        <v>0</v>
      </c>
      <c r="U352" s="7"/>
      <c r="V352" s="49"/>
      <c r="W352" s="32"/>
      <c r="X352" s="19"/>
      <c r="Y352" s="1"/>
      <c r="Z352" s="7"/>
      <c r="AA352" s="7"/>
      <c r="AB352" s="7"/>
      <c r="AC352" s="7"/>
      <c r="AD352" s="7"/>
      <c r="AE352" s="8"/>
      <c r="AF352" s="7"/>
      <c r="AG352" s="7" t="str">
        <f t="shared" ca="1" si="123"/>
        <v>Pago</v>
      </c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</row>
    <row r="353" spans="1:208" x14ac:dyDescent="0.2">
      <c r="A353" s="143">
        <f t="shared" si="115"/>
        <v>43803</v>
      </c>
      <c r="B353" s="144">
        <f t="shared" ca="1" si="124"/>
        <v>10048.951749989999</v>
      </c>
      <c r="C353" s="145">
        <f t="shared" si="116"/>
        <v>10000</v>
      </c>
      <c r="D353" s="146">
        <f ca="1">IF(A353&lt;$B$1,VLOOKUP(A353,[1]DI!$A$4:$B$15000,2,FALSE),0)</f>
        <v>4.9000000000000002E-2</v>
      </c>
      <c r="E353" s="145">
        <f t="shared" ca="1" si="108"/>
        <v>1.0001898499999999</v>
      </c>
      <c r="F353" s="145">
        <f ca="1">(TRUNC(PRODUCT($E$12:$E352),16))</f>
        <v>1.0565640086232</v>
      </c>
      <c r="G353" s="145">
        <f t="shared" ca="1" si="107"/>
        <v>1.05335976301579</v>
      </c>
      <c r="H353" s="145">
        <f t="shared" ca="1" si="109"/>
        <v>1.00304193</v>
      </c>
      <c r="I353" s="147">
        <f t="shared" si="117"/>
        <v>2.9499999999999998E-2</v>
      </c>
      <c r="J353" s="148">
        <f t="shared" si="125"/>
        <v>43780</v>
      </c>
      <c r="K353" s="149">
        <f t="shared" si="118"/>
        <v>16</v>
      </c>
      <c r="L353" s="150">
        <f t="shared" si="119"/>
        <v>16</v>
      </c>
      <c r="M353" s="151">
        <f t="shared" si="110"/>
        <v>1.0018476249999999</v>
      </c>
      <c r="N353" s="151">
        <f t="shared" ca="1" si="111"/>
        <v>1.0048951749999999</v>
      </c>
      <c r="O353" s="150">
        <f t="shared" si="120"/>
        <v>0</v>
      </c>
      <c r="P353" s="145">
        <f t="shared" ca="1" si="112"/>
        <v>48.951749990000003</v>
      </c>
      <c r="Q353" s="152">
        <f t="shared" si="113"/>
        <v>0</v>
      </c>
      <c r="R353" s="153" t="str">
        <f t="shared" si="121"/>
        <v>A+J=</v>
      </c>
      <c r="S353" s="148">
        <f t="shared" si="122"/>
        <v>43810</v>
      </c>
      <c r="T353" s="154">
        <f t="shared" si="114"/>
        <v>0</v>
      </c>
      <c r="U353" s="7"/>
      <c r="V353" s="49"/>
      <c r="W353" s="32"/>
      <c r="X353" s="19"/>
      <c r="Y353" s="1"/>
      <c r="Z353" s="7"/>
      <c r="AA353" s="7"/>
      <c r="AB353" s="7"/>
      <c r="AC353" s="7"/>
      <c r="AD353" s="7"/>
      <c r="AE353" s="8"/>
      <c r="AF353" s="7"/>
      <c r="AG353" s="7" t="str">
        <f t="shared" ca="1" si="123"/>
        <v>Pago</v>
      </c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</row>
    <row r="354" spans="1:208" x14ac:dyDescent="0.2">
      <c r="A354" s="143">
        <f t="shared" si="115"/>
        <v>43804</v>
      </c>
      <c r="B354" s="144">
        <f t="shared" ca="1" si="124"/>
        <v>10052.01921</v>
      </c>
      <c r="C354" s="145">
        <f t="shared" si="116"/>
        <v>10000</v>
      </c>
      <c r="D354" s="146">
        <f ca="1">IF(A354&lt;$B$1,VLOOKUP(A354,[1]DI!$A$4:$B$15000,2,FALSE),0)</f>
        <v>4.9000000000000002E-2</v>
      </c>
      <c r="E354" s="145">
        <f t="shared" ca="1" si="108"/>
        <v>1.0001898499999999</v>
      </c>
      <c r="F354" s="145">
        <f ca="1">(TRUNC(PRODUCT($E$12:$E353),16))</f>
        <v>1.05676459730024</v>
      </c>
      <c r="G354" s="145">
        <f t="shared" ca="1" si="107"/>
        <v>1.05335976301579</v>
      </c>
      <c r="H354" s="145">
        <f t="shared" ca="1" si="109"/>
        <v>1.0032323599999999</v>
      </c>
      <c r="I354" s="147">
        <f t="shared" si="117"/>
        <v>2.9499999999999998E-2</v>
      </c>
      <c r="J354" s="148">
        <f t="shared" si="125"/>
        <v>43780</v>
      </c>
      <c r="K354" s="149">
        <f t="shared" si="118"/>
        <v>17</v>
      </c>
      <c r="L354" s="150">
        <f t="shared" si="119"/>
        <v>17</v>
      </c>
      <c r="M354" s="151">
        <f t="shared" si="110"/>
        <v>1.001963215</v>
      </c>
      <c r="N354" s="151">
        <f t="shared" ca="1" si="111"/>
        <v>1.0052019210000001</v>
      </c>
      <c r="O354" s="150">
        <f t="shared" si="120"/>
        <v>0</v>
      </c>
      <c r="P354" s="145">
        <f t="shared" ca="1" si="112"/>
        <v>52.019210000000001</v>
      </c>
      <c r="Q354" s="152">
        <f t="shared" si="113"/>
        <v>0</v>
      </c>
      <c r="R354" s="153" t="str">
        <f t="shared" si="121"/>
        <v>A+J=</v>
      </c>
      <c r="S354" s="148">
        <f t="shared" si="122"/>
        <v>43810</v>
      </c>
      <c r="T354" s="154">
        <f t="shared" si="114"/>
        <v>0</v>
      </c>
      <c r="U354" s="7"/>
      <c r="V354" s="49"/>
      <c r="W354" s="32"/>
      <c r="X354" s="19"/>
      <c r="Y354" s="1"/>
      <c r="Z354" s="7"/>
      <c r="AA354" s="7"/>
      <c r="AB354" s="7"/>
      <c r="AC354" s="7"/>
      <c r="AD354" s="7"/>
      <c r="AE354" s="8"/>
      <c r="AF354" s="7"/>
      <c r="AG354" s="7" t="str">
        <f t="shared" ca="1" si="123"/>
        <v>Pago</v>
      </c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</row>
    <row r="355" spans="1:208" x14ac:dyDescent="0.2">
      <c r="A355" s="143">
        <f t="shared" si="115"/>
        <v>43805</v>
      </c>
      <c r="B355" s="144">
        <f t="shared" ca="1" si="124"/>
        <v>10055.08752999</v>
      </c>
      <c r="C355" s="145">
        <f t="shared" si="116"/>
        <v>10000</v>
      </c>
      <c r="D355" s="146">
        <f ca="1">IF(A355&lt;$B$1,VLOOKUP(A355,[1]DI!$A$4:$B$15000,2,FALSE),0)</f>
        <v>4.9000000000000002E-2</v>
      </c>
      <c r="E355" s="145">
        <f t="shared" ca="1" si="108"/>
        <v>1.0001898499999999</v>
      </c>
      <c r="F355" s="145">
        <f ca="1">(TRUNC(PRODUCT($E$12:$E354),16))</f>
        <v>1.0569652240590299</v>
      </c>
      <c r="G355" s="145">
        <f t="shared" ca="1" si="107"/>
        <v>1.05335976301579</v>
      </c>
      <c r="H355" s="145">
        <f t="shared" ca="1" si="109"/>
        <v>1.0034228199999999</v>
      </c>
      <c r="I355" s="147">
        <f t="shared" si="117"/>
        <v>2.9499999999999998E-2</v>
      </c>
      <c r="J355" s="148">
        <f t="shared" si="125"/>
        <v>43780</v>
      </c>
      <c r="K355" s="149">
        <f t="shared" si="118"/>
        <v>18</v>
      </c>
      <c r="L355" s="150">
        <f t="shared" si="119"/>
        <v>18</v>
      </c>
      <c r="M355" s="151">
        <f t="shared" si="110"/>
        <v>1.002078818</v>
      </c>
      <c r="N355" s="151">
        <f t="shared" ca="1" si="111"/>
        <v>1.005508753</v>
      </c>
      <c r="O355" s="150">
        <f t="shared" si="120"/>
        <v>0</v>
      </c>
      <c r="P355" s="145">
        <f t="shared" ca="1" si="112"/>
        <v>55.08752999</v>
      </c>
      <c r="Q355" s="152">
        <f t="shared" si="113"/>
        <v>0</v>
      </c>
      <c r="R355" s="153" t="str">
        <f t="shared" si="121"/>
        <v>A+J=</v>
      </c>
      <c r="S355" s="148">
        <f t="shared" si="122"/>
        <v>43810</v>
      </c>
      <c r="T355" s="154">
        <f t="shared" si="114"/>
        <v>0</v>
      </c>
      <c r="U355" s="7"/>
      <c r="V355" s="49"/>
      <c r="W355" s="32"/>
      <c r="X355" s="19"/>
      <c r="Y355" s="1"/>
      <c r="Z355" s="7"/>
      <c r="AA355" s="7"/>
      <c r="AB355" s="7"/>
      <c r="AC355" s="7"/>
      <c r="AD355" s="7"/>
      <c r="AE355" s="8"/>
      <c r="AF355" s="7"/>
      <c r="AG355" s="7" t="str">
        <f t="shared" ca="1" si="123"/>
        <v>Pago</v>
      </c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</row>
    <row r="356" spans="1:208" x14ac:dyDescent="0.2">
      <c r="A356" s="143">
        <f t="shared" si="115"/>
        <v>43806</v>
      </c>
      <c r="B356" s="144">
        <f t="shared" ca="1" si="124"/>
        <v>10058.15684</v>
      </c>
      <c r="C356" s="145">
        <f t="shared" si="116"/>
        <v>10000</v>
      </c>
      <c r="D356" s="146">
        <f ca="1">IF(A356&lt;$B$1,VLOOKUP(A356,[1]DI!$A$4:$B$15000,2,FALSE),0)</f>
        <v>0</v>
      </c>
      <c r="E356" s="145">
        <f t="shared" ca="1" si="108"/>
        <v>1</v>
      </c>
      <c r="F356" s="145">
        <f ca="1">(TRUNC(PRODUCT($E$12:$E355),16))</f>
        <v>1.0571658889068201</v>
      </c>
      <c r="G356" s="145">
        <f t="shared" ca="1" si="107"/>
        <v>1.05335976301579</v>
      </c>
      <c r="H356" s="145">
        <f t="shared" ca="1" si="109"/>
        <v>1.0036133199999999</v>
      </c>
      <c r="I356" s="147">
        <f t="shared" si="117"/>
        <v>2.9499999999999998E-2</v>
      </c>
      <c r="J356" s="148">
        <f t="shared" si="125"/>
        <v>43780</v>
      </c>
      <c r="K356" s="149">
        <f t="shared" si="118"/>
        <v>18</v>
      </c>
      <c r="L356" s="150">
        <f t="shared" si="119"/>
        <v>19</v>
      </c>
      <c r="M356" s="151">
        <f t="shared" si="110"/>
        <v>1.0021944350000001</v>
      </c>
      <c r="N356" s="151">
        <f t="shared" ca="1" si="111"/>
        <v>1.0058156840000001</v>
      </c>
      <c r="O356" s="150">
        <f t="shared" si="120"/>
        <v>0</v>
      </c>
      <c r="P356" s="145">
        <f t="shared" ca="1" si="112"/>
        <v>58.156840000000003</v>
      </c>
      <c r="Q356" s="152">
        <f t="shared" si="113"/>
        <v>0</v>
      </c>
      <c r="R356" s="153" t="str">
        <f t="shared" si="121"/>
        <v>A+J=</v>
      </c>
      <c r="S356" s="148">
        <f t="shared" si="122"/>
        <v>43810</v>
      </c>
      <c r="T356" s="154">
        <f t="shared" si="114"/>
        <v>0</v>
      </c>
      <c r="U356" s="7"/>
      <c r="V356" s="49"/>
      <c r="W356" s="32"/>
      <c r="X356" s="19"/>
      <c r="Y356" s="1"/>
      <c r="Z356" s="7"/>
      <c r="AA356" s="7"/>
      <c r="AB356" s="7"/>
      <c r="AC356" s="7"/>
      <c r="AD356" s="7"/>
      <c r="AE356" s="8"/>
      <c r="AF356" s="7"/>
      <c r="AG356" s="7" t="str">
        <f t="shared" ca="1" si="123"/>
        <v>Pago</v>
      </c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</row>
    <row r="357" spans="1:208" x14ac:dyDescent="0.2">
      <c r="A357" s="143">
        <f t="shared" si="115"/>
        <v>43807</v>
      </c>
      <c r="B357" s="144">
        <f t="shared" ca="1" si="124"/>
        <v>10058.15684</v>
      </c>
      <c r="C357" s="145">
        <f t="shared" si="116"/>
        <v>10000</v>
      </c>
      <c r="D357" s="146">
        <f ca="1">IF(A357&lt;$B$1,VLOOKUP(A357,[1]DI!$A$4:$B$15000,2,FALSE),0)</f>
        <v>0</v>
      </c>
      <c r="E357" s="145">
        <f t="shared" ca="1" si="108"/>
        <v>1</v>
      </c>
      <c r="F357" s="145">
        <f ca="1">(TRUNC(PRODUCT($E$12:$E356),16))</f>
        <v>1.0571658889068201</v>
      </c>
      <c r="G357" s="145">
        <f t="shared" ca="1" si="107"/>
        <v>1.05335976301579</v>
      </c>
      <c r="H357" s="145">
        <f t="shared" ca="1" si="109"/>
        <v>1.0036133199999999</v>
      </c>
      <c r="I357" s="147">
        <f t="shared" si="117"/>
        <v>2.9499999999999998E-2</v>
      </c>
      <c r="J357" s="148">
        <f t="shared" si="125"/>
        <v>43780</v>
      </c>
      <c r="K357" s="149">
        <f t="shared" si="118"/>
        <v>18</v>
      </c>
      <c r="L357" s="150">
        <f t="shared" si="119"/>
        <v>19</v>
      </c>
      <c r="M357" s="151">
        <f t="shared" si="110"/>
        <v>1.0021944350000001</v>
      </c>
      <c r="N357" s="151">
        <f t="shared" ca="1" si="111"/>
        <v>1.0058156840000001</v>
      </c>
      <c r="O357" s="150">
        <f t="shared" si="120"/>
        <v>0</v>
      </c>
      <c r="P357" s="145">
        <f t="shared" ca="1" si="112"/>
        <v>58.156840000000003</v>
      </c>
      <c r="Q357" s="152">
        <f t="shared" si="113"/>
        <v>0</v>
      </c>
      <c r="R357" s="153" t="str">
        <f t="shared" si="121"/>
        <v>A+J=</v>
      </c>
      <c r="S357" s="148">
        <f t="shared" si="122"/>
        <v>43810</v>
      </c>
      <c r="T357" s="154">
        <f t="shared" si="114"/>
        <v>0</v>
      </c>
      <c r="U357" s="7"/>
      <c r="V357" s="49"/>
      <c r="W357" s="32"/>
      <c r="X357" s="19"/>
      <c r="Y357" s="1"/>
      <c r="Z357" s="7"/>
      <c r="AA357" s="7"/>
      <c r="AB357" s="7"/>
      <c r="AC357" s="7"/>
      <c r="AD357" s="7"/>
      <c r="AE357" s="8"/>
      <c r="AF357" s="7"/>
      <c r="AG357" s="7" t="str">
        <f t="shared" ca="1" si="123"/>
        <v>Pago</v>
      </c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</row>
    <row r="358" spans="1:208" x14ac:dyDescent="0.2">
      <c r="A358" s="143">
        <f t="shared" si="115"/>
        <v>43808</v>
      </c>
      <c r="B358" s="144">
        <f t="shared" ca="1" si="124"/>
        <v>10058.15684</v>
      </c>
      <c r="C358" s="145">
        <f t="shared" si="116"/>
        <v>10000</v>
      </c>
      <c r="D358" s="146">
        <f ca="1">IF(A358&lt;$B$1,VLOOKUP(A358,[1]DI!$A$4:$B$15000,2,FALSE),0)</f>
        <v>4.9000000000000002E-2</v>
      </c>
      <c r="E358" s="145">
        <f t="shared" ca="1" si="108"/>
        <v>1.0001898499999999</v>
      </c>
      <c r="F358" s="145">
        <f ca="1">(TRUNC(PRODUCT($E$12:$E357),16))</f>
        <v>1.0571658889068201</v>
      </c>
      <c r="G358" s="145">
        <f t="shared" ca="1" si="107"/>
        <v>1.05335976301579</v>
      </c>
      <c r="H358" s="145">
        <f t="shared" ca="1" si="109"/>
        <v>1.0036133199999999</v>
      </c>
      <c r="I358" s="147">
        <f t="shared" si="117"/>
        <v>2.9499999999999998E-2</v>
      </c>
      <c r="J358" s="148">
        <f t="shared" si="125"/>
        <v>43780</v>
      </c>
      <c r="K358" s="149">
        <f t="shared" si="118"/>
        <v>19</v>
      </c>
      <c r="L358" s="150">
        <f t="shared" si="119"/>
        <v>19</v>
      </c>
      <c r="M358" s="151">
        <f t="shared" si="110"/>
        <v>1.0021944350000001</v>
      </c>
      <c r="N358" s="151">
        <f t="shared" ca="1" si="111"/>
        <v>1.0058156840000001</v>
      </c>
      <c r="O358" s="150">
        <f t="shared" si="120"/>
        <v>0</v>
      </c>
      <c r="P358" s="145">
        <f t="shared" ca="1" si="112"/>
        <v>58.156840000000003</v>
      </c>
      <c r="Q358" s="152">
        <f t="shared" si="113"/>
        <v>0</v>
      </c>
      <c r="R358" s="153" t="str">
        <f t="shared" si="121"/>
        <v>A+J=</v>
      </c>
      <c r="S358" s="148">
        <f t="shared" si="122"/>
        <v>43810</v>
      </c>
      <c r="T358" s="154">
        <f t="shared" si="114"/>
        <v>0</v>
      </c>
      <c r="U358" s="7"/>
      <c r="V358" s="49"/>
      <c r="W358" s="23"/>
      <c r="X358" s="19"/>
      <c r="Y358" s="1"/>
      <c r="Z358" s="7"/>
      <c r="AA358" s="7"/>
      <c r="AB358" s="7"/>
      <c r="AC358" s="7"/>
      <c r="AD358" s="7"/>
      <c r="AE358" s="8"/>
      <c r="AF358" s="7"/>
      <c r="AG358" s="7" t="str">
        <f t="shared" ca="1" si="123"/>
        <v>Pago</v>
      </c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</row>
    <row r="359" spans="1:208" x14ac:dyDescent="0.2">
      <c r="A359" s="143">
        <f t="shared" si="115"/>
        <v>43809</v>
      </c>
      <c r="B359" s="144">
        <f t="shared" ca="1" si="124"/>
        <v>10061.22712</v>
      </c>
      <c r="C359" s="145">
        <f t="shared" si="116"/>
        <v>10000</v>
      </c>
      <c r="D359" s="146">
        <f ca="1">IF(A359&lt;$B$1,VLOOKUP(A359,[1]DI!$A$4:$B$15000,2,FALSE),0)</f>
        <v>4.9000000000000002E-2</v>
      </c>
      <c r="E359" s="145">
        <f t="shared" ca="1" si="108"/>
        <v>1.0001898499999999</v>
      </c>
      <c r="F359" s="145">
        <f ca="1">(TRUNC(PRODUCT($E$12:$E358),16))</f>
        <v>1.0573665918508299</v>
      </c>
      <c r="G359" s="145">
        <f t="shared" ca="1" si="107"/>
        <v>1.05335976301579</v>
      </c>
      <c r="H359" s="145">
        <f t="shared" ca="1" si="109"/>
        <v>1.0038038600000001</v>
      </c>
      <c r="I359" s="147">
        <f t="shared" si="117"/>
        <v>2.9499999999999998E-2</v>
      </c>
      <c r="J359" s="148">
        <f t="shared" si="125"/>
        <v>43780</v>
      </c>
      <c r="K359" s="149">
        <f t="shared" si="118"/>
        <v>20</v>
      </c>
      <c r="L359" s="150">
        <f t="shared" si="119"/>
        <v>20</v>
      </c>
      <c r="M359" s="151">
        <f t="shared" si="110"/>
        <v>1.0023100650000001</v>
      </c>
      <c r="N359" s="151">
        <f t="shared" ca="1" si="111"/>
        <v>1.006122712</v>
      </c>
      <c r="O359" s="150">
        <f t="shared" si="120"/>
        <v>0</v>
      </c>
      <c r="P359" s="145">
        <f t="shared" ca="1" si="112"/>
        <v>61.227119999999999</v>
      </c>
      <c r="Q359" s="152">
        <f t="shared" si="113"/>
        <v>0</v>
      </c>
      <c r="R359" s="153" t="str">
        <f t="shared" si="121"/>
        <v>A+J=</v>
      </c>
      <c r="S359" s="148">
        <f t="shared" si="122"/>
        <v>43810</v>
      </c>
      <c r="T359" s="154">
        <f t="shared" si="114"/>
        <v>0</v>
      </c>
      <c r="U359" s="7"/>
      <c r="V359" s="49"/>
      <c r="W359" s="32"/>
      <c r="X359" s="19"/>
      <c r="Y359" s="1"/>
      <c r="Z359" s="7"/>
      <c r="AA359" s="7"/>
      <c r="AB359" s="7"/>
      <c r="AC359" s="7"/>
      <c r="AD359" s="7"/>
      <c r="AE359" s="8"/>
      <c r="AF359" s="7"/>
      <c r="AG359" s="7" t="str">
        <f t="shared" ca="1" si="123"/>
        <v>Pago</v>
      </c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</row>
    <row r="360" spans="1:208" x14ac:dyDescent="0.2">
      <c r="A360" s="143">
        <f t="shared" si="115"/>
        <v>43810</v>
      </c>
      <c r="B360" s="144">
        <f t="shared" ca="1" si="124"/>
        <v>10064.298269999999</v>
      </c>
      <c r="C360" s="145">
        <f t="shared" si="116"/>
        <v>10000</v>
      </c>
      <c r="D360" s="146">
        <f ca="1">IF(A360&lt;$B$1,VLOOKUP(A360,[1]DI!$A$4:$B$15000,2,FALSE),0)</f>
        <v>4.9000000000000002E-2</v>
      </c>
      <c r="E360" s="145">
        <f t="shared" ca="1" si="108"/>
        <v>1.0001898499999999</v>
      </c>
      <c r="F360" s="145">
        <f ca="1">(TRUNC(PRODUCT($E$12:$E359),16))</f>
        <v>1.05756733289829</v>
      </c>
      <c r="G360" s="145">
        <f t="shared" ca="1" si="107"/>
        <v>1.05335976301579</v>
      </c>
      <c r="H360" s="145">
        <f t="shared" ca="1" si="109"/>
        <v>1.0039944300000001</v>
      </c>
      <c r="I360" s="147">
        <f t="shared" si="117"/>
        <v>2.9499999999999998E-2</v>
      </c>
      <c r="J360" s="148">
        <f t="shared" si="125"/>
        <v>43780</v>
      </c>
      <c r="K360" s="149">
        <f t="shared" si="118"/>
        <v>21</v>
      </c>
      <c r="L360" s="150">
        <f t="shared" si="119"/>
        <v>21</v>
      </c>
      <c r="M360" s="151">
        <f t="shared" si="110"/>
        <v>1.0024257080000001</v>
      </c>
      <c r="N360" s="151">
        <f t="shared" ca="1" si="111"/>
        <v>1.0064298270000001</v>
      </c>
      <c r="O360" s="150">
        <f t="shared" si="120"/>
        <v>12</v>
      </c>
      <c r="P360" s="145">
        <f t="shared" ca="1" si="112"/>
        <v>64.298270000000002</v>
      </c>
      <c r="Q360" s="152">
        <f t="shared" si="113"/>
        <v>270.27</v>
      </c>
      <c r="R360" s="153" t="str">
        <f t="shared" si="121"/>
        <v>A+J=</v>
      </c>
      <c r="S360" s="148">
        <f t="shared" si="122"/>
        <v>43810</v>
      </c>
      <c r="T360" s="154">
        <f t="shared" ca="1" si="114"/>
        <v>6524081.2649999997</v>
      </c>
      <c r="U360" s="7"/>
      <c r="V360" s="49"/>
      <c r="W360" s="32"/>
      <c r="X360" s="19"/>
      <c r="Y360" s="1"/>
      <c r="Z360" s="7"/>
      <c r="AA360" s="7"/>
      <c r="AB360" s="7"/>
      <c r="AC360" s="7"/>
      <c r="AD360" s="7"/>
      <c r="AE360" s="8"/>
      <c r="AF360" s="7"/>
      <c r="AG360" s="7" t="str">
        <f t="shared" ca="1" si="123"/>
        <v>Pago</v>
      </c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</row>
    <row r="361" spans="1:208" x14ac:dyDescent="0.2">
      <c r="A361" s="143">
        <f t="shared" si="115"/>
        <v>43811</v>
      </c>
      <c r="B361" s="144">
        <f t="shared" ca="1" si="124"/>
        <v>9732.69999035</v>
      </c>
      <c r="C361" s="145">
        <f t="shared" si="116"/>
        <v>9729.73</v>
      </c>
      <c r="D361" s="146">
        <f ca="1">IF(A361&lt;$B$1,VLOOKUP(A361,[1]DI!$A$4:$B$15000,2,FALSE),0)</f>
        <v>4.4000000000000004E-2</v>
      </c>
      <c r="E361" s="145">
        <f t="shared" ca="1" si="108"/>
        <v>1.0001708899999999</v>
      </c>
      <c r="F361" s="145">
        <f ca="1">(TRUNC(PRODUCT($E$12:$E360),16))</f>
        <v>1.0577681120564399</v>
      </c>
      <c r="G361" s="145">
        <f t="shared" ca="1" si="107"/>
        <v>1.05756733289829</v>
      </c>
      <c r="H361" s="145">
        <f t="shared" ca="1" si="109"/>
        <v>1.0001898499999999</v>
      </c>
      <c r="I361" s="147">
        <f t="shared" si="117"/>
        <v>2.9499999999999998E-2</v>
      </c>
      <c r="J361" s="148">
        <f t="shared" si="125"/>
        <v>43810</v>
      </c>
      <c r="K361" s="149">
        <f t="shared" si="118"/>
        <v>1</v>
      </c>
      <c r="L361" s="150">
        <f t="shared" si="119"/>
        <v>1</v>
      </c>
      <c r="M361" s="151">
        <f t="shared" si="110"/>
        <v>1.000115377</v>
      </c>
      <c r="N361" s="151">
        <f t="shared" ca="1" si="111"/>
        <v>1.000305249</v>
      </c>
      <c r="O361" s="150">
        <f t="shared" si="120"/>
        <v>0</v>
      </c>
      <c r="P361" s="145">
        <f t="shared" ca="1" si="112"/>
        <v>2.9699903499999998</v>
      </c>
      <c r="Q361" s="152">
        <f t="shared" si="113"/>
        <v>0</v>
      </c>
      <c r="R361" s="153" t="str">
        <f t="shared" si="121"/>
        <v>A+J=</v>
      </c>
      <c r="S361" s="148">
        <f t="shared" si="122"/>
        <v>43843</v>
      </c>
      <c r="T361" s="154">
        <f t="shared" si="114"/>
        <v>0</v>
      </c>
      <c r="U361" s="7"/>
      <c r="V361" s="49"/>
      <c r="W361" s="32"/>
      <c r="X361" s="19"/>
      <c r="Y361" s="1"/>
      <c r="Z361" s="7"/>
      <c r="AA361" s="7"/>
      <c r="AB361" s="7"/>
      <c r="AC361" s="7"/>
      <c r="AD361" s="7"/>
      <c r="AE361" s="8"/>
      <c r="AF361" s="7"/>
      <c r="AG361" s="7" t="str">
        <f t="shared" ca="1" si="123"/>
        <v>Pago</v>
      </c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</row>
    <row r="362" spans="1:208" x14ac:dyDescent="0.2">
      <c r="A362" s="143">
        <f t="shared" si="115"/>
        <v>43812</v>
      </c>
      <c r="B362" s="144">
        <f t="shared" ca="1" si="124"/>
        <v>9735.4863028599993</v>
      </c>
      <c r="C362" s="145">
        <f t="shared" si="116"/>
        <v>9729.73</v>
      </c>
      <c r="D362" s="146">
        <f ca="1">IF(A362&lt;$B$1,VLOOKUP(A362,[1]DI!$A$4:$B$15000,2,FALSE),0)</f>
        <v>4.4000000000000004E-2</v>
      </c>
      <c r="E362" s="145">
        <f t="shared" ca="1" si="108"/>
        <v>1.0001708899999999</v>
      </c>
      <c r="F362" s="145">
        <f ca="1">(TRUNC(PRODUCT($E$12:$E361),16))</f>
        <v>1.0579488740491101</v>
      </c>
      <c r="G362" s="145">
        <f t="shared" ca="1" si="107"/>
        <v>1.05756733289829</v>
      </c>
      <c r="H362" s="145">
        <f t="shared" ca="1" si="109"/>
        <v>1.0003607699999999</v>
      </c>
      <c r="I362" s="147">
        <f t="shared" si="117"/>
        <v>2.9499999999999998E-2</v>
      </c>
      <c r="J362" s="148">
        <f t="shared" si="125"/>
        <v>43810</v>
      </c>
      <c r="K362" s="149">
        <f t="shared" si="118"/>
        <v>2</v>
      </c>
      <c r="L362" s="150">
        <f t="shared" si="119"/>
        <v>2</v>
      </c>
      <c r="M362" s="151">
        <f t="shared" si="110"/>
        <v>1.0002307669999999</v>
      </c>
      <c r="N362" s="151">
        <f t="shared" ca="1" si="111"/>
        <v>1.00059162</v>
      </c>
      <c r="O362" s="150">
        <f t="shared" si="120"/>
        <v>0</v>
      </c>
      <c r="P362" s="145">
        <f t="shared" ca="1" si="112"/>
        <v>5.7563028599999999</v>
      </c>
      <c r="Q362" s="152">
        <f t="shared" si="113"/>
        <v>0</v>
      </c>
      <c r="R362" s="153" t="str">
        <f t="shared" si="121"/>
        <v>A+J=</v>
      </c>
      <c r="S362" s="148">
        <f t="shared" si="122"/>
        <v>43843</v>
      </c>
      <c r="T362" s="154">
        <f t="shared" si="114"/>
        <v>0</v>
      </c>
      <c r="U362" s="7"/>
      <c r="V362" s="49"/>
      <c r="W362" s="32"/>
      <c r="X362" s="19"/>
      <c r="Y362" s="1"/>
      <c r="Z362" s="7"/>
      <c r="AA362" s="7"/>
      <c r="AB362" s="7"/>
      <c r="AC362" s="7"/>
      <c r="AD362" s="7"/>
      <c r="AE362" s="8"/>
      <c r="AF362" s="7"/>
      <c r="AG362" s="7" t="str">
        <f t="shared" ca="1" si="123"/>
        <v>Pago</v>
      </c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</row>
    <row r="363" spans="1:208" x14ac:dyDescent="0.2">
      <c r="A363" s="143">
        <f t="shared" si="115"/>
        <v>43813</v>
      </c>
      <c r="B363" s="144">
        <f t="shared" ca="1" si="124"/>
        <v>9738.2734229399994</v>
      </c>
      <c r="C363" s="145">
        <f t="shared" si="116"/>
        <v>9729.73</v>
      </c>
      <c r="D363" s="146">
        <f ca="1">IF(A363&lt;$B$1,VLOOKUP(A363,[1]DI!$A$4:$B$15000,2,FALSE),0)</f>
        <v>0</v>
      </c>
      <c r="E363" s="145">
        <f t="shared" ca="1" si="108"/>
        <v>1</v>
      </c>
      <c r="F363" s="145">
        <f ca="1">(TRUNC(PRODUCT($E$12:$E362),16))</f>
        <v>1.0581296669322</v>
      </c>
      <c r="G363" s="145">
        <f t="shared" ca="1" si="107"/>
        <v>1.05756733289829</v>
      </c>
      <c r="H363" s="145">
        <f t="shared" ca="1" si="109"/>
        <v>1.0005317199999999</v>
      </c>
      <c r="I363" s="147">
        <f t="shared" si="117"/>
        <v>2.9499999999999998E-2</v>
      </c>
      <c r="J363" s="148">
        <f t="shared" si="125"/>
        <v>43810</v>
      </c>
      <c r="K363" s="149">
        <f t="shared" si="118"/>
        <v>2</v>
      </c>
      <c r="L363" s="150">
        <f t="shared" si="119"/>
        <v>3</v>
      </c>
      <c r="M363" s="151">
        <f t="shared" si="110"/>
        <v>1.00034617</v>
      </c>
      <c r="N363" s="151">
        <f t="shared" ca="1" si="111"/>
        <v>1.0008780740000001</v>
      </c>
      <c r="O363" s="150">
        <f t="shared" si="120"/>
        <v>0</v>
      </c>
      <c r="P363" s="145">
        <f t="shared" ca="1" si="112"/>
        <v>8.5434229399999992</v>
      </c>
      <c r="Q363" s="152">
        <f t="shared" si="113"/>
        <v>0</v>
      </c>
      <c r="R363" s="153" t="str">
        <f t="shared" si="121"/>
        <v>A+J=</v>
      </c>
      <c r="S363" s="148">
        <f t="shared" si="122"/>
        <v>43843</v>
      </c>
      <c r="T363" s="154">
        <f t="shared" si="114"/>
        <v>0</v>
      </c>
      <c r="U363" s="7"/>
      <c r="V363" s="49"/>
      <c r="W363" s="32"/>
      <c r="X363" s="19"/>
      <c r="Y363" s="1"/>
      <c r="Z363" s="7"/>
      <c r="AA363" s="7"/>
      <c r="AB363" s="7"/>
      <c r="AC363" s="7"/>
      <c r="AD363" s="7"/>
      <c r="AE363" s="8"/>
      <c r="AF363" s="7"/>
      <c r="AG363" s="7" t="str">
        <f t="shared" ca="1" si="123"/>
        <v>Pago</v>
      </c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</row>
    <row r="364" spans="1:208" x14ac:dyDescent="0.2">
      <c r="A364" s="143">
        <f t="shared" si="115"/>
        <v>43814</v>
      </c>
      <c r="B364" s="144">
        <f t="shared" ca="1" si="124"/>
        <v>9738.2734229399994</v>
      </c>
      <c r="C364" s="145">
        <f t="shared" si="116"/>
        <v>9729.73</v>
      </c>
      <c r="D364" s="146">
        <f ca="1">IF(A364&lt;$B$1,VLOOKUP(A364,[1]DI!$A$4:$B$15000,2,FALSE),0)</f>
        <v>0</v>
      </c>
      <c r="E364" s="145">
        <f t="shared" ca="1" si="108"/>
        <v>1</v>
      </c>
      <c r="F364" s="145">
        <f ca="1">(TRUNC(PRODUCT($E$12:$E363),16))</f>
        <v>1.0581296669322</v>
      </c>
      <c r="G364" s="145">
        <f t="shared" ca="1" si="107"/>
        <v>1.05756733289829</v>
      </c>
      <c r="H364" s="145">
        <f t="shared" ca="1" si="109"/>
        <v>1.0005317199999999</v>
      </c>
      <c r="I364" s="147">
        <f t="shared" si="117"/>
        <v>2.9499999999999998E-2</v>
      </c>
      <c r="J364" s="148">
        <f t="shared" si="125"/>
        <v>43810</v>
      </c>
      <c r="K364" s="149">
        <f t="shared" si="118"/>
        <v>2</v>
      </c>
      <c r="L364" s="150">
        <f t="shared" si="119"/>
        <v>3</v>
      </c>
      <c r="M364" s="151">
        <f t="shared" si="110"/>
        <v>1.00034617</v>
      </c>
      <c r="N364" s="151">
        <f t="shared" ca="1" si="111"/>
        <v>1.0008780740000001</v>
      </c>
      <c r="O364" s="150">
        <f t="shared" si="120"/>
        <v>0</v>
      </c>
      <c r="P364" s="145">
        <f t="shared" ca="1" si="112"/>
        <v>8.5434229399999992</v>
      </c>
      <c r="Q364" s="152">
        <f t="shared" si="113"/>
        <v>0</v>
      </c>
      <c r="R364" s="153" t="str">
        <f t="shared" si="121"/>
        <v>A+J=</v>
      </c>
      <c r="S364" s="148">
        <f t="shared" si="122"/>
        <v>43843</v>
      </c>
      <c r="T364" s="154">
        <f t="shared" si="114"/>
        <v>0</v>
      </c>
      <c r="U364" s="7"/>
      <c r="V364" s="49"/>
      <c r="W364" s="32"/>
      <c r="X364" s="19"/>
      <c r="Y364" s="1"/>
      <c r="Z364" s="7"/>
      <c r="AA364" s="7"/>
      <c r="AB364" s="7"/>
      <c r="AC364" s="7"/>
      <c r="AD364" s="7"/>
      <c r="AE364" s="8"/>
      <c r="AF364" s="7"/>
      <c r="AG364" s="7" t="str">
        <f t="shared" ca="1" si="123"/>
        <v>Pago</v>
      </c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</row>
    <row r="365" spans="1:208" x14ac:dyDescent="0.2">
      <c r="A365" s="143">
        <f t="shared" si="115"/>
        <v>43815</v>
      </c>
      <c r="B365" s="144">
        <f t="shared" ca="1" si="124"/>
        <v>9738.2734229399994</v>
      </c>
      <c r="C365" s="145">
        <f t="shared" si="116"/>
        <v>9729.73</v>
      </c>
      <c r="D365" s="146">
        <f ca="1">IF(A365&lt;$B$1,VLOOKUP(A365,[1]DI!$A$4:$B$15000,2,FALSE),0)</f>
        <v>4.4000000000000004E-2</v>
      </c>
      <c r="E365" s="145">
        <f t="shared" ca="1" si="108"/>
        <v>1.0001708899999999</v>
      </c>
      <c r="F365" s="145">
        <f ca="1">(TRUNC(PRODUCT($E$12:$E364),16))</f>
        <v>1.0581296669322</v>
      </c>
      <c r="G365" s="145">
        <f t="shared" ca="1" si="107"/>
        <v>1.05756733289829</v>
      </c>
      <c r="H365" s="145">
        <f t="shared" ca="1" si="109"/>
        <v>1.0005317199999999</v>
      </c>
      <c r="I365" s="147">
        <f t="shared" si="117"/>
        <v>2.9499999999999998E-2</v>
      </c>
      <c r="J365" s="148">
        <f t="shared" si="125"/>
        <v>43810</v>
      </c>
      <c r="K365" s="149">
        <f t="shared" si="118"/>
        <v>3</v>
      </c>
      <c r="L365" s="150">
        <f t="shared" si="119"/>
        <v>3</v>
      </c>
      <c r="M365" s="151">
        <f t="shared" si="110"/>
        <v>1.00034617</v>
      </c>
      <c r="N365" s="151">
        <f t="shared" ca="1" si="111"/>
        <v>1.0008780740000001</v>
      </c>
      <c r="O365" s="150">
        <f t="shared" si="120"/>
        <v>0</v>
      </c>
      <c r="P365" s="145">
        <f t="shared" ca="1" si="112"/>
        <v>8.5434229399999992</v>
      </c>
      <c r="Q365" s="152">
        <f t="shared" si="113"/>
        <v>0</v>
      </c>
      <c r="R365" s="153" t="str">
        <f t="shared" si="121"/>
        <v>A+J=</v>
      </c>
      <c r="S365" s="148">
        <f t="shared" si="122"/>
        <v>43843</v>
      </c>
      <c r="T365" s="154">
        <f t="shared" si="114"/>
        <v>0</v>
      </c>
      <c r="U365" s="7"/>
      <c r="V365" s="49"/>
      <c r="W365" s="32"/>
      <c r="X365" s="19"/>
      <c r="Y365" s="1"/>
      <c r="Z365" s="7"/>
      <c r="AA365" s="7"/>
      <c r="AB365" s="7"/>
      <c r="AC365" s="7"/>
      <c r="AD365" s="7"/>
      <c r="AE365" s="8"/>
      <c r="AF365" s="7"/>
      <c r="AG365" s="7" t="str">
        <f t="shared" ca="1" si="123"/>
        <v>Pago</v>
      </c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</row>
    <row r="366" spans="1:208" x14ac:dyDescent="0.2">
      <c r="A366" s="143">
        <f t="shared" si="115"/>
        <v>43816</v>
      </c>
      <c r="B366" s="144">
        <f t="shared" ca="1" si="124"/>
        <v>9741.0613505799993</v>
      </c>
      <c r="C366" s="145">
        <f t="shared" si="116"/>
        <v>9729.73</v>
      </c>
      <c r="D366" s="146">
        <f ca="1">IF(A366&lt;$B$1,VLOOKUP(A366,[1]DI!$A$4:$B$15000,2,FALSE),0)</f>
        <v>4.4000000000000004E-2</v>
      </c>
      <c r="E366" s="145">
        <f t="shared" ca="1" si="108"/>
        <v>1.0001708899999999</v>
      </c>
      <c r="F366" s="145">
        <f ca="1">(TRUNC(PRODUCT($E$12:$E365),16))</f>
        <v>1.0583104907109799</v>
      </c>
      <c r="G366" s="145">
        <f t="shared" ca="1" si="107"/>
        <v>1.05756733289829</v>
      </c>
      <c r="H366" s="145">
        <f t="shared" ca="1" si="109"/>
        <v>1.0007026999999999</v>
      </c>
      <c r="I366" s="147">
        <f t="shared" si="117"/>
        <v>2.9499999999999998E-2</v>
      </c>
      <c r="J366" s="148">
        <f t="shared" si="125"/>
        <v>43810</v>
      </c>
      <c r="K366" s="149">
        <f t="shared" si="118"/>
        <v>4</v>
      </c>
      <c r="L366" s="150">
        <f t="shared" si="119"/>
        <v>4</v>
      </c>
      <c r="M366" s="151">
        <f t="shared" si="110"/>
        <v>1.000461587</v>
      </c>
      <c r="N366" s="151">
        <f t="shared" ca="1" si="111"/>
        <v>1.0011646110000001</v>
      </c>
      <c r="O366" s="150">
        <f t="shared" si="120"/>
        <v>0</v>
      </c>
      <c r="P366" s="145">
        <f t="shared" ca="1" si="112"/>
        <v>11.331350580000001</v>
      </c>
      <c r="Q366" s="152">
        <f t="shared" si="113"/>
        <v>0</v>
      </c>
      <c r="R366" s="153" t="str">
        <f t="shared" si="121"/>
        <v>A+J=</v>
      </c>
      <c r="S366" s="148">
        <f t="shared" si="122"/>
        <v>43843</v>
      </c>
      <c r="T366" s="154">
        <f t="shared" si="114"/>
        <v>0</v>
      </c>
      <c r="U366" s="7"/>
      <c r="V366" s="49"/>
      <c r="W366" s="32"/>
      <c r="X366" s="19"/>
      <c r="Y366" s="1"/>
      <c r="Z366" s="7"/>
      <c r="AA366" s="7"/>
      <c r="AB366" s="7"/>
      <c r="AC366" s="7"/>
      <c r="AD366" s="7"/>
      <c r="AE366" s="8"/>
      <c r="AF366" s="7"/>
      <c r="AG366" s="7" t="str">
        <f t="shared" ca="1" si="123"/>
        <v>Pago</v>
      </c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</row>
    <row r="367" spans="1:208" x14ac:dyDescent="0.2">
      <c r="A367" s="143">
        <f t="shared" si="115"/>
        <v>43817</v>
      </c>
      <c r="B367" s="144">
        <f t="shared" ca="1" si="124"/>
        <v>9743.8501830900004</v>
      </c>
      <c r="C367" s="145">
        <f t="shared" si="116"/>
        <v>9729.73</v>
      </c>
      <c r="D367" s="146">
        <f ca="1">IF(A367&lt;$B$1,VLOOKUP(A367,[1]DI!$A$4:$B$15000,2,FALSE),0)</f>
        <v>4.4000000000000004E-2</v>
      </c>
      <c r="E367" s="145">
        <f t="shared" ca="1" si="108"/>
        <v>1.0001708899999999</v>
      </c>
      <c r="F367" s="145">
        <f ca="1">(TRUNC(PRODUCT($E$12:$E366),16))</f>
        <v>1.0584913453907401</v>
      </c>
      <c r="G367" s="145">
        <f t="shared" ca="1" si="107"/>
        <v>1.05756733289829</v>
      </c>
      <c r="H367" s="145">
        <f t="shared" ca="1" si="109"/>
        <v>1.00087372</v>
      </c>
      <c r="I367" s="147">
        <f t="shared" si="117"/>
        <v>2.9499999999999998E-2</v>
      </c>
      <c r="J367" s="148">
        <f t="shared" si="125"/>
        <v>43810</v>
      </c>
      <c r="K367" s="149">
        <f t="shared" si="118"/>
        <v>5</v>
      </c>
      <c r="L367" s="150">
        <f t="shared" si="119"/>
        <v>5</v>
      </c>
      <c r="M367" s="151">
        <f t="shared" si="110"/>
        <v>1.0005770169999999</v>
      </c>
      <c r="N367" s="151">
        <f t="shared" ca="1" si="111"/>
        <v>1.001451241</v>
      </c>
      <c r="O367" s="150">
        <f t="shared" si="120"/>
        <v>0</v>
      </c>
      <c r="P367" s="145">
        <f t="shared" ca="1" si="112"/>
        <v>14.120183089999999</v>
      </c>
      <c r="Q367" s="152">
        <f t="shared" si="113"/>
        <v>0</v>
      </c>
      <c r="R367" s="153" t="str">
        <f t="shared" si="121"/>
        <v>A+J=</v>
      </c>
      <c r="S367" s="148">
        <f t="shared" si="122"/>
        <v>43843</v>
      </c>
      <c r="T367" s="154">
        <f t="shared" si="114"/>
        <v>0</v>
      </c>
      <c r="U367" s="7"/>
      <c r="V367" s="49"/>
      <c r="W367" s="32"/>
      <c r="X367" s="19"/>
      <c r="Y367" s="1"/>
      <c r="Z367" s="7"/>
      <c r="AA367" s="7"/>
      <c r="AB367" s="7"/>
      <c r="AC367" s="7"/>
      <c r="AD367" s="7"/>
      <c r="AE367" s="8"/>
      <c r="AF367" s="7"/>
      <c r="AG367" s="7" t="str">
        <f t="shared" ca="1" si="123"/>
        <v>Pago</v>
      </c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</row>
    <row r="368" spans="1:208" x14ac:dyDescent="0.2">
      <c r="A368" s="143">
        <f t="shared" si="115"/>
        <v>43818</v>
      </c>
      <c r="B368" s="144">
        <f t="shared" ca="1" si="124"/>
        <v>9746.6396188399995</v>
      </c>
      <c r="C368" s="145">
        <f t="shared" si="116"/>
        <v>9729.73</v>
      </c>
      <c r="D368" s="146">
        <f ca="1">IF(A368&lt;$B$1,VLOOKUP(A368,[1]DI!$A$4:$B$15000,2,FALSE),0)</f>
        <v>4.4000000000000004E-2</v>
      </c>
      <c r="E368" s="145">
        <f t="shared" ca="1" si="108"/>
        <v>1.0001708899999999</v>
      </c>
      <c r="F368" s="145">
        <f ca="1">(TRUNC(PRODUCT($E$12:$E367),16))</f>
        <v>1.05867223097675</v>
      </c>
      <c r="G368" s="145">
        <f t="shared" ref="G368:G431" ca="1" si="126">IF(O367&gt;0,F367,G367)</f>
        <v>1.05756733289829</v>
      </c>
      <c r="H368" s="145">
        <f t="shared" ca="1" si="109"/>
        <v>1.0010447499999999</v>
      </c>
      <c r="I368" s="147">
        <f t="shared" si="117"/>
        <v>2.9499999999999998E-2</v>
      </c>
      <c r="J368" s="148">
        <f t="shared" si="125"/>
        <v>43810</v>
      </c>
      <c r="K368" s="149">
        <f t="shared" si="118"/>
        <v>6</v>
      </c>
      <c r="L368" s="150">
        <f t="shared" si="119"/>
        <v>6</v>
      </c>
      <c r="M368" s="151">
        <f t="shared" si="110"/>
        <v>1.00069246</v>
      </c>
      <c r="N368" s="151">
        <f t="shared" ca="1" si="111"/>
        <v>1.001737933</v>
      </c>
      <c r="O368" s="150">
        <f t="shared" si="120"/>
        <v>0</v>
      </c>
      <c r="P368" s="145">
        <f t="shared" ca="1" si="112"/>
        <v>16.90961884</v>
      </c>
      <c r="Q368" s="152">
        <f t="shared" si="113"/>
        <v>0</v>
      </c>
      <c r="R368" s="153" t="str">
        <f t="shared" si="121"/>
        <v>A+J=</v>
      </c>
      <c r="S368" s="148">
        <f t="shared" si="122"/>
        <v>43843</v>
      </c>
      <c r="T368" s="154">
        <f t="shared" si="114"/>
        <v>0</v>
      </c>
      <c r="U368" s="7"/>
      <c r="V368" s="49"/>
      <c r="W368" s="23"/>
      <c r="X368" s="19"/>
      <c r="Y368" s="1"/>
      <c r="Z368" s="7"/>
      <c r="AA368" s="7"/>
      <c r="AB368" s="7"/>
      <c r="AC368" s="7"/>
      <c r="AD368" s="7"/>
      <c r="AE368" s="8"/>
      <c r="AF368" s="7"/>
      <c r="AG368" s="7" t="str">
        <f t="shared" ca="1" si="123"/>
        <v>Pago</v>
      </c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</row>
    <row r="369" spans="1:208" x14ac:dyDescent="0.2">
      <c r="A369" s="143">
        <f t="shared" si="115"/>
        <v>43819</v>
      </c>
      <c r="B369" s="144">
        <f t="shared" ca="1" si="124"/>
        <v>9749.4299594599997</v>
      </c>
      <c r="C369" s="145">
        <f t="shared" si="116"/>
        <v>9729.73</v>
      </c>
      <c r="D369" s="146">
        <f ca="1">IF(A369&lt;$B$1,VLOOKUP(A369,[1]DI!$A$4:$B$15000,2,FALSE),0)</f>
        <v>4.4000000000000004E-2</v>
      </c>
      <c r="E369" s="145">
        <f t="shared" ca="1" si="108"/>
        <v>1.0001708899999999</v>
      </c>
      <c r="F369" s="145">
        <f ca="1">(TRUNC(PRODUCT($E$12:$E368),16))</f>
        <v>1.0588531474742999</v>
      </c>
      <c r="G369" s="145">
        <f t="shared" ca="1" si="126"/>
        <v>1.05756733289829</v>
      </c>
      <c r="H369" s="145">
        <f t="shared" ca="1" si="109"/>
        <v>1.0012158200000001</v>
      </c>
      <c r="I369" s="147">
        <f t="shared" si="117"/>
        <v>2.9499999999999998E-2</v>
      </c>
      <c r="J369" s="148">
        <f t="shared" si="125"/>
        <v>43810</v>
      </c>
      <c r="K369" s="149">
        <f t="shared" si="118"/>
        <v>7</v>
      </c>
      <c r="L369" s="150">
        <f t="shared" si="119"/>
        <v>7</v>
      </c>
      <c r="M369" s="151">
        <f t="shared" si="110"/>
        <v>1.0008079160000001</v>
      </c>
      <c r="N369" s="151">
        <f t="shared" ca="1" si="111"/>
        <v>1.0020247179999999</v>
      </c>
      <c r="O369" s="150">
        <f t="shared" si="120"/>
        <v>0</v>
      </c>
      <c r="P369" s="145">
        <f t="shared" ca="1" si="112"/>
        <v>19.699959459999999</v>
      </c>
      <c r="Q369" s="152">
        <f t="shared" si="113"/>
        <v>0</v>
      </c>
      <c r="R369" s="153" t="str">
        <f t="shared" si="121"/>
        <v>A+J=</v>
      </c>
      <c r="S369" s="148">
        <f t="shared" si="122"/>
        <v>43843</v>
      </c>
      <c r="T369" s="154">
        <f t="shared" si="114"/>
        <v>0</v>
      </c>
      <c r="U369" s="7"/>
      <c r="V369" s="49"/>
      <c r="W369" s="32"/>
      <c r="X369" s="19"/>
      <c r="Y369" s="1"/>
      <c r="Z369" s="7"/>
      <c r="AA369" s="7"/>
      <c r="AB369" s="7"/>
      <c r="AC369" s="7"/>
      <c r="AD369" s="7"/>
      <c r="AE369" s="8"/>
      <c r="AF369" s="7"/>
      <c r="AG369" s="7" t="str">
        <f t="shared" ca="1" si="123"/>
        <v>Pago</v>
      </c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</row>
    <row r="370" spans="1:208" x14ac:dyDescent="0.2">
      <c r="A370" s="143">
        <f t="shared" si="115"/>
        <v>43820</v>
      </c>
      <c r="B370" s="144">
        <f t="shared" ca="1" si="124"/>
        <v>9752.2211173799988</v>
      </c>
      <c r="C370" s="145">
        <f t="shared" si="116"/>
        <v>9729.73</v>
      </c>
      <c r="D370" s="146">
        <f ca="1">IF(A370&lt;$B$1,VLOOKUP(A370,[1]DI!$A$4:$B$15000,2,FALSE),0)</f>
        <v>0</v>
      </c>
      <c r="E370" s="145">
        <f t="shared" ca="1" si="108"/>
        <v>1</v>
      </c>
      <c r="F370" s="145">
        <f ca="1">(TRUNC(PRODUCT($E$12:$E369),16))</f>
        <v>1.0590340948886801</v>
      </c>
      <c r="G370" s="145">
        <f t="shared" ca="1" si="126"/>
        <v>1.05756733289829</v>
      </c>
      <c r="H370" s="145">
        <f t="shared" ca="1" si="109"/>
        <v>1.0013869200000001</v>
      </c>
      <c r="I370" s="147">
        <f t="shared" si="117"/>
        <v>2.9499999999999998E-2</v>
      </c>
      <c r="J370" s="148">
        <f t="shared" si="125"/>
        <v>43810</v>
      </c>
      <c r="K370" s="149">
        <f t="shared" si="118"/>
        <v>7</v>
      </c>
      <c r="L370" s="150">
        <f t="shared" si="119"/>
        <v>8</v>
      </c>
      <c r="M370" s="151">
        <f t="shared" si="110"/>
        <v>1.000923386</v>
      </c>
      <c r="N370" s="151">
        <f t="shared" ca="1" si="111"/>
        <v>1.0023115869999999</v>
      </c>
      <c r="O370" s="150">
        <f t="shared" si="120"/>
        <v>0</v>
      </c>
      <c r="P370" s="145">
        <f t="shared" ca="1" si="112"/>
        <v>22.491117379999999</v>
      </c>
      <c r="Q370" s="152">
        <f t="shared" si="113"/>
        <v>0</v>
      </c>
      <c r="R370" s="153" t="str">
        <f t="shared" si="121"/>
        <v>A+J=</v>
      </c>
      <c r="S370" s="148">
        <f t="shared" si="122"/>
        <v>43843</v>
      </c>
      <c r="T370" s="154">
        <f t="shared" si="114"/>
        <v>0</v>
      </c>
      <c r="U370" s="7"/>
      <c r="V370" s="49"/>
      <c r="W370" s="32"/>
      <c r="X370" s="19"/>
      <c r="Y370" s="1"/>
      <c r="Z370" s="7"/>
      <c r="AA370" s="7"/>
      <c r="AB370" s="7"/>
      <c r="AC370" s="7"/>
      <c r="AD370" s="7"/>
      <c r="AE370" s="8"/>
      <c r="AF370" s="7"/>
      <c r="AG370" s="7" t="str">
        <f t="shared" ca="1" si="123"/>
        <v>Pago</v>
      </c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</row>
    <row r="371" spans="1:208" x14ac:dyDescent="0.2">
      <c r="A371" s="143">
        <f t="shared" si="115"/>
        <v>43821</v>
      </c>
      <c r="B371" s="144">
        <f t="shared" ca="1" si="124"/>
        <v>9752.2211173799988</v>
      </c>
      <c r="C371" s="145">
        <f t="shared" si="116"/>
        <v>9729.73</v>
      </c>
      <c r="D371" s="146">
        <f ca="1">IF(A371&lt;$B$1,VLOOKUP(A371,[1]DI!$A$4:$B$15000,2,FALSE),0)</f>
        <v>0</v>
      </c>
      <c r="E371" s="145">
        <f t="shared" ca="1" si="108"/>
        <v>1</v>
      </c>
      <c r="F371" s="145">
        <f ca="1">(TRUNC(PRODUCT($E$12:$E370),16))</f>
        <v>1.0590340948886801</v>
      </c>
      <c r="G371" s="145">
        <f t="shared" ca="1" si="126"/>
        <v>1.05756733289829</v>
      </c>
      <c r="H371" s="145">
        <f t="shared" ca="1" si="109"/>
        <v>1.0013869200000001</v>
      </c>
      <c r="I371" s="147">
        <f t="shared" si="117"/>
        <v>2.9499999999999998E-2</v>
      </c>
      <c r="J371" s="148">
        <f t="shared" si="125"/>
        <v>43810</v>
      </c>
      <c r="K371" s="149">
        <f t="shared" si="118"/>
        <v>7</v>
      </c>
      <c r="L371" s="150">
        <f t="shared" si="119"/>
        <v>8</v>
      </c>
      <c r="M371" s="151">
        <f t="shared" si="110"/>
        <v>1.000923386</v>
      </c>
      <c r="N371" s="151">
        <f t="shared" ca="1" si="111"/>
        <v>1.0023115869999999</v>
      </c>
      <c r="O371" s="150">
        <f t="shared" si="120"/>
        <v>0</v>
      </c>
      <c r="P371" s="145">
        <f t="shared" ca="1" si="112"/>
        <v>22.491117379999999</v>
      </c>
      <c r="Q371" s="152">
        <f t="shared" si="113"/>
        <v>0</v>
      </c>
      <c r="R371" s="153" t="str">
        <f t="shared" si="121"/>
        <v>A+J=</v>
      </c>
      <c r="S371" s="148">
        <f t="shared" si="122"/>
        <v>43843</v>
      </c>
      <c r="T371" s="154">
        <f t="shared" si="114"/>
        <v>0</v>
      </c>
      <c r="U371" s="7"/>
      <c r="V371" s="49"/>
      <c r="W371" s="32"/>
      <c r="X371" s="19"/>
      <c r="Y371" s="1"/>
      <c r="Z371" s="7"/>
      <c r="AA371" s="7"/>
      <c r="AB371" s="7"/>
      <c r="AC371" s="7"/>
      <c r="AD371" s="7"/>
      <c r="AE371" s="8"/>
      <c r="AF371" s="7"/>
      <c r="AG371" s="7" t="str">
        <f t="shared" ca="1" si="123"/>
        <v>Pago</v>
      </c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</row>
    <row r="372" spans="1:208" x14ac:dyDescent="0.2">
      <c r="A372" s="143">
        <f t="shared" si="115"/>
        <v>43822</v>
      </c>
      <c r="B372" s="144">
        <f t="shared" ca="1" si="124"/>
        <v>9752.2211173799988</v>
      </c>
      <c r="C372" s="145">
        <f t="shared" si="116"/>
        <v>9729.73</v>
      </c>
      <c r="D372" s="146">
        <f ca="1">IF(A372&lt;$B$1,VLOOKUP(A372,[1]DI!$A$4:$B$15000,2,FALSE),0)</f>
        <v>4.4000000000000004E-2</v>
      </c>
      <c r="E372" s="145">
        <f t="shared" ca="1" si="108"/>
        <v>1.0001708899999999</v>
      </c>
      <c r="F372" s="145">
        <f ca="1">(TRUNC(PRODUCT($E$12:$E371),16))</f>
        <v>1.0590340948886801</v>
      </c>
      <c r="G372" s="145">
        <f t="shared" ca="1" si="126"/>
        <v>1.05756733289829</v>
      </c>
      <c r="H372" s="145">
        <f t="shared" ca="1" si="109"/>
        <v>1.0013869200000001</v>
      </c>
      <c r="I372" s="147">
        <f t="shared" si="117"/>
        <v>2.9499999999999998E-2</v>
      </c>
      <c r="J372" s="148">
        <f t="shared" si="125"/>
        <v>43810</v>
      </c>
      <c r="K372" s="149">
        <f t="shared" si="118"/>
        <v>8</v>
      </c>
      <c r="L372" s="150">
        <f t="shared" si="119"/>
        <v>8</v>
      </c>
      <c r="M372" s="151">
        <f t="shared" si="110"/>
        <v>1.000923386</v>
      </c>
      <c r="N372" s="151">
        <f t="shared" ca="1" si="111"/>
        <v>1.0023115869999999</v>
      </c>
      <c r="O372" s="150">
        <f t="shared" si="120"/>
        <v>0</v>
      </c>
      <c r="P372" s="145">
        <f t="shared" ca="1" si="112"/>
        <v>22.491117379999999</v>
      </c>
      <c r="Q372" s="152">
        <f t="shared" si="113"/>
        <v>0</v>
      </c>
      <c r="R372" s="153" t="str">
        <f t="shared" si="121"/>
        <v>A+J=</v>
      </c>
      <c r="S372" s="148">
        <f t="shared" si="122"/>
        <v>43843</v>
      </c>
      <c r="T372" s="154">
        <f t="shared" si="114"/>
        <v>0</v>
      </c>
      <c r="U372" s="7"/>
      <c r="V372" s="49"/>
      <c r="W372" s="32"/>
      <c r="X372" s="19"/>
      <c r="Y372" s="1"/>
      <c r="Z372" s="7"/>
      <c r="AA372" s="7"/>
      <c r="AB372" s="7"/>
      <c r="AC372" s="7"/>
      <c r="AD372" s="7"/>
      <c r="AE372" s="8"/>
      <c r="AF372" s="7"/>
      <c r="AG372" s="7" t="str">
        <f t="shared" ca="1" si="123"/>
        <v>Pago</v>
      </c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</row>
    <row r="373" spans="1:208" x14ac:dyDescent="0.2">
      <c r="A373" s="143">
        <f t="shared" si="115"/>
        <v>43823</v>
      </c>
      <c r="B373" s="144">
        <f t="shared" ca="1" si="124"/>
        <v>9755.0130828599995</v>
      </c>
      <c r="C373" s="145">
        <f t="shared" si="116"/>
        <v>9729.73</v>
      </c>
      <c r="D373" s="146">
        <f ca="1">IF(A373&lt;$B$1,VLOOKUP(A373,[1]DI!$A$4:$B$15000,2,FALSE),0)</f>
        <v>4.4000000000000004E-2</v>
      </c>
      <c r="E373" s="145">
        <f t="shared" ca="1" si="108"/>
        <v>1.0001708899999999</v>
      </c>
      <c r="F373" s="145">
        <f ca="1">(TRUNC(PRODUCT($E$12:$E372),16))</f>
        <v>1.05921507322515</v>
      </c>
      <c r="G373" s="145">
        <f t="shared" ca="1" si="126"/>
        <v>1.05756733289829</v>
      </c>
      <c r="H373" s="145">
        <f t="shared" ca="1" si="109"/>
        <v>1.0015580500000001</v>
      </c>
      <c r="I373" s="147">
        <f t="shared" si="117"/>
        <v>2.9499999999999998E-2</v>
      </c>
      <c r="J373" s="148">
        <f t="shared" si="125"/>
        <v>43810</v>
      </c>
      <c r="K373" s="149">
        <f t="shared" si="118"/>
        <v>9</v>
      </c>
      <c r="L373" s="150">
        <f t="shared" si="119"/>
        <v>9</v>
      </c>
      <c r="M373" s="151">
        <f t="shared" si="110"/>
        <v>1.0010388699999999</v>
      </c>
      <c r="N373" s="151">
        <f t="shared" ca="1" si="111"/>
        <v>1.0025985390000001</v>
      </c>
      <c r="O373" s="150">
        <f t="shared" si="120"/>
        <v>0</v>
      </c>
      <c r="P373" s="145">
        <f t="shared" ca="1" si="112"/>
        <v>25.28308286</v>
      </c>
      <c r="Q373" s="152">
        <f t="shared" si="113"/>
        <v>0</v>
      </c>
      <c r="R373" s="153" t="str">
        <f t="shared" si="121"/>
        <v>A+J=</v>
      </c>
      <c r="S373" s="148">
        <f t="shared" si="122"/>
        <v>43843</v>
      </c>
      <c r="T373" s="154">
        <f t="shared" si="114"/>
        <v>0</v>
      </c>
      <c r="U373" s="7"/>
      <c r="V373" s="49"/>
      <c r="W373" s="32"/>
      <c r="X373" s="19"/>
      <c r="Y373" s="1"/>
      <c r="Z373" s="7"/>
      <c r="AA373" s="7"/>
      <c r="AB373" s="7"/>
      <c r="AC373" s="7"/>
      <c r="AD373" s="7"/>
      <c r="AE373" s="8"/>
      <c r="AF373" s="7"/>
      <c r="AG373" s="7" t="str">
        <f t="shared" ca="1" si="123"/>
        <v>Pago</v>
      </c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</row>
    <row r="374" spans="1:208" x14ac:dyDescent="0.2">
      <c r="A374" s="143">
        <f t="shared" si="115"/>
        <v>43824</v>
      </c>
      <c r="B374" s="144">
        <f t="shared" ca="1" si="124"/>
        <v>9757.8057391499988</v>
      </c>
      <c r="C374" s="145">
        <f t="shared" si="116"/>
        <v>9729.73</v>
      </c>
      <c r="D374" s="146">
        <f ca="1">IF(A374&lt;$B$1,VLOOKUP(A374,[1]DI!$A$4:$B$15000,2,FALSE),0)</f>
        <v>0</v>
      </c>
      <c r="E374" s="145">
        <f t="shared" ca="1" si="108"/>
        <v>1</v>
      </c>
      <c r="F374" s="145">
        <f ca="1">(TRUNC(PRODUCT($E$12:$E373),16))</f>
        <v>1.0593960824890201</v>
      </c>
      <c r="G374" s="145">
        <f t="shared" ca="1" si="126"/>
        <v>1.05756733289829</v>
      </c>
      <c r="H374" s="145">
        <f t="shared" ca="1" si="109"/>
        <v>1.0017292</v>
      </c>
      <c r="I374" s="147">
        <f t="shared" si="117"/>
        <v>2.9499999999999998E-2</v>
      </c>
      <c r="J374" s="148">
        <f t="shared" si="125"/>
        <v>43810</v>
      </c>
      <c r="K374" s="149">
        <f t="shared" si="118"/>
        <v>9</v>
      </c>
      <c r="L374" s="150">
        <f t="shared" si="119"/>
        <v>10</v>
      </c>
      <c r="M374" s="151">
        <f t="shared" si="110"/>
        <v>1.001154366</v>
      </c>
      <c r="N374" s="151">
        <f t="shared" ca="1" si="111"/>
        <v>1.0028855619999999</v>
      </c>
      <c r="O374" s="150">
        <f t="shared" si="120"/>
        <v>0</v>
      </c>
      <c r="P374" s="145">
        <f t="shared" ca="1" si="112"/>
        <v>28.07573915</v>
      </c>
      <c r="Q374" s="152">
        <f t="shared" si="113"/>
        <v>0</v>
      </c>
      <c r="R374" s="153" t="str">
        <f t="shared" si="121"/>
        <v>A+J=</v>
      </c>
      <c r="S374" s="148">
        <f t="shared" si="122"/>
        <v>43843</v>
      </c>
      <c r="T374" s="154">
        <f t="shared" si="114"/>
        <v>0</v>
      </c>
      <c r="U374" s="7"/>
      <c r="V374" s="49"/>
      <c r="W374" s="32"/>
      <c r="X374" s="19"/>
      <c r="Y374" s="1"/>
      <c r="Z374" s="7"/>
      <c r="AA374" s="7"/>
      <c r="AB374" s="7"/>
      <c r="AC374" s="7"/>
      <c r="AD374" s="7"/>
      <c r="AE374" s="8"/>
      <c r="AF374" s="7"/>
      <c r="AG374" s="7" t="str">
        <f t="shared" ca="1" si="123"/>
        <v>Pago</v>
      </c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</row>
    <row r="375" spans="1:208" x14ac:dyDescent="0.2">
      <c r="A375" s="143">
        <f t="shared" si="115"/>
        <v>43825</v>
      </c>
      <c r="B375" s="144">
        <f t="shared" ca="1" si="124"/>
        <v>9757.8057391499988</v>
      </c>
      <c r="C375" s="145">
        <f t="shared" si="116"/>
        <v>9729.73</v>
      </c>
      <c r="D375" s="146">
        <f ca="1">IF(A375&lt;$B$1,VLOOKUP(A375,[1]DI!$A$4:$B$15000,2,FALSE),0)</f>
        <v>4.4000000000000004E-2</v>
      </c>
      <c r="E375" s="145">
        <f t="shared" ca="1" si="108"/>
        <v>1.0001708899999999</v>
      </c>
      <c r="F375" s="145">
        <f ca="1">(TRUNC(PRODUCT($E$12:$E374),16))</f>
        <v>1.0593960824890201</v>
      </c>
      <c r="G375" s="145">
        <f t="shared" ca="1" si="126"/>
        <v>1.05756733289829</v>
      </c>
      <c r="H375" s="145">
        <f t="shared" ca="1" si="109"/>
        <v>1.0017292</v>
      </c>
      <c r="I375" s="147">
        <f t="shared" si="117"/>
        <v>2.9499999999999998E-2</v>
      </c>
      <c r="J375" s="148">
        <f t="shared" si="125"/>
        <v>43810</v>
      </c>
      <c r="K375" s="149">
        <f t="shared" si="118"/>
        <v>10</v>
      </c>
      <c r="L375" s="150">
        <f t="shared" si="119"/>
        <v>10</v>
      </c>
      <c r="M375" s="151">
        <f t="shared" si="110"/>
        <v>1.001154366</v>
      </c>
      <c r="N375" s="151">
        <f t="shared" ca="1" si="111"/>
        <v>1.0028855619999999</v>
      </c>
      <c r="O375" s="150">
        <f t="shared" si="120"/>
        <v>0</v>
      </c>
      <c r="P375" s="145">
        <f t="shared" ca="1" si="112"/>
        <v>28.07573915</v>
      </c>
      <c r="Q375" s="152">
        <f t="shared" si="113"/>
        <v>0</v>
      </c>
      <c r="R375" s="153" t="str">
        <f t="shared" si="121"/>
        <v>A+J=</v>
      </c>
      <c r="S375" s="148">
        <f t="shared" si="122"/>
        <v>43843</v>
      </c>
      <c r="T375" s="154">
        <f t="shared" si="114"/>
        <v>0</v>
      </c>
      <c r="U375" s="7"/>
      <c r="V375" s="49"/>
      <c r="W375" s="32"/>
      <c r="X375" s="42"/>
      <c r="Y375" s="1"/>
      <c r="Z375" s="7"/>
      <c r="AA375" s="7"/>
      <c r="AB375" s="7"/>
      <c r="AC375" s="7"/>
      <c r="AD375" s="7"/>
      <c r="AE375" s="8"/>
      <c r="AF375" s="7"/>
      <c r="AG375" s="7" t="str">
        <f t="shared" ca="1" si="123"/>
        <v>Pago</v>
      </c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</row>
    <row r="376" spans="1:208" x14ac:dyDescent="0.2">
      <c r="A376" s="143">
        <f t="shared" si="115"/>
        <v>43826</v>
      </c>
      <c r="B376" s="144">
        <f t="shared" ca="1" si="124"/>
        <v>9760.5993100399992</v>
      </c>
      <c r="C376" s="145">
        <f t="shared" si="116"/>
        <v>9729.73</v>
      </c>
      <c r="D376" s="146">
        <f ca="1">IF(A376&lt;$B$1,VLOOKUP(A376,[1]DI!$A$4:$B$15000,2,FALSE),0)</f>
        <v>4.4000000000000004E-2</v>
      </c>
      <c r="E376" s="145">
        <f t="shared" ca="1" si="108"/>
        <v>1.0001708899999999</v>
      </c>
      <c r="F376" s="145">
        <f ca="1">(TRUNC(PRODUCT($E$12:$E375),16))</f>
        <v>1.0595771226855499</v>
      </c>
      <c r="G376" s="145">
        <f t="shared" ca="1" si="126"/>
        <v>1.05756733289829</v>
      </c>
      <c r="H376" s="145">
        <f t="shared" ca="1" si="109"/>
        <v>1.0019003900000001</v>
      </c>
      <c r="I376" s="147">
        <f t="shared" si="117"/>
        <v>2.9499999999999998E-2</v>
      </c>
      <c r="J376" s="148">
        <f t="shared" si="125"/>
        <v>43810</v>
      </c>
      <c r="K376" s="149">
        <f t="shared" si="118"/>
        <v>11</v>
      </c>
      <c r="L376" s="150">
        <f t="shared" si="119"/>
        <v>11</v>
      </c>
      <c r="M376" s="151">
        <f t="shared" si="110"/>
        <v>1.0012698760000001</v>
      </c>
      <c r="N376" s="151">
        <f t="shared" ca="1" si="111"/>
        <v>1.003172679</v>
      </c>
      <c r="O376" s="150">
        <f t="shared" si="120"/>
        <v>0</v>
      </c>
      <c r="P376" s="145">
        <f t="shared" ca="1" si="112"/>
        <v>30.869310039999998</v>
      </c>
      <c r="Q376" s="152">
        <f t="shared" si="113"/>
        <v>0</v>
      </c>
      <c r="R376" s="153" t="str">
        <f t="shared" si="121"/>
        <v>A+J=</v>
      </c>
      <c r="S376" s="148">
        <f t="shared" si="122"/>
        <v>43843</v>
      </c>
      <c r="T376" s="154">
        <f t="shared" si="114"/>
        <v>0</v>
      </c>
      <c r="U376" s="7"/>
      <c r="V376" s="49"/>
      <c r="W376" s="32"/>
      <c r="X376" s="19"/>
      <c r="Y376" s="1"/>
      <c r="Z376" s="7"/>
      <c r="AA376" s="7"/>
      <c r="AB376" s="7"/>
      <c r="AC376" s="7"/>
      <c r="AD376" s="7"/>
      <c r="AE376" s="8"/>
      <c r="AF376" s="7"/>
      <c r="AG376" s="7" t="str">
        <f t="shared" ca="1" si="123"/>
        <v>Pago</v>
      </c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</row>
    <row r="377" spans="1:208" ht="15" x14ac:dyDescent="0.2">
      <c r="A377" s="155">
        <f t="shared" si="115"/>
        <v>43827</v>
      </c>
      <c r="B377" s="156">
        <f t="shared" ca="1" si="124"/>
        <v>9763.3935911999997</v>
      </c>
      <c r="C377" s="157">
        <f t="shared" si="116"/>
        <v>9729.73</v>
      </c>
      <c r="D377" s="146">
        <f ca="1">IF(A377&lt;$B$1,VLOOKUP(A377,[1]DI!$A$4:$B$15000,2,FALSE),0)</f>
        <v>0</v>
      </c>
      <c r="E377" s="157">
        <f t="shared" ca="1" si="108"/>
        <v>1</v>
      </c>
      <c r="F377" s="157">
        <f ca="1">(TRUNC(PRODUCT($E$12:$E376),16))</f>
        <v>1.05975819382005</v>
      </c>
      <c r="G377" s="157">
        <f t="shared" ca="1" si="126"/>
        <v>1.05756733289829</v>
      </c>
      <c r="H377" s="157">
        <f t="shared" ca="1" si="109"/>
        <v>1.0020716000000001</v>
      </c>
      <c r="I377" s="158">
        <f t="shared" si="117"/>
        <v>2.9499999999999998E-2</v>
      </c>
      <c r="J377" s="148">
        <f t="shared" si="125"/>
        <v>43810</v>
      </c>
      <c r="K377" s="160">
        <f t="shared" si="118"/>
        <v>11</v>
      </c>
      <c r="L377" s="161">
        <f t="shared" si="119"/>
        <v>12</v>
      </c>
      <c r="M377" s="162">
        <f t="shared" si="110"/>
        <v>1.0013853989999999</v>
      </c>
      <c r="N377" s="162">
        <f t="shared" ca="1" si="111"/>
        <v>1.0034598690000001</v>
      </c>
      <c r="O377" s="161">
        <f t="shared" si="120"/>
        <v>0</v>
      </c>
      <c r="P377" s="157">
        <f t="shared" ca="1" si="112"/>
        <v>33.663591199999999</v>
      </c>
      <c r="Q377" s="163">
        <f t="shared" si="113"/>
        <v>0</v>
      </c>
      <c r="R377" s="164" t="str">
        <f t="shared" si="121"/>
        <v>A+J=</v>
      </c>
      <c r="S377" s="159">
        <f t="shared" si="122"/>
        <v>43843</v>
      </c>
      <c r="T377" s="165">
        <f t="shared" si="114"/>
        <v>0</v>
      </c>
      <c r="U377" s="29"/>
      <c r="V377" s="49"/>
      <c r="W377" s="32"/>
      <c r="X377" s="19"/>
      <c r="Y377" s="31"/>
      <c r="Z377" s="29"/>
      <c r="AA377" s="29"/>
      <c r="AB377" s="29"/>
      <c r="AC377" s="29"/>
      <c r="AD377" s="29"/>
      <c r="AE377" s="48"/>
      <c r="AF377" s="29"/>
      <c r="AG377" s="7" t="str">
        <f t="shared" ca="1" si="123"/>
        <v>Pago</v>
      </c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</row>
    <row r="378" spans="1:208" x14ac:dyDescent="0.2">
      <c r="A378" s="143">
        <f t="shared" si="115"/>
        <v>43828</v>
      </c>
      <c r="B378" s="144">
        <f t="shared" ca="1" si="124"/>
        <v>9763.3935911999997</v>
      </c>
      <c r="C378" s="145">
        <f t="shared" si="116"/>
        <v>9729.73</v>
      </c>
      <c r="D378" s="146">
        <f ca="1">IF(A378&lt;$B$1,VLOOKUP(A378,[1]DI!$A$4:$B$15000,2,FALSE),0)</f>
        <v>0</v>
      </c>
      <c r="E378" s="145">
        <f t="shared" ca="1" si="108"/>
        <v>1</v>
      </c>
      <c r="F378" s="145">
        <f ca="1">(TRUNC(PRODUCT($E$12:$E377),16))</f>
        <v>1.05975819382005</v>
      </c>
      <c r="G378" s="145">
        <f t="shared" ca="1" si="126"/>
        <v>1.05756733289829</v>
      </c>
      <c r="H378" s="145">
        <f t="shared" ca="1" si="109"/>
        <v>1.0020716000000001</v>
      </c>
      <c r="I378" s="147">
        <f t="shared" si="117"/>
        <v>2.9499999999999998E-2</v>
      </c>
      <c r="J378" s="148">
        <f t="shared" si="125"/>
        <v>43810</v>
      </c>
      <c r="K378" s="149">
        <f t="shared" si="118"/>
        <v>11</v>
      </c>
      <c r="L378" s="150">
        <f t="shared" si="119"/>
        <v>12</v>
      </c>
      <c r="M378" s="151">
        <f t="shared" si="110"/>
        <v>1.0013853989999999</v>
      </c>
      <c r="N378" s="151">
        <f t="shared" ca="1" si="111"/>
        <v>1.0034598690000001</v>
      </c>
      <c r="O378" s="150">
        <f t="shared" si="120"/>
        <v>0</v>
      </c>
      <c r="P378" s="145">
        <f t="shared" ca="1" si="112"/>
        <v>33.663591199999999</v>
      </c>
      <c r="Q378" s="152">
        <f t="shared" si="113"/>
        <v>0</v>
      </c>
      <c r="R378" s="153" t="str">
        <f t="shared" si="121"/>
        <v>A+J=</v>
      </c>
      <c r="S378" s="148">
        <f t="shared" si="122"/>
        <v>43843</v>
      </c>
      <c r="T378" s="154">
        <f t="shared" si="114"/>
        <v>0</v>
      </c>
      <c r="U378" s="7"/>
      <c r="V378" s="49"/>
      <c r="W378" s="32"/>
      <c r="X378" s="19"/>
      <c r="Y378" s="1"/>
      <c r="Z378" s="7"/>
      <c r="AA378" s="7"/>
      <c r="AB378" s="7"/>
      <c r="AC378" s="7"/>
      <c r="AD378" s="7"/>
      <c r="AE378" s="8"/>
      <c r="AF378" s="7"/>
      <c r="AG378" s="7" t="str">
        <f t="shared" ca="1" si="123"/>
        <v>Pago</v>
      </c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</row>
    <row r="379" spans="1:208" x14ac:dyDescent="0.2">
      <c r="A379" s="143">
        <f t="shared" si="115"/>
        <v>43829</v>
      </c>
      <c r="B379" s="144">
        <f t="shared" ca="1" si="124"/>
        <v>9763.3935911999997</v>
      </c>
      <c r="C379" s="145">
        <f t="shared" si="116"/>
        <v>9729.73</v>
      </c>
      <c r="D379" s="146">
        <f ca="1">IF(A379&lt;$B$1,VLOOKUP(A379,[1]DI!$A$4:$B$15000,2,FALSE),0)</f>
        <v>4.4000000000000004E-2</v>
      </c>
      <c r="E379" s="145">
        <f t="shared" ca="1" si="108"/>
        <v>1.0001708899999999</v>
      </c>
      <c r="F379" s="145">
        <f ca="1">(TRUNC(PRODUCT($E$12:$E378),16))</f>
        <v>1.05975819382005</v>
      </c>
      <c r="G379" s="145">
        <f t="shared" ca="1" si="126"/>
        <v>1.05756733289829</v>
      </c>
      <c r="H379" s="145">
        <f t="shared" ca="1" si="109"/>
        <v>1.0020716000000001</v>
      </c>
      <c r="I379" s="147">
        <f t="shared" si="117"/>
        <v>2.9499999999999998E-2</v>
      </c>
      <c r="J379" s="148">
        <f t="shared" si="125"/>
        <v>43810</v>
      </c>
      <c r="K379" s="149">
        <f t="shared" si="118"/>
        <v>12</v>
      </c>
      <c r="L379" s="150">
        <f t="shared" si="119"/>
        <v>12</v>
      </c>
      <c r="M379" s="151">
        <f t="shared" si="110"/>
        <v>1.0013853989999999</v>
      </c>
      <c r="N379" s="151">
        <f t="shared" ca="1" si="111"/>
        <v>1.0034598690000001</v>
      </c>
      <c r="O379" s="150">
        <f t="shared" si="120"/>
        <v>0</v>
      </c>
      <c r="P379" s="145">
        <f t="shared" ca="1" si="112"/>
        <v>33.663591199999999</v>
      </c>
      <c r="Q379" s="152">
        <f t="shared" si="113"/>
        <v>0</v>
      </c>
      <c r="R379" s="153" t="str">
        <f t="shared" si="121"/>
        <v>A+J=</v>
      </c>
      <c r="S379" s="148">
        <f t="shared" si="122"/>
        <v>43843</v>
      </c>
      <c r="T379" s="154">
        <f t="shared" si="114"/>
        <v>0</v>
      </c>
      <c r="U379" s="29"/>
      <c r="V379" s="49"/>
      <c r="W379" s="32"/>
      <c r="X379" s="19"/>
      <c r="Y379" s="31"/>
      <c r="Z379" s="29"/>
      <c r="AA379" s="29"/>
      <c r="AB379" s="29"/>
      <c r="AC379" s="29"/>
      <c r="AD379" s="29"/>
      <c r="AE379" s="48"/>
      <c r="AF379" s="29"/>
      <c r="AG379" s="7" t="str">
        <f t="shared" ca="1" si="123"/>
        <v>Pago</v>
      </c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</row>
    <row r="380" spans="1:208" x14ac:dyDescent="0.2">
      <c r="A380" s="143">
        <f t="shared" si="115"/>
        <v>43830</v>
      </c>
      <c r="B380" s="144">
        <f t="shared" ca="1" si="124"/>
        <v>9766.1887772199989</v>
      </c>
      <c r="C380" s="145">
        <f t="shared" si="116"/>
        <v>9729.73</v>
      </c>
      <c r="D380" s="146">
        <f ca="1">IF(A380&lt;$B$1,VLOOKUP(A380,[1]DI!$A$4:$B$15000,2,FALSE),0)</f>
        <v>4.4000000000000004E-2</v>
      </c>
      <c r="E380" s="145">
        <f t="shared" ca="1" si="108"/>
        <v>1.0001708899999999</v>
      </c>
      <c r="F380" s="145">
        <f ca="1">(TRUNC(PRODUCT($E$12:$E379),16))</f>
        <v>1.05993929589779</v>
      </c>
      <c r="G380" s="145">
        <f t="shared" ca="1" si="126"/>
        <v>1.05756733289829</v>
      </c>
      <c r="H380" s="145">
        <f t="shared" ca="1" si="109"/>
        <v>1.00224285</v>
      </c>
      <c r="I380" s="147">
        <f t="shared" si="117"/>
        <v>2.9499999999999998E-2</v>
      </c>
      <c r="J380" s="148">
        <f t="shared" si="125"/>
        <v>43810</v>
      </c>
      <c r="K380" s="149">
        <f t="shared" si="118"/>
        <v>13</v>
      </c>
      <c r="L380" s="150">
        <f t="shared" si="119"/>
        <v>13</v>
      </c>
      <c r="M380" s="151">
        <f t="shared" si="110"/>
        <v>1.001500936</v>
      </c>
      <c r="N380" s="151">
        <f t="shared" ca="1" si="111"/>
        <v>1.0037471520000001</v>
      </c>
      <c r="O380" s="150">
        <f t="shared" si="120"/>
        <v>0</v>
      </c>
      <c r="P380" s="145">
        <f t="shared" ca="1" si="112"/>
        <v>36.458777220000002</v>
      </c>
      <c r="Q380" s="152">
        <f t="shared" si="113"/>
        <v>0</v>
      </c>
      <c r="R380" s="153" t="str">
        <f t="shared" si="121"/>
        <v>A+J=</v>
      </c>
      <c r="S380" s="148">
        <f t="shared" si="122"/>
        <v>43843</v>
      </c>
      <c r="T380" s="154">
        <f t="shared" si="114"/>
        <v>0</v>
      </c>
      <c r="U380" s="7"/>
      <c r="V380" s="49"/>
      <c r="W380" s="32"/>
      <c r="X380" s="19"/>
      <c r="Y380" s="1"/>
      <c r="Z380" s="7"/>
      <c r="AA380" s="7"/>
      <c r="AB380" s="7"/>
      <c r="AC380" s="7"/>
      <c r="AD380" s="7"/>
      <c r="AE380" s="8"/>
      <c r="AF380" s="7"/>
      <c r="AG380" s="7" t="str">
        <f t="shared" ca="1" si="123"/>
        <v>Pago</v>
      </c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</row>
    <row r="381" spans="1:208" x14ac:dyDescent="0.2">
      <c r="A381" s="143">
        <f t="shared" si="115"/>
        <v>43831</v>
      </c>
      <c r="B381" s="144">
        <f t="shared" ca="1" si="124"/>
        <v>9768.984673519999</v>
      </c>
      <c r="C381" s="145">
        <f t="shared" si="116"/>
        <v>9729.73</v>
      </c>
      <c r="D381" s="146">
        <f ca="1">IF(A381&lt;$B$1,VLOOKUP(A381,[1]DI!$A$4:$B$15000,2,FALSE),0)</f>
        <v>0</v>
      </c>
      <c r="E381" s="145">
        <f t="shared" ca="1" si="108"/>
        <v>1</v>
      </c>
      <c r="F381" s="145">
        <f ca="1">(TRUNC(PRODUCT($E$12:$E380),16))</f>
        <v>1.06012042892407</v>
      </c>
      <c r="G381" s="145">
        <f t="shared" ca="1" si="126"/>
        <v>1.05756733289829</v>
      </c>
      <c r="H381" s="145">
        <f t="shared" ca="1" si="109"/>
        <v>1.0024141200000001</v>
      </c>
      <c r="I381" s="147">
        <f t="shared" si="117"/>
        <v>2.9499999999999998E-2</v>
      </c>
      <c r="J381" s="148">
        <f t="shared" si="125"/>
        <v>43810</v>
      </c>
      <c r="K381" s="149">
        <f t="shared" si="118"/>
        <v>13</v>
      </c>
      <c r="L381" s="150">
        <f t="shared" si="119"/>
        <v>14</v>
      </c>
      <c r="M381" s="151">
        <f t="shared" si="110"/>
        <v>1.0016164860000001</v>
      </c>
      <c r="N381" s="151">
        <f t="shared" ca="1" si="111"/>
        <v>1.0040345079999999</v>
      </c>
      <c r="O381" s="150">
        <f t="shared" si="120"/>
        <v>0</v>
      </c>
      <c r="P381" s="145">
        <f t="shared" ca="1" si="112"/>
        <v>39.254673519999997</v>
      </c>
      <c r="Q381" s="152">
        <f t="shared" si="113"/>
        <v>0</v>
      </c>
      <c r="R381" s="153" t="str">
        <f t="shared" si="121"/>
        <v>A+J=</v>
      </c>
      <c r="S381" s="148">
        <f t="shared" si="122"/>
        <v>43843</v>
      </c>
      <c r="T381" s="154">
        <f t="shared" si="114"/>
        <v>0</v>
      </c>
      <c r="U381" s="7"/>
      <c r="V381" s="49"/>
      <c r="W381" s="32"/>
      <c r="X381" s="19"/>
      <c r="Y381" s="1"/>
      <c r="Z381" s="7"/>
      <c r="AA381" s="7"/>
      <c r="AB381" s="7"/>
      <c r="AC381" s="7"/>
      <c r="AD381" s="7"/>
      <c r="AE381" s="8"/>
      <c r="AF381" s="7"/>
      <c r="AG381" s="7" t="str">
        <f t="shared" ca="1" si="123"/>
        <v>Pago</v>
      </c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</row>
    <row r="382" spans="1:208" x14ac:dyDescent="0.2">
      <c r="A382" s="143">
        <f t="shared" si="115"/>
        <v>43832</v>
      </c>
      <c r="B382" s="144">
        <f t="shared" ca="1" si="124"/>
        <v>9768.984673519999</v>
      </c>
      <c r="C382" s="145">
        <f t="shared" si="116"/>
        <v>9729.73</v>
      </c>
      <c r="D382" s="146">
        <f ca="1">IF(A382&lt;$B$1,VLOOKUP(A382,[1]DI!$A$4:$B$15000,2,FALSE),0)</f>
        <v>4.4000000000000004E-2</v>
      </c>
      <c r="E382" s="145">
        <f t="shared" ca="1" si="108"/>
        <v>1.0001708899999999</v>
      </c>
      <c r="F382" s="145">
        <f ca="1">(TRUNC(PRODUCT($E$12:$E381),16))</f>
        <v>1.06012042892407</v>
      </c>
      <c r="G382" s="145">
        <f t="shared" ca="1" si="126"/>
        <v>1.05756733289829</v>
      </c>
      <c r="H382" s="145">
        <f t="shared" ca="1" si="109"/>
        <v>1.0024141200000001</v>
      </c>
      <c r="I382" s="147">
        <f t="shared" si="117"/>
        <v>2.9499999999999998E-2</v>
      </c>
      <c r="J382" s="148">
        <f t="shared" si="125"/>
        <v>43810</v>
      </c>
      <c r="K382" s="149">
        <f t="shared" si="118"/>
        <v>14</v>
      </c>
      <c r="L382" s="150">
        <f t="shared" si="119"/>
        <v>14</v>
      </c>
      <c r="M382" s="151">
        <f t="shared" si="110"/>
        <v>1.0016164860000001</v>
      </c>
      <c r="N382" s="151">
        <f t="shared" ca="1" si="111"/>
        <v>1.0040345079999999</v>
      </c>
      <c r="O382" s="150">
        <f t="shared" si="120"/>
        <v>0</v>
      </c>
      <c r="P382" s="145">
        <f t="shared" ca="1" si="112"/>
        <v>39.254673519999997</v>
      </c>
      <c r="Q382" s="152">
        <f t="shared" si="113"/>
        <v>0</v>
      </c>
      <c r="R382" s="153" t="str">
        <f t="shared" si="121"/>
        <v>A+J=</v>
      </c>
      <c r="S382" s="148">
        <f t="shared" si="122"/>
        <v>43843</v>
      </c>
      <c r="T382" s="154">
        <f t="shared" si="114"/>
        <v>0</v>
      </c>
      <c r="U382" s="7"/>
      <c r="V382" s="49"/>
      <c r="W382" s="32"/>
      <c r="X382" s="19"/>
      <c r="Y382" s="1"/>
      <c r="Z382" s="7"/>
      <c r="AA382" s="7"/>
      <c r="AB382" s="7"/>
      <c r="AC382" s="7"/>
      <c r="AD382" s="7"/>
      <c r="AE382" s="8"/>
      <c r="AF382" s="7"/>
      <c r="AG382" s="7" t="str">
        <f t="shared" ca="1" si="123"/>
        <v>Pago</v>
      </c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</row>
    <row r="383" spans="1:208" x14ac:dyDescent="0.2">
      <c r="A383" s="143">
        <f t="shared" si="115"/>
        <v>43833</v>
      </c>
      <c r="B383" s="144">
        <f t="shared" ca="1" si="124"/>
        <v>9771.781377379999</v>
      </c>
      <c r="C383" s="145">
        <f t="shared" si="116"/>
        <v>9729.73</v>
      </c>
      <c r="D383" s="146">
        <f ca="1">IF(A383&lt;$B$1,VLOOKUP(A383,[1]DI!$A$4:$B$15000,2,FALSE),0)</f>
        <v>4.4000000000000004E-2</v>
      </c>
      <c r="E383" s="145">
        <f t="shared" ca="1" si="108"/>
        <v>1.0001708899999999</v>
      </c>
      <c r="F383" s="145">
        <f ca="1">(TRUNC(PRODUCT($E$12:$E382),16))</f>
        <v>1.0603015929041599</v>
      </c>
      <c r="G383" s="145">
        <f t="shared" ca="1" si="126"/>
        <v>1.05756733289829</v>
      </c>
      <c r="H383" s="145">
        <f t="shared" ca="1" si="109"/>
        <v>1.0025854199999999</v>
      </c>
      <c r="I383" s="147">
        <f t="shared" si="117"/>
        <v>2.9499999999999998E-2</v>
      </c>
      <c r="J383" s="148">
        <f t="shared" si="125"/>
        <v>43810</v>
      </c>
      <c r="K383" s="149">
        <f t="shared" si="118"/>
        <v>15</v>
      </c>
      <c r="L383" s="150">
        <f t="shared" si="119"/>
        <v>15</v>
      </c>
      <c r="M383" s="151">
        <f t="shared" si="110"/>
        <v>1.0017320489999999</v>
      </c>
      <c r="N383" s="151">
        <f t="shared" ca="1" si="111"/>
        <v>1.004321947</v>
      </c>
      <c r="O383" s="150">
        <f t="shared" si="120"/>
        <v>0</v>
      </c>
      <c r="P383" s="145">
        <f t="shared" ca="1" si="112"/>
        <v>42.051377379999998</v>
      </c>
      <c r="Q383" s="152">
        <f t="shared" si="113"/>
        <v>0</v>
      </c>
      <c r="R383" s="153" t="str">
        <f t="shared" si="121"/>
        <v>A+J=</v>
      </c>
      <c r="S383" s="148">
        <f t="shared" si="122"/>
        <v>43843</v>
      </c>
      <c r="T383" s="154">
        <f t="shared" si="114"/>
        <v>0</v>
      </c>
      <c r="U383" s="7"/>
      <c r="V383" s="49"/>
      <c r="W383" s="32"/>
      <c r="X383" s="19"/>
      <c r="Y383" s="1"/>
      <c r="Z383" s="7"/>
      <c r="AA383" s="7"/>
      <c r="AB383" s="7"/>
      <c r="AC383" s="7"/>
      <c r="AD383" s="7"/>
      <c r="AE383" s="8"/>
      <c r="AF383" s="7"/>
      <c r="AG383" s="7" t="str">
        <f t="shared" ca="1" si="123"/>
        <v>Pago</v>
      </c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</row>
    <row r="384" spans="1:208" x14ac:dyDescent="0.2">
      <c r="A384" s="143">
        <f t="shared" si="115"/>
        <v>43834</v>
      </c>
      <c r="B384" s="144">
        <f t="shared" ca="1" si="124"/>
        <v>9774.5789763800003</v>
      </c>
      <c r="C384" s="145">
        <f t="shared" si="116"/>
        <v>9729.73</v>
      </c>
      <c r="D384" s="146">
        <f ca="1">IF(A384&lt;$B$1,VLOOKUP(A384,[1]DI!$A$4:$B$15000,2,FALSE),0)</f>
        <v>0</v>
      </c>
      <c r="E384" s="145">
        <f t="shared" ca="1" si="108"/>
        <v>1</v>
      </c>
      <c r="F384" s="145">
        <f ca="1">(TRUNC(PRODUCT($E$12:$E383),16))</f>
        <v>1.06048278784338</v>
      </c>
      <c r="G384" s="145">
        <f t="shared" ca="1" si="126"/>
        <v>1.05756733289829</v>
      </c>
      <c r="H384" s="145">
        <f t="shared" ca="1" si="109"/>
        <v>1.00275676</v>
      </c>
      <c r="I384" s="147">
        <f t="shared" si="117"/>
        <v>2.9499999999999998E-2</v>
      </c>
      <c r="J384" s="148">
        <f t="shared" si="125"/>
        <v>43810</v>
      </c>
      <c r="K384" s="149">
        <f t="shared" si="118"/>
        <v>15</v>
      </c>
      <c r="L384" s="150">
        <f t="shared" si="119"/>
        <v>16</v>
      </c>
      <c r="M384" s="151">
        <f t="shared" si="110"/>
        <v>1.0018476249999999</v>
      </c>
      <c r="N384" s="151">
        <f t="shared" ca="1" si="111"/>
        <v>1.0046094779999999</v>
      </c>
      <c r="O384" s="150">
        <f t="shared" si="120"/>
        <v>0</v>
      </c>
      <c r="P384" s="145">
        <f t="shared" ca="1" si="112"/>
        <v>44.848976380000003</v>
      </c>
      <c r="Q384" s="152">
        <f t="shared" si="113"/>
        <v>0</v>
      </c>
      <c r="R384" s="153" t="str">
        <f t="shared" si="121"/>
        <v>A+J=</v>
      </c>
      <c r="S384" s="148">
        <f t="shared" si="122"/>
        <v>43843</v>
      </c>
      <c r="T384" s="154">
        <f t="shared" si="114"/>
        <v>0</v>
      </c>
      <c r="U384" s="7"/>
      <c r="V384" s="49"/>
      <c r="W384" s="32"/>
      <c r="X384" s="19"/>
      <c r="Y384" s="1"/>
      <c r="Z384" s="7"/>
      <c r="AA384" s="7"/>
      <c r="AB384" s="7"/>
      <c r="AC384" s="7"/>
      <c r="AD384" s="7"/>
      <c r="AE384" s="8"/>
      <c r="AF384" s="7"/>
      <c r="AG384" s="7" t="str">
        <f t="shared" ca="1" si="123"/>
        <v>Pago</v>
      </c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</row>
    <row r="385" spans="1:208" x14ac:dyDescent="0.2">
      <c r="A385" s="143">
        <f t="shared" si="115"/>
        <v>43835</v>
      </c>
      <c r="B385" s="144">
        <f t="shared" ca="1" si="124"/>
        <v>9774.5789763800003</v>
      </c>
      <c r="C385" s="145">
        <f t="shared" si="116"/>
        <v>9729.73</v>
      </c>
      <c r="D385" s="146">
        <f ca="1">IF(A385&lt;$B$1,VLOOKUP(A385,[1]DI!$A$4:$B$15000,2,FALSE),0)</f>
        <v>0</v>
      </c>
      <c r="E385" s="145">
        <f t="shared" ca="1" si="108"/>
        <v>1</v>
      </c>
      <c r="F385" s="145">
        <f ca="1">(TRUNC(PRODUCT($E$12:$E384),16))</f>
        <v>1.06048278784338</v>
      </c>
      <c r="G385" s="145">
        <f t="shared" ca="1" si="126"/>
        <v>1.05756733289829</v>
      </c>
      <c r="H385" s="145">
        <f t="shared" ca="1" si="109"/>
        <v>1.00275676</v>
      </c>
      <c r="I385" s="147">
        <f t="shared" si="117"/>
        <v>2.9499999999999998E-2</v>
      </c>
      <c r="J385" s="148">
        <f t="shared" si="125"/>
        <v>43810</v>
      </c>
      <c r="K385" s="149">
        <f t="shared" si="118"/>
        <v>15</v>
      </c>
      <c r="L385" s="150">
        <f t="shared" si="119"/>
        <v>16</v>
      </c>
      <c r="M385" s="151">
        <f t="shared" si="110"/>
        <v>1.0018476249999999</v>
      </c>
      <c r="N385" s="151">
        <f t="shared" ca="1" si="111"/>
        <v>1.0046094779999999</v>
      </c>
      <c r="O385" s="150">
        <f t="shared" si="120"/>
        <v>0</v>
      </c>
      <c r="P385" s="145">
        <f t="shared" ca="1" si="112"/>
        <v>44.848976380000003</v>
      </c>
      <c r="Q385" s="152">
        <f t="shared" si="113"/>
        <v>0</v>
      </c>
      <c r="R385" s="153" t="str">
        <f t="shared" si="121"/>
        <v>A+J=</v>
      </c>
      <c r="S385" s="148">
        <f t="shared" si="122"/>
        <v>43843</v>
      </c>
      <c r="T385" s="154">
        <f t="shared" si="114"/>
        <v>0</v>
      </c>
      <c r="U385" s="7"/>
      <c r="V385" s="49"/>
      <c r="W385" s="32"/>
      <c r="X385" s="19"/>
      <c r="Y385" s="1"/>
      <c r="Z385" s="7"/>
      <c r="AA385" s="7"/>
      <c r="AB385" s="7"/>
      <c r="AC385" s="7"/>
      <c r="AD385" s="7"/>
      <c r="AE385" s="8"/>
      <c r="AF385" s="7"/>
      <c r="AG385" s="7" t="str">
        <f t="shared" ca="1" si="123"/>
        <v>Pago</v>
      </c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</row>
    <row r="386" spans="1:208" x14ac:dyDescent="0.2">
      <c r="A386" s="143">
        <f t="shared" si="115"/>
        <v>43836</v>
      </c>
      <c r="B386" s="144">
        <f t="shared" ca="1" si="124"/>
        <v>9774.5789763800003</v>
      </c>
      <c r="C386" s="145">
        <f t="shared" si="116"/>
        <v>9729.73</v>
      </c>
      <c r="D386" s="146">
        <f ca="1">IF(A386&lt;$B$1,VLOOKUP(A386,[1]DI!$A$4:$B$15000,2,FALSE),0)</f>
        <v>4.4000000000000004E-2</v>
      </c>
      <c r="E386" s="145">
        <f t="shared" ca="1" si="108"/>
        <v>1.0001708899999999</v>
      </c>
      <c r="F386" s="145">
        <f ca="1">(TRUNC(PRODUCT($E$12:$E385),16))</f>
        <v>1.06048278784338</v>
      </c>
      <c r="G386" s="145">
        <f t="shared" ca="1" si="126"/>
        <v>1.05756733289829</v>
      </c>
      <c r="H386" s="145">
        <f t="shared" ca="1" si="109"/>
        <v>1.00275676</v>
      </c>
      <c r="I386" s="147">
        <f t="shared" si="117"/>
        <v>2.9499999999999998E-2</v>
      </c>
      <c r="J386" s="148">
        <f t="shared" si="125"/>
        <v>43810</v>
      </c>
      <c r="K386" s="149">
        <f t="shared" si="118"/>
        <v>16</v>
      </c>
      <c r="L386" s="150">
        <f t="shared" si="119"/>
        <v>16</v>
      </c>
      <c r="M386" s="151">
        <f t="shared" si="110"/>
        <v>1.0018476249999999</v>
      </c>
      <c r="N386" s="151">
        <f t="shared" ca="1" si="111"/>
        <v>1.0046094779999999</v>
      </c>
      <c r="O386" s="150">
        <f t="shared" si="120"/>
        <v>0</v>
      </c>
      <c r="P386" s="145">
        <f t="shared" ca="1" si="112"/>
        <v>44.848976380000003</v>
      </c>
      <c r="Q386" s="152">
        <f t="shared" si="113"/>
        <v>0</v>
      </c>
      <c r="R386" s="153" t="str">
        <f t="shared" si="121"/>
        <v>A+J=</v>
      </c>
      <c r="S386" s="148">
        <f t="shared" si="122"/>
        <v>43843</v>
      </c>
      <c r="T386" s="154">
        <f t="shared" si="114"/>
        <v>0</v>
      </c>
      <c r="U386" s="7"/>
      <c r="V386" s="49"/>
      <c r="W386" s="32"/>
      <c r="X386" s="19"/>
      <c r="Y386" s="1"/>
      <c r="Z386" s="7"/>
      <c r="AA386" s="7"/>
      <c r="AB386" s="7"/>
      <c r="AC386" s="7"/>
      <c r="AD386" s="7"/>
      <c r="AE386" s="8"/>
      <c r="AF386" s="7"/>
      <c r="AG386" s="7" t="str">
        <f t="shared" ca="1" si="123"/>
        <v>Pago</v>
      </c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</row>
    <row r="387" spans="1:208" x14ac:dyDescent="0.2">
      <c r="A387" s="143">
        <f t="shared" si="115"/>
        <v>43837</v>
      </c>
      <c r="B387" s="144">
        <f t="shared" ca="1" si="124"/>
        <v>9777.3773050999989</v>
      </c>
      <c r="C387" s="145">
        <f t="shared" si="116"/>
        <v>9729.73</v>
      </c>
      <c r="D387" s="146">
        <f ca="1">IF(A387&lt;$B$1,VLOOKUP(A387,[1]DI!$A$4:$B$15000,2,FALSE),0)</f>
        <v>4.4000000000000004E-2</v>
      </c>
      <c r="E387" s="145">
        <f t="shared" ca="1" si="108"/>
        <v>1.0001708899999999</v>
      </c>
      <c r="F387" s="145">
        <f ca="1">(TRUNC(PRODUCT($E$12:$E386),16))</f>
        <v>1.06066401374699</v>
      </c>
      <c r="G387" s="145">
        <f t="shared" ca="1" si="126"/>
        <v>1.05756733289829</v>
      </c>
      <c r="H387" s="145">
        <f t="shared" ca="1" si="109"/>
        <v>1.00292812</v>
      </c>
      <c r="I387" s="147">
        <f t="shared" si="117"/>
        <v>2.9499999999999998E-2</v>
      </c>
      <c r="J387" s="148">
        <f t="shared" si="125"/>
        <v>43810</v>
      </c>
      <c r="K387" s="149">
        <f t="shared" si="118"/>
        <v>17</v>
      </c>
      <c r="L387" s="150">
        <f t="shared" si="119"/>
        <v>17</v>
      </c>
      <c r="M387" s="151">
        <f t="shared" si="110"/>
        <v>1.001963215</v>
      </c>
      <c r="N387" s="151">
        <f t="shared" ca="1" si="111"/>
        <v>1.004897084</v>
      </c>
      <c r="O387" s="150">
        <f t="shared" si="120"/>
        <v>0</v>
      </c>
      <c r="P387" s="145">
        <f t="shared" ca="1" si="112"/>
        <v>47.647305099999997</v>
      </c>
      <c r="Q387" s="152">
        <f t="shared" si="113"/>
        <v>0</v>
      </c>
      <c r="R387" s="153" t="str">
        <f t="shared" si="121"/>
        <v>A+J=</v>
      </c>
      <c r="S387" s="148">
        <f t="shared" si="122"/>
        <v>43843</v>
      </c>
      <c r="T387" s="154">
        <f t="shared" si="114"/>
        <v>0</v>
      </c>
      <c r="U387" s="7"/>
      <c r="V387" s="49"/>
      <c r="W387" s="32"/>
      <c r="X387" s="19"/>
      <c r="Y387" s="1"/>
      <c r="Z387" s="7"/>
      <c r="AA387" s="7"/>
      <c r="AB387" s="7"/>
      <c r="AC387" s="7"/>
      <c r="AD387" s="7"/>
      <c r="AE387" s="8"/>
      <c r="AF387" s="7"/>
      <c r="AG387" s="7" t="str">
        <f t="shared" ca="1" si="123"/>
        <v>Pago</v>
      </c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</row>
    <row r="388" spans="1:208" x14ac:dyDescent="0.2">
      <c r="A388" s="143">
        <f t="shared" si="115"/>
        <v>43838</v>
      </c>
      <c r="B388" s="144">
        <f t="shared" ca="1" si="124"/>
        <v>9780.1764219399993</v>
      </c>
      <c r="C388" s="145">
        <f t="shared" si="116"/>
        <v>9729.73</v>
      </c>
      <c r="D388" s="146">
        <f ca="1">IF(A388&lt;$B$1,VLOOKUP(A388,[1]DI!$A$4:$B$15000,2,FALSE),0)</f>
        <v>4.4000000000000004E-2</v>
      </c>
      <c r="E388" s="145">
        <f t="shared" ca="1" si="108"/>
        <v>1.0001708899999999</v>
      </c>
      <c r="F388" s="145">
        <f ca="1">(TRUNC(PRODUCT($E$12:$E387),16))</f>
        <v>1.0608452706203</v>
      </c>
      <c r="G388" s="145">
        <f t="shared" ca="1" si="126"/>
        <v>1.05756733289829</v>
      </c>
      <c r="H388" s="145">
        <f t="shared" ca="1" si="109"/>
        <v>1.00309951</v>
      </c>
      <c r="I388" s="147">
        <f t="shared" si="117"/>
        <v>2.9499999999999998E-2</v>
      </c>
      <c r="J388" s="148">
        <f t="shared" si="125"/>
        <v>43810</v>
      </c>
      <c r="K388" s="149">
        <f t="shared" si="118"/>
        <v>18</v>
      </c>
      <c r="L388" s="150">
        <f t="shared" si="119"/>
        <v>18</v>
      </c>
      <c r="M388" s="151">
        <f t="shared" si="110"/>
        <v>1.002078818</v>
      </c>
      <c r="N388" s="151">
        <f t="shared" ca="1" si="111"/>
        <v>1.0051847709999999</v>
      </c>
      <c r="O388" s="150">
        <f t="shared" si="120"/>
        <v>0</v>
      </c>
      <c r="P388" s="145">
        <f t="shared" ca="1" si="112"/>
        <v>50.44642194</v>
      </c>
      <c r="Q388" s="152">
        <f t="shared" si="113"/>
        <v>0</v>
      </c>
      <c r="R388" s="153" t="str">
        <f t="shared" si="121"/>
        <v>A+J=</v>
      </c>
      <c r="S388" s="148">
        <f t="shared" si="122"/>
        <v>43843</v>
      </c>
      <c r="T388" s="154">
        <f t="shared" si="114"/>
        <v>0</v>
      </c>
      <c r="U388" s="7"/>
      <c r="V388" s="49"/>
      <c r="W388" s="32"/>
      <c r="X388" s="19"/>
      <c r="Y388" s="1"/>
      <c r="Z388" s="7"/>
      <c r="AA388" s="7"/>
      <c r="AB388" s="7"/>
      <c r="AC388" s="7"/>
      <c r="AD388" s="7"/>
      <c r="AE388" s="8"/>
      <c r="AF388" s="7"/>
      <c r="AG388" s="7" t="str">
        <f t="shared" ca="1" si="123"/>
        <v>Pago</v>
      </c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</row>
    <row r="389" spans="1:208" x14ac:dyDescent="0.2">
      <c r="A389" s="143">
        <f t="shared" si="115"/>
        <v>43839</v>
      </c>
      <c r="B389" s="144">
        <f t="shared" ca="1" si="124"/>
        <v>9782.9763657999993</v>
      </c>
      <c r="C389" s="145">
        <f t="shared" si="116"/>
        <v>9729.73</v>
      </c>
      <c r="D389" s="146">
        <f ca="1">IF(A389&lt;$B$1,VLOOKUP(A389,[1]DI!$A$4:$B$15000,2,FALSE),0)</f>
        <v>4.4000000000000004E-2</v>
      </c>
      <c r="E389" s="145">
        <f t="shared" ca="1" si="108"/>
        <v>1.0001708899999999</v>
      </c>
      <c r="F389" s="145">
        <f ca="1">(TRUNC(PRODUCT($E$12:$E388),16))</f>
        <v>1.0610265584685901</v>
      </c>
      <c r="G389" s="145">
        <f t="shared" ca="1" si="126"/>
        <v>1.05756733289829</v>
      </c>
      <c r="H389" s="145">
        <f t="shared" ca="1" si="109"/>
        <v>1.00327093</v>
      </c>
      <c r="I389" s="147">
        <f t="shared" si="117"/>
        <v>2.9499999999999998E-2</v>
      </c>
      <c r="J389" s="148">
        <f t="shared" si="125"/>
        <v>43810</v>
      </c>
      <c r="K389" s="149">
        <f t="shared" si="118"/>
        <v>19</v>
      </c>
      <c r="L389" s="150">
        <f t="shared" si="119"/>
        <v>19</v>
      </c>
      <c r="M389" s="151">
        <f t="shared" si="110"/>
        <v>1.0021944350000001</v>
      </c>
      <c r="N389" s="151">
        <f t="shared" ca="1" si="111"/>
        <v>1.005472543</v>
      </c>
      <c r="O389" s="150">
        <f t="shared" si="120"/>
        <v>0</v>
      </c>
      <c r="P389" s="145">
        <f t="shared" ca="1" si="112"/>
        <v>53.2463658</v>
      </c>
      <c r="Q389" s="152">
        <f t="shared" si="113"/>
        <v>0</v>
      </c>
      <c r="R389" s="153" t="str">
        <f t="shared" si="121"/>
        <v>A+J=</v>
      </c>
      <c r="S389" s="148">
        <f t="shared" si="122"/>
        <v>43843</v>
      </c>
      <c r="T389" s="154">
        <f t="shared" si="114"/>
        <v>0</v>
      </c>
      <c r="U389" s="7"/>
      <c r="V389" s="49"/>
      <c r="W389" s="32"/>
      <c r="X389" s="19"/>
      <c r="Y389" s="1"/>
      <c r="Z389" s="7"/>
      <c r="AA389" s="7"/>
      <c r="AB389" s="7"/>
      <c r="AC389" s="7"/>
      <c r="AD389" s="7"/>
      <c r="AE389" s="8"/>
      <c r="AF389" s="7"/>
      <c r="AG389" s="7" t="str">
        <f t="shared" ca="1" si="123"/>
        <v>Pago</v>
      </c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</row>
    <row r="390" spans="1:208" x14ac:dyDescent="0.2">
      <c r="A390" s="143">
        <f t="shared" si="115"/>
        <v>43840</v>
      </c>
      <c r="B390" s="144">
        <f t="shared" ca="1" si="124"/>
        <v>9785.7771075000001</v>
      </c>
      <c r="C390" s="145">
        <f t="shared" si="116"/>
        <v>9729.73</v>
      </c>
      <c r="D390" s="146">
        <f ca="1">IF(A390&lt;$B$1,VLOOKUP(A390,[1]DI!$A$4:$B$15000,2,FALSE),0)</f>
        <v>4.4000000000000004E-2</v>
      </c>
      <c r="E390" s="145">
        <f t="shared" ca="1" si="108"/>
        <v>1.0001708899999999</v>
      </c>
      <c r="F390" s="145">
        <f ca="1">(TRUNC(PRODUCT($E$12:$E389),16))</f>
        <v>1.06120787729717</v>
      </c>
      <c r="G390" s="145">
        <f t="shared" ca="1" si="126"/>
        <v>1.05756733289829</v>
      </c>
      <c r="H390" s="145">
        <f t="shared" ca="1" si="109"/>
        <v>1.0034423800000001</v>
      </c>
      <c r="I390" s="147">
        <f t="shared" si="117"/>
        <v>2.9499999999999998E-2</v>
      </c>
      <c r="J390" s="148">
        <f t="shared" si="125"/>
        <v>43810</v>
      </c>
      <c r="K390" s="149">
        <f t="shared" si="118"/>
        <v>20</v>
      </c>
      <c r="L390" s="150">
        <f t="shared" si="119"/>
        <v>20</v>
      </c>
      <c r="M390" s="151">
        <f t="shared" si="110"/>
        <v>1.0023100650000001</v>
      </c>
      <c r="N390" s="151">
        <f t="shared" ca="1" si="111"/>
        <v>1.005760397</v>
      </c>
      <c r="O390" s="150">
        <f t="shared" si="120"/>
        <v>0</v>
      </c>
      <c r="P390" s="145">
        <f t="shared" ca="1" si="112"/>
        <v>56.047107500000003</v>
      </c>
      <c r="Q390" s="152">
        <f t="shared" si="113"/>
        <v>0</v>
      </c>
      <c r="R390" s="153" t="str">
        <f t="shared" si="121"/>
        <v>A+J=</v>
      </c>
      <c r="S390" s="148">
        <f t="shared" si="122"/>
        <v>43843</v>
      </c>
      <c r="T390" s="154">
        <f t="shared" si="114"/>
        <v>0</v>
      </c>
      <c r="U390" s="7"/>
      <c r="V390" s="49"/>
      <c r="W390" s="32"/>
      <c r="X390" s="19"/>
      <c r="Y390" s="1"/>
      <c r="Z390" s="7"/>
      <c r="AA390" s="7"/>
      <c r="AB390" s="7"/>
      <c r="AC390" s="7"/>
      <c r="AD390" s="7"/>
      <c r="AE390" s="8"/>
      <c r="AF390" s="7"/>
      <c r="AG390" s="7" t="str">
        <f t="shared" ca="1" si="123"/>
        <v>Pago</v>
      </c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</row>
    <row r="391" spans="1:208" x14ac:dyDescent="0.2">
      <c r="A391" s="143">
        <f t="shared" si="115"/>
        <v>43841</v>
      </c>
      <c r="B391" s="144">
        <f t="shared" ca="1" si="124"/>
        <v>9788.5785594699992</v>
      </c>
      <c r="C391" s="145">
        <f t="shared" si="116"/>
        <v>9729.73</v>
      </c>
      <c r="D391" s="146">
        <f ca="1">IF(A391&lt;$B$1,VLOOKUP(A391,[1]DI!$A$4:$B$15000,2,FALSE),0)</f>
        <v>0</v>
      </c>
      <c r="E391" s="145">
        <f t="shared" ca="1" si="108"/>
        <v>1</v>
      </c>
      <c r="F391" s="145">
        <f ca="1">(TRUNC(PRODUCT($E$12:$E390),16))</f>
        <v>1.0613892271113201</v>
      </c>
      <c r="G391" s="145">
        <f t="shared" ca="1" si="126"/>
        <v>1.05756733289829</v>
      </c>
      <c r="H391" s="145">
        <f t="shared" ca="1" si="109"/>
        <v>1.00361385</v>
      </c>
      <c r="I391" s="147">
        <f t="shared" si="117"/>
        <v>2.9499999999999998E-2</v>
      </c>
      <c r="J391" s="148">
        <f t="shared" si="125"/>
        <v>43810</v>
      </c>
      <c r="K391" s="149">
        <f t="shared" si="118"/>
        <v>20</v>
      </c>
      <c r="L391" s="150">
        <f t="shared" si="119"/>
        <v>21</v>
      </c>
      <c r="M391" s="151">
        <f t="shared" si="110"/>
        <v>1.0024257080000001</v>
      </c>
      <c r="N391" s="151">
        <f t="shared" ca="1" si="111"/>
        <v>1.006048324</v>
      </c>
      <c r="O391" s="150">
        <f t="shared" si="120"/>
        <v>0</v>
      </c>
      <c r="P391" s="145">
        <f t="shared" ca="1" si="112"/>
        <v>58.848559469999998</v>
      </c>
      <c r="Q391" s="152">
        <f t="shared" si="113"/>
        <v>0</v>
      </c>
      <c r="R391" s="153" t="str">
        <f t="shared" si="121"/>
        <v>A+J=</v>
      </c>
      <c r="S391" s="148">
        <f t="shared" si="122"/>
        <v>43843</v>
      </c>
      <c r="T391" s="154">
        <f t="shared" si="114"/>
        <v>0</v>
      </c>
      <c r="U391" s="7"/>
      <c r="V391" s="49"/>
      <c r="W391" s="32"/>
      <c r="X391" s="19"/>
      <c r="Y391" s="1"/>
      <c r="Z391" s="7"/>
      <c r="AA391" s="7"/>
      <c r="AB391" s="7"/>
      <c r="AC391" s="7"/>
      <c r="AD391" s="7"/>
      <c r="AE391" s="8"/>
      <c r="AF391" s="7"/>
      <c r="AG391" s="7" t="str">
        <f t="shared" ca="1" si="123"/>
        <v>Pago</v>
      </c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</row>
    <row r="392" spans="1:208" x14ac:dyDescent="0.2">
      <c r="A392" s="143">
        <f t="shared" si="115"/>
        <v>43842</v>
      </c>
      <c r="B392" s="144">
        <f t="shared" ca="1" si="124"/>
        <v>9788.5785594699992</v>
      </c>
      <c r="C392" s="145">
        <f t="shared" si="116"/>
        <v>9729.73</v>
      </c>
      <c r="D392" s="146">
        <f ca="1">IF(A392&lt;$B$1,VLOOKUP(A392,[1]DI!$A$4:$B$15000,2,FALSE),0)</f>
        <v>0</v>
      </c>
      <c r="E392" s="145">
        <f t="shared" ca="1" si="108"/>
        <v>1</v>
      </c>
      <c r="F392" s="145">
        <f ca="1">(TRUNC(PRODUCT($E$12:$E391),16))</f>
        <v>1.0613892271113201</v>
      </c>
      <c r="G392" s="145">
        <f t="shared" ca="1" si="126"/>
        <v>1.05756733289829</v>
      </c>
      <c r="H392" s="145">
        <f t="shared" ca="1" si="109"/>
        <v>1.00361385</v>
      </c>
      <c r="I392" s="147">
        <f t="shared" si="117"/>
        <v>2.9499999999999998E-2</v>
      </c>
      <c r="J392" s="148">
        <f t="shared" si="125"/>
        <v>43810</v>
      </c>
      <c r="K392" s="149">
        <f t="shared" si="118"/>
        <v>20</v>
      </c>
      <c r="L392" s="150">
        <f t="shared" si="119"/>
        <v>21</v>
      </c>
      <c r="M392" s="151">
        <f t="shared" si="110"/>
        <v>1.0024257080000001</v>
      </c>
      <c r="N392" s="151">
        <f t="shared" ca="1" si="111"/>
        <v>1.006048324</v>
      </c>
      <c r="O392" s="150">
        <f t="shared" si="120"/>
        <v>0</v>
      </c>
      <c r="P392" s="145">
        <f t="shared" ca="1" si="112"/>
        <v>58.848559469999998</v>
      </c>
      <c r="Q392" s="152">
        <f t="shared" si="113"/>
        <v>0</v>
      </c>
      <c r="R392" s="153" t="str">
        <f t="shared" si="121"/>
        <v>A+J=</v>
      </c>
      <c r="S392" s="148">
        <f t="shared" si="122"/>
        <v>43843</v>
      </c>
      <c r="T392" s="154">
        <f t="shared" si="114"/>
        <v>0</v>
      </c>
      <c r="U392" s="7"/>
      <c r="V392" s="49"/>
      <c r="W392" s="32"/>
      <c r="X392" s="19"/>
      <c r="Y392" s="1"/>
      <c r="Z392" s="7"/>
      <c r="AA392" s="7"/>
      <c r="AB392" s="7"/>
      <c r="AC392" s="7"/>
      <c r="AD392" s="7"/>
      <c r="AE392" s="8"/>
      <c r="AF392" s="7"/>
      <c r="AG392" s="7" t="str">
        <f t="shared" ca="1" si="123"/>
        <v>Pago</v>
      </c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</row>
    <row r="393" spans="1:208" x14ac:dyDescent="0.2">
      <c r="A393" s="143">
        <f t="shared" si="115"/>
        <v>43843</v>
      </c>
      <c r="B393" s="144">
        <f t="shared" ca="1" si="124"/>
        <v>9788.5785594699992</v>
      </c>
      <c r="C393" s="145">
        <f t="shared" si="116"/>
        <v>9729.73</v>
      </c>
      <c r="D393" s="146">
        <f ca="1">IF(A393&lt;$B$1,VLOOKUP(A393,[1]DI!$A$4:$B$15000,2,FALSE),0)</f>
        <v>4.4000000000000004E-2</v>
      </c>
      <c r="E393" s="145">
        <f t="shared" ca="1" si="108"/>
        <v>1.0001708899999999</v>
      </c>
      <c r="F393" s="145">
        <f ca="1">(TRUNC(PRODUCT($E$12:$E392),16))</f>
        <v>1.0613892271113201</v>
      </c>
      <c r="G393" s="145">
        <f t="shared" ca="1" si="126"/>
        <v>1.05756733289829</v>
      </c>
      <c r="H393" s="145">
        <f t="shared" ca="1" si="109"/>
        <v>1.00361385</v>
      </c>
      <c r="I393" s="147">
        <f t="shared" si="117"/>
        <v>2.9499999999999998E-2</v>
      </c>
      <c r="J393" s="148">
        <f t="shared" si="125"/>
        <v>43810</v>
      </c>
      <c r="K393" s="149">
        <f t="shared" si="118"/>
        <v>21</v>
      </c>
      <c r="L393" s="150">
        <f t="shared" si="119"/>
        <v>21</v>
      </c>
      <c r="M393" s="151">
        <f t="shared" si="110"/>
        <v>1.0024257080000001</v>
      </c>
      <c r="N393" s="151">
        <f t="shared" ca="1" si="111"/>
        <v>1.006048324</v>
      </c>
      <c r="O393" s="150">
        <f t="shared" si="120"/>
        <v>13</v>
      </c>
      <c r="P393" s="145">
        <f t="shared" ca="1" si="112"/>
        <v>58.848559469999998</v>
      </c>
      <c r="Q393" s="152">
        <f t="shared" si="113"/>
        <v>270.27</v>
      </c>
      <c r="R393" s="153" t="str">
        <f t="shared" si="121"/>
        <v>A+J=</v>
      </c>
      <c r="S393" s="148">
        <f t="shared" si="122"/>
        <v>43843</v>
      </c>
      <c r="T393" s="154">
        <f t="shared" ca="1" si="114"/>
        <v>6417811.9096649997</v>
      </c>
      <c r="U393" s="7"/>
      <c r="V393" s="49"/>
      <c r="W393" s="32"/>
      <c r="X393" s="19"/>
      <c r="Y393" s="1"/>
      <c r="Z393" s="7"/>
      <c r="AA393" s="7"/>
      <c r="AB393" s="7"/>
      <c r="AC393" s="7"/>
      <c r="AD393" s="7"/>
      <c r="AE393" s="8"/>
      <c r="AF393" s="7"/>
      <c r="AG393" s="7" t="str">
        <f t="shared" ca="1" si="123"/>
        <v>Pago</v>
      </c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</row>
    <row r="394" spans="1:208" x14ac:dyDescent="0.2">
      <c r="A394" s="143">
        <f t="shared" si="115"/>
        <v>43844</v>
      </c>
      <c r="B394" s="144">
        <f t="shared" ca="1" si="124"/>
        <v>9462.1681204199995</v>
      </c>
      <c r="C394" s="145">
        <f t="shared" si="116"/>
        <v>9459.4599999999991</v>
      </c>
      <c r="D394" s="146">
        <f ca="1">IF(A394&lt;$B$1,VLOOKUP(A394,[1]DI!$A$4:$B$15000,2,FALSE),0)</f>
        <v>4.4000000000000004E-2</v>
      </c>
      <c r="E394" s="145">
        <f t="shared" ca="1" si="108"/>
        <v>1.0001708899999999</v>
      </c>
      <c r="F394" s="145">
        <f ca="1">(TRUNC(PRODUCT($E$12:$E393),16))</f>
        <v>1.0615706079163401</v>
      </c>
      <c r="G394" s="145">
        <f t="shared" ca="1" si="126"/>
        <v>1.0613892271113201</v>
      </c>
      <c r="H394" s="145">
        <f t="shared" ca="1" si="109"/>
        <v>1.0001708899999999</v>
      </c>
      <c r="I394" s="147">
        <f t="shared" si="117"/>
        <v>2.9499999999999998E-2</v>
      </c>
      <c r="J394" s="148">
        <f t="shared" si="125"/>
        <v>43843</v>
      </c>
      <c r="K394" s="149">
        <f t="shared" si="118"/>
        <v>1</v>
      </c>
      <c r="L394" s="150">
        <f t="shared" si="119"/>
        <v>1</v>
      </c>
      <c r="M394" s="151">
        <f t="shared" si="110"/>
        <v>1.000115377</v>
      </c>
      <c r="N394" s="151">
        <f t="shared" ca="1" si="111"/>
        <v>1.000286287</v>
      </c>
      <c r="O394" s="150">
        <f t="shared" si="120"/>
        <v>0</v>
      </c>
      <c r="P394" s="145">
        <f t="shared" ca="1" si="112"/>
        <v>2.7081204200000002</v>
      </c>
      <c r="Q394" s="152">
        <f t="shared" si="113"/>
        <v>0</v>
      </c>
      <c r="R394" s="153" t="str">
        <f t="shared" si="121"/>
        <v>A+J=</v>
      </c>
      <c r="S394" s="148">
        <f t="shared" si="122"/>
        <v>43872</v>
      </c>
      <c r="T394" s="154">
        <f t="shared" si="114"/>
        <v>0</v>
      </c>
      <c r="U394" s="7"/>
      <c r="V394" s="49"/>
      <c r="W394" s="32"/>
      <c r="X394" s="19"/>
      <c r="Y394" s="1"/>
      <c r="Z394" s="7"/>
      <c r="AA394" s="7"/>
      <c r="AB394" s="7"/>
      <c r="AC394" s="7"/>
      <c r="AD394" s="7"/>
      <c r="AE394" s="8"/>
      <c r="AF394" s="7"/>
      <c r="AG394" s="7" t="str">
        <f t="shared" ca="1" si="123"/>
        <v>Pago</v>
      </c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</row>
    <row r="395" spans="1:208" x14ac:dyDescent="0.2">
      <c r="A395" s="143">
        <f t="shared" si="115"/>
        <v>43845</v>
      </c>
      <c r="B395" s="144">
        <f t="shared" ca="1" si="124"/>
        <v>9464.8770165199985</v>
      </c>
      <c r="C395" s="145">
        <f t="shared" si="116"/>
        <v>9459.4599999999991</v>
      </c>
      <c r="D395" s="146">
        <f ca="1">IF(A395&lt;$B$1,VLOOKUP(A395,[1]DI!$A$4:$B$15000,2,FALSE),0)</f>
        <v>4.4000000000000004E-2</v>
      </c>
      <c r="E395" s="145">
        <f t="shared" ca="1" si="108"/>
        <v>1.0001708899999999</v>
      </c>
      <c r="F395" s="145">
        <f ca="1">(TRUNC(PRODUCT($E$12:$E394),16))</f>
        <v>1.0617520197175301</v>
      </c>
      <c r="G395" s="145">
        <f t="shared" ca="1" si="126"/>
        <v>1.0613892271113201</v>
      </c>
      <c r="H395" s="145">
        <f t="shared" ca="1" si="109"/>
        <v>1.0003418100000001</v>
      </c>
      <c r="I395" s="147">
        <f t="shared" si="117"/>
        <v>2.9499999999999998E-2</v>
      </c>
      <c r="J395" s="148">
        <f t="shared" si="125"/>
        <v>43843</v>
      </c>
      <c r="K395" s="149">
        <f t="shared" si="118"/>
        <v>2</v>
      </c>
      <c r="L395" s="150">
        <f t="shared" si="119"/>
        <v>2</v>
      </c>
      <c r="M395" s="151">
        <f t="shared" si="110"/>
        <v>1.0002307669999999</v>
      </c>
      <c r="N395" s="151">
        <f t="shared" ca="1" si="111"/>
        <v>1.0005726559999999</v>
      </c>
      <c r="O395" s="150">
        <f t="shared" si="120"/>
        <v>0</v>
      </c>
      <c r="P395" s="145">
        <f t="shared" ca="1" si="112"/>
        <v>5.4170165199999998</v>
      </c>
      <c r="Q395" s="152">
        <f t="shared" si="113"/>
        <v>0</v>
      </c>
      <c r="R395" s="153" t="str">
        <f t="shared" si="121"/>
        <v>A+J=</v>
      </c>
      <c r="S395" s="148">
        <f t="shared" si="122"/>
        <v>43872</v>
      </c>
      <c r="T395" s="154">
        <f t="shared" si="114"/>
        <v>0</v>
      </c>
      <c r="U395" s="7"/>
      <c r="V395" s="49"/>
      <c r="W395" s="32"/>
      <c r="X395" s="19"/>
      <c r="Y395" s="1"/>
      <c r="Z395" s="7"/>
      <c r="AA395" s="7"/>
      <c r="AB395" s="7"/>
      <c r="AC395" s="7"/>
      <c r="AD395" s="7"/>
      <c r="AE395" s="8"/>
      <c r="AF395" s="7"/>
      <c r="AG395" s="7" t="str">
        <f t="shared" ca="1" si="123"/>
        <v>Pago</v>
      </c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</row>
    <row r="396" spans="1:208" x14ac:dyDescent="0.2">
      <c r="A396" s="143">
        <f t="shared" si="115"/>
        <v>43846</v>
      </c>
      <c r="B396" s="144">
        <f t="shared" ca="1" si="124"/>
        <v>9467.5866977599999</v>
      </c>
      <c r="C396" s="145">
        <f t="shared" si="116"/>
        <v>9459.4599999999991</v>
      </c>
      <c r="D396" s="146">
        <f ca="1">IF(A396&lt;$B$1,VLOOKUP(A396,[1]DI!$A$4:$B$15000,2,FALSE),0)</f>
        <v>4.4000000000000004E-2</v>
      </c>
      <c r="E396" s="145">
        <f t="shared" ref="E396:E459" ca="1" si="127">IF(A396&lt;A$10,1,ROUND(((1+D396)^(1/252)),8))</f>
        <v>1.0001708899999999</v>
      </c>
      <c r="F396" s="145">
        <f ca="1">(TRUNC(PRODUCT($E$12:$E395),16))</f>
        <v>1.0619334625201799</v>
      </c>
      <c r="G396" s="145">
        <f t="shared" ca="1" si="126"/>
        <v>1.0613892271113201</v>
      </c>
      <c r="H396" s="145">
        <f t="shared" ref="H396:H459" ca="1" si="128">ROUND(F396/G396,8)</f>
        <v>1.0005127599999999</v>
      </c>
      <c r="I396" s="147">
        <f t="shared" si="117"/>
        <v>2.9499999999999998E-2</v>
      </c>
      <c r="J396" s="148">
        <f t="shared" si="125"/>
        <v>43843</v>
      </c>
      <c r="K396" s="149">
        <f t="shared" si="118"/>
        <v>3</v>
      </c>
      <c r="L396" s="150">
        <f t="shared" si="119"/>
        <v>3</v>
      </c>
      <c r="M396" s="151">
        <f t="shared" ref="M396:M459" si="129">ROUND((I396+1)^(L396/252),9)</f>
        <v>1.00034617</v>
      </c>
      <c r="N396" s="151">
        <f t="shared" ref="N396:N459" ca="1" si="130">ROUND(H396*M396,9)</f>
        <v>1.000859108</v>
      </c>
      <c r="O396" s="150">
        <f t="shared" si="120"/>
        <v>0</v>
      </c>
      <c r="P396" s="145">
        <f t="shared" ref="P396:P459" ca="1" si="131">TRUNC(((N396-1)*C396),8)</f>
        <v>8.1266977600000008</v>
      </c>
      <c r="Q396" s="152">
        <f t="shared" ref="Q396:Q459" si="132">IF(O396&gt;0,VLOOKUP(O396,$V$12:$AA$72,6),0)</f>
        <v>0</v>
      </c>
      <c r="R396" s="153" t="str">
        <f t="shared" si="121"/>
        <v>A+J=</v>
      </c>
      <c r="S396" s="148">
        <f t="shared" si="122"/>
        <v>43872</v>
      </c>
      <c r="T396" s="154">
        <f t="shared" ref="T396:T459" si="133">IF(O396&gt;0,(P396+Q396)*T$10,0)</f>
        <v>0</v>
      </c>
      <c r="U396" s="7"/>
      <c r="V396" s="49"/>
      <c r="W396" s="23"/>
      <c r="X396" s="19"/>
      <c r="Y396" s="1"/>
      <c r="Z396" s="7"/>
      <c r="AA396" s="7"/>
      <c r="AB396" s="7"/>
      <c r="AC396" s="7"/>
      <c r="AD396" s="7"/>
      <c r="AE396" s="8"/>
      <c r="AF396" s="7"/>
      <c r="AG396" s="7" t="str">
        <f t="shared" ca="1" si="123"/>
        <v>Pago</v>
      </c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</row>
    <row r="397" spans="1:208" x14ac:dyDescent="0.2">
      <c r="A397" s="143">
        <f t="shared" ref="A397:A460" si="134">(A396+1)</f>
        <v>43847</v>
      </c>
      <c r="B397" s="144">
        <f t="shared" ca="1" si="124"/>
        <v>9470.2971641299991</v>
      </c>
      <c r="C397" s="145">
        <f t="shared" ref="C397:C460" si="135">(C396-Q396)</f>
        <v>9459.4599999999991</v>
      </c>
      <c r="D397" s="146">
        <f ca="1">IF(A397&lt;$B$1,VLOOKUP(A397,[1]DI!$A$4:$B$15000,2,FALSE),0)</f>
        <v>4.4000000000000004E-2</v>
      </c>
      <c r="E397" s="145">
        <f t="shared" ca="1" si="127"/>
        <v>1.0001708899999999</v>
      </c>
      <c r="F397" s="145">
        <f ca="1">(TRUNC(PRODUCT($E$12:$E396),16))</f>
        <v>1.0621149363295901</v>
      </c>
      <c r="G397" s="145">
        <f t="shared" ca="1" si="126"/>
        <v>1.0613892271113201</v>
      </c>
      <c r="H397" s="145">
        <f t="shared" ca="1" si="128"/>
        <v>1.0006837399999999</v>
      </c>
      <c r="I397" s="147">
        <f t="shared" ref="I397:I460" si="136">I396</f>
        <v>2.9499999999999998E-2</v>
      </c>
      <c r="J397" s="148">
        <f t="shared" si="125"/>
        <v>43843</v>
      </c>
      <c r="K397" s="149">
        <f t="shared" ref="K397:K460" si="137">IF(A397&gt;J397,IF(NETWORKDAYS(J397,A397,$V$81:$V$465)-1=0,1,NETWORKDAYS(J397,A397,$V$81:$V$465)-1),0)</f>
        <v>4</v>
      </c>
      <c r="L397" s="150">
        <f t="shared" ref="L397:L460" si="138">IF(AND(K397=1,K396=1),1,IF(K397&gt;0,IF(K397=K396,K397+1,K397),0))</f>
        <v>4</v>
      </c>
      <c r="M397" s="151">
        <f t="shared" si="129"/>
        <v>1.000461587</v>
      </c>
      <c r="N397" s="151">
        <f t="shared" ca="1" si="130"/>
        <v>1.0011456430000001</v>
      </c>
      <c r="O397" s="150">
        <f t="shared" ref="O397:O460" si="139">IF(VLOOKUP(A397,W$12:AD$72,8)=VLOOKUP(A396,W$12:AD$72,8),0,VLOOKUP(A397,W$12:AD$72,8))</f>
        <v>0</v>
      </c>
      <c r="P397" s="145">
        <f t="shared" ca="1" si="131"/>
        <v>10.83716413</v>
      </c>
      <c r="Q397" s="152">
        <f t="shared" si="132"/>
        <v>0</v>
      </c>
      <c r="R397" s="153" t="str">
        <f t="shared" ref="R397:R460" si="140">IF(O396&gt;0,VLOOKUP(O396,V$12:AF$72,10),R396)</f>
        <v>A+J=</v>
      </c>
      <c r="S397" s="148">
        <f t="shared" ref="S397:S460" si="141">IF(O396&gt;0,VLOOKUP(O396,V$12:AF$72,11),S396)</f>
        <v>43872</v>
      </c>
      <c r="T397" s="154">
        <f t="shared" si="133"/>
        <v>0</v>
      </c>
      <c r="U397" s="7"/>
      <c r="V397" s="49"/>
      <c r="W397" s="32"/>
      <c r="X397" s="19"/>
      <c r="Y397" s="1"/>
      <c r="Z397" s="7"/>
      <c r="AA397" s="7"/>
      <c r="AB397" s="7"/>
      <c r="AC397" s="7"/>
      <c r="AD397" s="7"/>
      <c r="AE397" s="8"/>
      <c r="AF397" s="7"/>
      <c r="AG397" s="7" t="str">
        <f t="shared" ref="AG397:AG460" ca="1" si="142">IF(W397&lt;TODAY(),"Pago","")</f>
        <v>Pago</v>
      </c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</row>
    <row r="398" spans="1:208" x14ac:dyDescent="0.2">
      <c r="A398" s="143">
        <f t="shared" si="134"/>
        <v>43848</v>
      </c>
      <c r="B398" s="144">
        <f t="shared" ref="B398:B461" ca="1" si="143">IF(A398&lt;=TODAY(),C398+P398,IF(AND(A398&gt;TODAY(),A398&lt;=$B$1),IF(VLOOKUP(TODAY(),$A$10:$D$10000,4,FALSE)=0,"n.d",C398+P398),"n.d"))</f>
        <v>9473.0083115799989</v>
      </c>
      <c r="C398" s="145">
        <f t="shared" si="135"/>
        <v>9459.4599999999991</v>
      </c>
      <c r="D398" s="146">
        <f ca="1">IF(A398&lt;$B$1,VLOOKUP(A398,[1]DI!$A$4:$B$15000,2,FALSE),0)</f>
        <v>0</v>
      </c>
      <c r="E398" s="145">
        <f t="shared" ca="1" si="127"/>
        <v>1</v>
      </c>
      <c r="F398" s="145">
        <f ca="1">(TRUNC(PRODUCT($E$12:$E397),16))</f>
        <v>1.06229644115106</v>
      </c>
      <c r="G398" s="145">
        <f t="shared" ca="1" si="126"/>
        <v>1.0613892271113201</v>
      </c>
      <c r="H398" s="145">
        <f t="shared" ca="1" si="128"/>
        <v>1.0008547400000001</v>
      </c>
      <c r="I398" s="147">
        <f t="shared" si="136"/>
        <v>2.9499999999999998E-2</v>
      </c>
      <c r="J398" s="148">
        <f t="shared" ref="J398:J461" si="144">IF(O397&gt;0,VLOOKUP(O397,V$12:AF$72,2),J397)</f>
        <v>43843</v>
      </c>
      <c r="K398" s="149">
        <f t="shared" si="137"/>
        <v>4</v>
      </c>
      <c r="L398" s="150">
        <f t="shared" si="138"/>
        <v>5</v>
      </c>
      <c r="M398" s="151">
        <f t="shared" si="129"/>
        <v>1.0005770169999999</v>
      </c>
      <c r="N398" s="151">
        <f t="shared" ca="1" si="130"/>
        <v>1.0014322499999999</v>
      </c>
      <c r="O398" s="150">
        <f t="shared" si="139"/>
        <v>0</v>
      </c>
      <c r="P398" s="145">
        <f t="shared" ca="1" si="131"/>
        <v>13.54831158</v>
      </c>
      <c r="Q398" s="152">
        <f t="shared" si="132"/>
        <v>0</v>
      </c>
      <c r="R398" s="153" t="str">
        <f t="shared" si="140"/>
        <v>A+J=</v>
      </c>
      <c r="S398" s="148">
        <f t="shared" si="141"/>
        <v>43872</v>
      </c>
      <c r="T398" s="154">
        <f t="shared" si="133"/>
        <v>0</v>
      </c>
      <c r="U398" s="7"/>
      <c r="V398" s="49"/>
      <c r="W398" s="32"/>
      <c r="X398" s="19"/>
      <c r="Y398" s="1"/>
      <c r="Z398" s="7"/>
      <c r="AA398" s="7"/>
      <c r="AB398" s="7"/>
      <c r="AC398" s="7"/>
      <c r="AD398" s="7"/>
      <c r="AE398" s="8"/>
      <c r="AF398" s="7"/>
      <c r="AG398" s="7" t="str">
        <f t="shared" ca="1" si="142"/>
        <v>Pago</v>
      </c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</row>
    <row r="399" spans="1:208" x14ac:dyDescent="0.2">
      <c r="A399" s="143">
        <f t="shared" si="134"/>
        <v>43849</v>
      </c>
      <c r="B399" s="144">
        <f t="shared" ca="1" si="143"/>
        <v>9473.0083115799989</v>
      </c>
      <c r="C399" s="145">
        <f t="shared" si="135"/>
        <v>9459.4599999999991</v>
      </c>
      <c r="D399" s="146">
        <f ca="1">IF(A399&lt;$B$1,VLOOKUP(A399,[1]DI!$A$4:$B$15000,2,FALSE),0)</f>
        <v>0</v>
      </c>
      <c r="E399" s="145">
        <f t="shared" ca="1" si="127"/>
        <v>1</v>
      </c>
      <c r="F399" s="145">
        <f ca="1">(TRUNC(PRODUCT($E$12:$E398),16))</f>
        <v>1.06229644115106</v>
      </c>
      <c r="G399" s="145">
        <f t="shared" ca="1" si="126"/>
        <v>1.0613892271113201</v>
      </c>
      <c r="H399" s="145">
        <f t="shared" ca="1" si="128"/>
        <v>1.0008547400000001</v>
      </c>
      <c r="I399" s="147">
        <f t="shared" si="136"/>
        <v>2.9499999999999998E-2</v>
      </c>
      <c r="J399" s="148">
        <f t="shared" si="144"/>
        <v>43843</v>
      </c>
      <c r="K399" s="149">
        <f t="shared" si="137"/>
        <v>4</v>
      </c>
      <c r="L399" s="150">
        <f t="shared" si="138"/>
        <v>5</v>
      </c>
      <c r="M399" s="151">
        <f t="shared" si="129"/>
        <v>1.0005770169999999</v>
      </c>
      <c r="N399" s="151">
        <f t="shared" ca="1" si="130"/>
        <v>1.0014322499999999</v>
      </c>
      <c r="O399" s="150">
        <f t="shared" si="139"/>
        <v>0</v>
      </c>
      <c r="P399" s="145">
        <f t="shared" ca="1" si="131"/>
        <v>13.54831158</v>
      </c>
      <c r="Q399" s="152">
        <f t="shared" si="132"/>
        <v>0</v>
      </c>
      <c r="R399" s="153" t="str">
        <f t="shared" si="140"/>
        <v>A+J=</v>
      </c>
      <c r="S399" s="148">
        <f t="shared" si="141"/>
        <v>43872</v>
      </c>
      <c r="T399" s="154">
        <f t="shared" si="133"/>
        <v>0</v>
      </c>
      <c r="U399" s="7"/>
      <c r="V399" s="49"/>
      <c r="W399" s="32"/>
      <c r="X399" s="19"/>
      <c r="Y399" s="1"/>
      <c r="Z399" s="7"/>
      <c r="AA399" s="7"/>
      <c r="AB399" s="7"/>
      <c r="AC399" s="7"/>
      <c r="AD399" s="7"/>
      <c r="AE399" s="8"/>
      <c r="AF399" s="7"/>
      <c r="AG399" s="7" t="str">
        <f t="shared" ca="1" si="142"/>
        <v>Pago</v>
      </c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</row>
    <row r="400" spans="1:208" x14ac:dyDescent="0.2">
      <c r="A400" s="143">
        <f t="shared" si="134"/>
        <v>43850</v>
      </c>
      <c r="B400" s="144">
        <f t="shared" ca="1" si="143"/>
        <v>9473.0083115799989</v>
      </c>
      <c r="C400" s="145">
        <f t="shared" si="135"/>
        <v>9459.4599999999991</v>
      </c>
      <c r="D400" s="146">
        <f ca="1">IF(A400&lt;$B$1,VLOOKUP(A400,[1]DI!$A$4:$B$15000,2,FALSE),0)</f>
        <v>4.4000000000000004E-2</v>
      </c>
      <c r="E400" s="145">
        <f t="shared" ca="1" si="127"/>
        <v>1.0001708899999999</v>
      </c>
      <c r="F400" s="145">
        <f ca="1">(TRUNC(PRODUCT($E$12:$E399),16))</f>
        <v>1.06229644115106</v>
      </c>
      <c r="G400" s="145">
        <f t="shared" ca="1" si="126"/>
        <v>1.0613892271113201</v>
      </c>
      <c r="H400" s="145">
        <f t="shared" ca="1" si="128"/>
        <v>1.0008547400000001</v>
      </c>
      <c r="I400" s="147">
        <f t="shared" si="136"/>
        <v>2.9499999999999998E-2</v>
      </c>
      <c r="J400" s="148">
        <f t="shared" si="144"/>
        <v>43843</v>
      </c>
      <c r="K400" s="149">
        <f t="shared" si="137"/>
        <v>5</v>
      </c>
      <c r="L400" s="150">
        <f t="shared" si="138"/>
        <v>5</v>
      </c>
      <c r="M400" s="151">
        <f t="shared" si="129"/>
        <v>1.0005770169999999</v>
      </c>
      <c r="N400" s="151">
        <f t="shared" ca="1" si="130"/>
        <v>1.0014322499999999</v>
      </c>
      <c r="O400" s="150">
        <f t="shared" si="139"/>
        <v>0</v>
      </c>
      <c r="P400" s="145">
        <f t="shared" ca="1" si="131"/>
        <v>13.54831158</v>
      </c>
      <c r="Q400" s="152">
        <f t="shared" si="132"/>
        <v>0</v>
      </c>
      <c r="R400" s="153" t="str">
        <f t="shared" si="140"/>
        <v>A+J=</v>
      </c>
      <c r="S400" s="148">
        <f t="shared" si="141"/>
        <v>43872</v>
      </c>
      <c r="T400" s="154">
        <f t="shared" si="133"/>
        <v>0</v>
      </c>
      <c r="U400" s="7"/>
      <c r="V400" s="49"/>
      <c r="W400" s="32"/>
      <c r="X400" s="19"/>
      <c r="Y400" s="1"/>
      <c r="Z400" s="7"/>
      <c r="AA400" s="7"/>
      <c r="AB400" s="7"/>
      <c r="AC400" s="7"/>
      <c r="AD400" s="7"/>
      <c r="AE400" s="8"/>
      <c r="AF400" s="7"/>
      <c r="AG400" s="7" t="str">
        <f t="shared" ca="1" si="142"/>
        <v>Pago</v>
      </c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</row>
    <row r="401" spans="1:208" x14ac:dyDescent="0.2">
      <c r="A401" s="143">
        <f t="shared" si="134"/>
        <v>43851</v>
      </c>
      <c r="B401" s="144">
        <f t="shared" ca="1" si="143"/>
        <v>9475.7203387599984</v>
      </c>
      <c r="C401" s="145">
        <f t="shared" si="135"/>
        <v>9459.4599999999991</v>
      </c>
      <c r="D401" s="146">
        <f ca="1">IF(A401&lt;$B$1,VLOOKUP(A401,[1]DI!$A$4:$B$15000,2,FALSE),0)</f>
        <v>4.4000000000000004E-2</v>
      </c>
      <c r="E401" s="145">
        <f t="shared" ca="1" si="127"/>
        <v>1.0001708899999999</v>
      </c>
      <c r="F401" s="145">
        <f ca="1">(TRUNC(PRODUCT($E$12:$E400),16))</f>
        <v>1.06247797698989</v>
      </c>
      <c r="G401" s="145">
        <f t="shared" ca="1" si="126"/>
        <v>1.0613892271113201</v>
      </c>
      <c r="H401" s="145">
        <f t="shared" ca="1" si="128"/>
        <v>1.00102578</v>
      </c>
      <c r="I401" s="147">
        <f t="shared" si="136"/>
        <v>2.9499999999999998E-2</v>
      </c>
      <c r="J401" s="148">
        <f t="shared" si="144"/>
        <v>43843</v>
      </c>
      <c r="K401" s="149">
        <f t="shared" si="137"/>
        <v>6</v>
      </c>
      <c r="L401" s="150">
        <f t="shared" si="138"/>
        <v>6</v>
      </c>
      <c r="M401" s="151">
        <f t="shared" si="129"/>
        <v>1.00069246</v>
      </c>
      <c r="N401" s="151">
        <f t="shared" ca="1" si="130"/>
        <v>1.0017189500000001</v>
      </c>
      <c r="O401" s="150">
        <f t="shared" si="139"/>
        <v>0</v>
      </c>
      <c r="P401" s="145">
        <f t="shared" ca="1" si="131"/>
        <v>16.26033876</v>
      </c>
      <c r="Q401" s="152">
        <f t="shared" si="132"/>
        <v>0</v>
      </c>
      <c r="R401" s="153" t="str">
        <f t="shared" si="140"/>
        <v>A+J=</v>
      </c>
      <c r="S401" s="148">
        <f t="shared" si="141"/>
        <v>43872</v>
      </c>
      <c r="T401" s="154">
        <f t="shared" si="133"/>
        <v>0</v>
      </c>
      <c r="U401" s="7"/>
      <c r="V401" s="49"/>
      <c r="W401" s="32"/>
      <c r="X401" s="19"/>
      <c r="Y401" s="1"/>
      <c r="Z401" s="7"/>
      <c r="AA401" s="7"/>
      <c r="AB401" s="7"/>
      <c r="AC401" s="7"/>
      <c r="AD401" s="7"/>
      <c r="AE401" s="8"/>
      <c r="AF401" s="7"/>
      <c r="AG401" s="7" t="str">
        <f t="shared" ca="1" si="142"/>
        <v>Pago</v>
      </c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</row>
    <row r="402" spans="1:208" x14ac:dyDescent="0.2">
      <c r="A402" s="143">
        <f t="shared" si="134"/>
        <v>43852</v>
      </c>
      <c r="B402" s="144">
        <f t="shared" ca="1" si="143"/>
        <v>9478.4330564799984</v>
      </c>
      <c r="C402" s="145">
        <f t="shared" si="135"/>
        <v>9459.4599999999991</v>
      </c>
      <c r="D402" s="146">
        <f ca="1">IF(A402&lt;$B$1,VLOOKUP(A402,[1]DI!$A$4:$B$15000,2,FALSE),0)</f>
        <v>4.4000000000000004E-2</v>
      </c>
      <c r="E402" s="145">
        <f t="shared" ca="1" si="127"/>
        <v>1.0001708899999999</v>
      </c>
      <c r="F402" s="145">
        <f ca="1">(TRUNC(PRODUCT($E$12:$E401),16))</f>
        <v>1.06265954385138</v>
      </c>
      <c r="G402" s="145">
        <f t="shared" ca="1" si="126"/>
        <v>1.0613892271113201</v>
      </c>
      <c r="H402" s="145">
        <f t="shared" ca="1" si="128"/>
        <v>1.00119684</v>
      </c>
      <c r="I402" s="147">
        <f t="shared" si="136"/>
        <v>2.9499999999999998E-2</v>
      </c>
      <c r="J402" s="148">
        <f t="shared" si="144"/>
        <v>43843</v>
      </c>
      <c r="K402" s="149">
        <f t="shared" si="137"/>
        <v>7</v>
      </c>
      <c r="L402" s="150">
        <f t="shared" si="138"/>
        <v>7</v>
      </c>
      <c r="M402" s="151">
        <f t="shared" si="129"/>
        <v>1.0008079160000001</v>
      </c>
      <c r="N402" s="151">
        <f t="shared" ca="1" si="130"/>
        <v>1.0020057229999999</v>
      </c>
      <c r="O402" s="150">
        <f t="shared" si="139"/>
        <v>0</v>
      </c>
      <c r="P402" s="145">
        <f t="shared" ca="1" si="131"/>
        <v>18.97305648</v>
      </c>
      <c r="Q402" s="152">
        <f t="shared" si="132"/>
        <v>0</v>
      </c>
      <c r="R402" s="153" t="str">
        <f t="shared" si="140"/>
        <v>A+J=</v>
      </c>
      <c r="S402" s="148">
        <f t="shared" si="141"/>
        <v>43872</v>
      </c>
      <c r="T402" s="154">
        <f t="shared" si="133"/>
        <v>0</v>
      </c>
      <c r="U402" s="7"/>
      <c r="V402" s="49"/>
      <c r="W402" s="32"/>
      <c r="X402" s="19"/>
      <c r="Y402" s="1"/>
      <c r="Z402" s="7"/>
      <c r="AA402" s="7"/>
      <c r="AB402" s="7"/>
      <c r="AC402" s="7"/>
      <c r="AD402" s="7"/>
      <c r="AE402" s="8"/>
      <c r="AF402" s="7"/>
      <c r="AG402" s="7" t="str">
        <f t="shared" ca="1" si="142"/>
        <v>Pago</v>
      </c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</row>
    <row r="403" spans="1:208" x14ac:dyDescent="0.2">
      <c r="A403" s="143">
        <f t="shared" si="134"/>
        <v>43853</v>
      </c>
      <c r="B403" s="144">
        <f t="shared" ca="1" si="143"/>
        <v>9481.1466539399989</v>
      </c>
      <c r="C403" s="145">
        <f t="shared" si="135"/>
        <v>9459.4599999999991</v>
      </c>
      <c r="D403" s="146">
        <f ca="1">IF(A403&lt;$B$1,VLOOKUP(A403,[1]DI!$A$4:$B$15000,2,FALSE),0)</f>
        <v>4.4000000000000004E-2</v>
      </c>
      <c r="E403" s="145">
        <f t="shared" ca="1" si="127"/>
        <v>1.0001708899999999</v>
      </c>
      <c r="F403" s="145">
        <f ca="1">(TRUNC(PRODUCT($E$12:$E402),16))</f>
        <v>1.0628411417408199</v>
      </c>
      <c r="G403" s="145">
        <f t="shared" ca="1" si="126"/>
        <v>1.0613892271113201</v>
      </c>
      <c r="H403" s="145">
        <f t="shared" ca="1" si="128"/>
        <v>1.00136794</v>
      </c>
      <c r="I403" s="147">
        <f t="shared" si="136"/>
        <v>2.9499999999999998E-2</v>
      </c>
      <c r="J403" s="148">
        <f t="shared" si="144"/>
        <v>43843</v>
      </c>
      <c r="K403" s="149">
        <f t="shared" si="137"/>
        <v>8</v>
      </c>
      <c r="L403" s="150">
        <f t="shared" si="138"/>
        <v>8</v>
      </c>
      <c r="M403" s="151">
        <f t="shared" si="129"/>
        <v>1.000923386</v>
      </c>
      <c r="N403" s="151">
        <f t="shared" ca="1" si="130"/>
        <v>1.0022925890000001</v>
      </c>
      <c r="O403" s="150">
        <f t="shared" si="139"/>
        <v>0</v>
      </c>
      <c r="P403" s="145">
        <f t="shared" ca="1" si="131"/>
        <v>21.686653939999999</v>
      </c>
      <c r="Q403" s="152">
        <f t="shared" si="132"/>
        <v>0</v>
      </c>
      <c r="R403" s="153" t="str">
        <f t="shared" si="140"/>
        <v>A+J=</v>
      </c>
      <c r="S403" s="148">
        <f t="shared" si="141"/>
        <v>43872</v>
      </c>
      <c r="T403" s="154">
        <f t="shared" si="133"/>
        <v>0</v>
      </c>
      <c r="U403" s="7"/>
      <c r="V403" s="49"/>
      <c r="W403" s="32"/>
      <c r="X403" s="19"/>
      <c r="Y403" s="1"/>
      <c r="Z403" s="7"/>
      <c r="AA403" s="7"/>
      <c r="AB403" s="7"/>
      <c r="AC403" s="7"/>
      <c r="AD403" s="7"/>
      <c r="AE403" s="8"/>
      <c r="AF403" s="7"/>
      <c r="AG403" s="7" t="str">
        <f t="shared" ca="1" si="142"/>
        <v>Pago</v>
      </c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</row>
    <row r="404" spans="1:208" x14ac:dyDescent="0.2">
      <c r="A404" s="143">
        <f t="shared" si="134"/>
        <v>43854</v>
      </c>
      <c r="B404" s="144">
        <f t="shared" ca="1" si="143"/>
        <v>9483.8609513899992</v>
      </c>
      <c r="C404" s="145">
        <f t="shared" si="135"/>
        <v>9459.4599999999991</v>
      </c>
      <c r="D404" s="146">
        <f ca="1">IF(A404&lt;$B$1,VLOOKUP(A404,[1]DI!$A$4:$B$15000,2,FALSE),0)</f>
        <v>4.4000000000000004E-2</v>
      </c>
      <c r="E404" s="145">
        <f t="shared" ca="1" si="127"/>
        <v>1.0001708899999999</v>
      </c>
      <c r="F404" s="145">
        <f ca="1">(TRUNC(PRODUCT($E$12:$E403),16))</f>
        <v>1.06302277066354</v>
      </c>
      <c r="G404" s="145">
        <f t="shared" ca="1" si="126"/>
        <v>1.0613892271113201</v>
      </c>
      <c r="H404" s="145">
        <f t="shared" ca="1" si="128"/>
        <v>1.00153906</v>
      </c>
      <c r="I404" s="147">
        <f t="shared" si="136"/>
        <v>2.9499999999999998E-2</v>
      </c>
      <c r="J404" s="148">
        <f t="shared" si="144"/>
        <v>43843</v>
      </c>
      <c r="K404" s="149">
        <f t="shared" si="137"/>
        <v>9</v>
      </c>
      <c r="L404" s="150">
        <f t="shared" si="138"/>
        <v>9</v>
      </c>
      <c r="M404" s="151">
        <f t="shared" si="129"/>
        <v>1.0010388699999999</v>
      </c>
      <c r="N404" s="151">
        <f t="shared" ca="1" si="130"/>
        <v>1.0025795289999999</v>
      </c>
      <c r="O404" s="150">
        <f t="shared" si="139"/>
        <v>0</v>
      </c>
      <c r="P404" s="145">
        <f t="shared" ca="1" si="131"/>
        <v>24.400951389999999</v>
      </c>
      <c r="Q404" s="152">
        <f t="shared" si="132"/>
        <v>0</v>
      </c>
      <c r="R404" s="153" t="str">
        <f t="shared" si="140"/>
        <v>A+J=</v>
      </c>
      <c r="S404" s="148">
        <f t="shared" si="141"/>
        <v>43872</v>
      </c>
      <c r="T404" s="154">
        <f t="shared" si="133"/>
        <v>0</v>
      </c>
      <c r="U404" s="7"/>
      <c r="V404" s="49"/>
      <c r="W404" s="32"/>
      <c r="X404" s="19"/>
      <c r="Y404" s="1"/>
      <c r="Z404" s="7"/>
      <c r="AA404" s="7"/>
      <c r="AB404" s="7"/>
      <c r="AC404" s="7"/>
      <c r="AD404" s="7"/>
      <c r="AE404" s="8"/>
      <c r="AF404" s="7"/>
      <c r="AG404" s="7" t="str">
        <f t="shared" ca="1" si="142"/>
        <v>Pago</v>
      </c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</row>
    <row r="405" spans="1:208" x14ac:dyDescent="0.2">
      <c r="A405" s="143">
        <f t="shared" si="134"/>
        <v>43855</v>
      </c>
      <c r="B405" s="144">
        <f t="shared" ca="1" si="143"/>
        <v>9486.5760150599999</v>
      </c>
      <c r="C405" s="145">
        <f t="shared" si="135"/>
        <v>9459.4599999999991</v>
      </c>
      <c r="D405" s="146">
        <f ca="1">IF(A405&lt;$B$1,VLOOKUP(A405,[1]DI!$A$4:$B$15000,2,FALSE),0)</f>
        <v>0</v>
      </c>
      <c r="E405" s="145">
        <f t="shared" ca="1" si="127"/>
        <v>1</v>
      </c>
      <c r="F405" s="145">
        <f ca="1">(TRUNC(PRODUCT($E$12:$E404),16))</f>
        <v>1.0632044306248101</v>
      </c>
      <c r="G405" s="145">
        <f t="shared" ca="1" si="126"/>
        <v>1.0613892271113201</v>
      </c>
      <c r="H405" s="145">
        <f t="shared" ca="1" si="128"/>
        <v>1.0017102099999999</v>
      </c>
      <c r="I405" s="147">
        <f t="shared" si="136"/>
        <v>2.9499999999999998E-2</v>
      </c>
      <c r="J405" s="148">
        <f t="shared" si="144"/>
        <v>43843</v>
      </c>
      <c r="K405" s="149">
        <f t="shared" si="137"/>
        <v>9</v>
      </c>
      <c r="L405" s="150">
        <f t="shared" si="138"/>
        <v>10</v>
      </c>
      <c r="M405" s="151">
        <f t="shared" si="129"/>
        <v>1.001154366</v>
      </c>
      <c r="N405" s="151">
        <f t="shared" ca="1" si="130"/>
        <v>1.00286655</v>
      </c>
      <c r="O405" s="150">
        <f t="shared" si="139"/>
        <v>0</v>
      </c>
      <c r="P405" s="145">
        <f t="shared" ca="1" si="131"/>
        <v>27.116015059999999</v>
      </c>
      <c r="Q405" s="152">
        <f t="shared" si="132"/>
        <v>0</v>
      </c>
      <c r="R405" s="153" t="str">
        <f t="shared" si="140"/>
        <v>A+J=</v>
      </c>
      <c r="S405" s="148">
        <f t="shared" si="141"/>
        <v>43872</v>
      </c>
      <c r="T405" s="154">
        <f t="shared" si="133"/>
        <v>0</v>
      </c>
      <c r="U405" s="7"/>
      <c r="V405" s="49"/>
      <c r="W405" s="32"/>
      <c r="X405" s="19"/>
      <c r="Y405" s="1"/>
      <c r="Z405" s="7"/>
      <c r="AA405" s="7"/>
      <c r="AB405" s="7"/>
      <c r="AC405" s="7"/>
      <c r="AD405" s="7"/>
      <c r="AE405" s="8"/>
      <c r="AF405" s="7"/>
      <c r="AG405" s="7" t="str">
        <f t="shared" ca="1" si="142"/>
        <v>Pago</v>
      </c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</row>
    <row r="406" spans="1:208" x14ac:dyDescent="0.2">
      <c r="A406" s="143">
        <f t="shared" si="134"/>
        <v>43856</v>
      </c>
      <c r="B406" s="144">
        <f t="shared" ca="1" si="143"/>
        <v>9486.5760150599999</v>
      </c>
      <c r="C406" s="145">
        <f t="shared" si="135"/>
        <v>9459.4599999999991</v>
      </c>
      <c r="D406" s="146">
        <f ca="1">IF(A406&lt;$B$1,VLOOKUP(A406,[1]DI!$A$4:$B$15000,2,FALSE),0)</f>
        <v>0</v>
      </c>
      <c r="E406" s="145">
        <f t="shared" ca="1" si="127"/>
        <v>1</v>
      </c>
      <c r="F406" s="145">
        <f ca="1">(TRUNC(PRODUCT($E$12:$E405),16))</f>
        <v>1.0632044306248101</v>
      </c>
      <c r="G406" s="145">
        <f t="shared" ca="1" si="126"/>
        <v>1.0613892271113201</v>
      </c>
      <c r="H406" s="145">
        <f t="shared" ca="1" si="128"/>
        <v>1.0017102099999999</v>
      </c>
      <c r="I406" s="147">
        <f t="shared" si="136"/>
        <v>2.9499999999999998E-2</v>
      </c>
      <c r="J406" s="148">
        <f t="shared" si="144"/>
        <v>43843</v>
      </c>
      <c r="K406" s="149">
        <f t="shared" si="137"/>
        <v>9</v>
      </c>
      <c r="L406" s="150">
        <f t="shared" si="138"/>
        <v>10</v>
      </c>
      <c r="M406" s="151">
        <f t="shared" si="129"/>
        <v>1.001154366</v>
      </c>
      <c r="N406" s="151">
        <f t="shared" ca="1" si="130"/>
        <v>1.00286655</v>
      </c>
      <c r="O406" s="150">
        <f t="shared" si="139"/>
        <v>0</v>
      </c>
      <c r="P406" s="145">
        <f t="shared" ca="1" si="131"/>
        <v>27.116015059999999</v>
      </c>
      <c r="Q406" s="152">
        <f t="shared" si="132"/>
        <v>0</v>
      </c>
      <c r="R406" s="153" t="str">
        <f t="shared" si="140"/>
        <v>A+J=</v>
      </c>
      <c r="S406" s="148">
        <f t="shared" si="141"/>
        <v>43872</v>
      </c>
      <c r="T406" s="154">
        <f t="shared" si="133"/>
        <v>0</v>
      </c>
      <c r="U406" s="7"/>
      <c r="V406" s="49"/>
      <c r="W406" s="23"/>
      <c r="X406" s="42"/>
      <c r="Y406" s="1"/>
      <c r="Z406" s="7"/>
      <c r="AA406" s="7"/>
      <c r="AB406" s="7"/>
      <c r="AC406" s="7"/>
      <c r="AD406" s="7"/>
      <c r="AE406" s="8"/>
      <c r="AF406" s="7"/>
      <c r="AG406" s="7" t="str">
        <f t="shared" ca="1" si="142"/>
        <v>Pago</v>
      </c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</row>
    <row r="407" spans="1:208" x14ac:dyDescent="0.2">
      <c r="A407" s="143">
        <f t="shared" si="134"/>
        <v>43857</v>
      </c>
      <c r="B407" s="144">
        <f t="shared" ca="1" si="143"/>
        <v>9486.5760150599999</v>
      </c>
      <c r="C407" s="145">
        <f t="shared" si="135"/>
        <v>9459.4599999999991</v>
      </c>
      <c r="D407" s="146">
        <f ca="1">IF(A407&lt;$B$1,VLOOKUP(A407,[1]DI!$A$4:$B$15000,2,FALSE),0)</f>
        <v>4.4000000000000004E-2</v>
      </c>
      <c r="E407" s="145">
        <f t="shared" ca="1" si="127"/>
        <v>1.0001708899999999</v>
      </c>
      <c r="F407" s="145">
        <f ca="1">(TRUNC(PRODUCT($E$12:$E406),16))</f>
        <v>1.0632044306248101</v>
      </c>
      <c r="G407" s="145">
        <f t="shared" ca="1" si="126"/>
        <v>1.0613892271113201</v>
      </c>
      <c r="H407" s="145">
        <f t="shared" ca="1" si="128"/>
        <v>1.0017102099999999</v>
      </c>
      <c r="I407" s="147">
        <f t="shared" si="136"/>
        <v>2.9499999999999998E-2</v>
      </c>
      <c r="J407" s="148">
        <f t="shared" si="144"/>
        <v>43843</v>
      </c>
      <c r="K407" s="149">
        <f t="shared" si="137"/>
        <v>10</v>
      </c>
      <c r="L407" s="150">
        <f t="shared" si="138"/>
        <v>10</v>
      </c>
      <c r="M407" s="151">
        <f t="shared" si="129"/>
        <v>1.001154366</v>
      </c>
      <c r="N407" s="151">
        <f t="shared" ca="1" si="130"/>
        <v>1.00286655</v>
      </c>
      <c r="O407" s="150">
        <f t="shared" si="139"/>
        <v>0</v>
      </c>
      <c r="P407" s="145">
        <f t="shared" ca="1" si="131"/>
        <v>27.116015059999999</v>
      </c>
      <c r="Q407" s="152">
        <f t="shared" si="132"/>
        <v>0</v>
      </c>
      <c r="R407" s="153" t="str">
        <f t="shared" si="140"/>
        <v>A+J=</v>
      </c>
      <c r="S407" s="148">
        <f t="shared" si="141"/>
        <v>43872</v>
      </c>
      <c r="T407" s="154">
        <f t="shared" si="133"/>
        <v>0</v>
      </c>
      <c r="U407" s="29"/>
      <c r="V407" s="49"/>
      <c r="W407" s="32"/>
      <c r="X407" s="19"/>
      <c r="Y407" s="31"/>
      <c r="Z407" s="29"/>
      <c r="AA407" s="29"/>
      <c r="AB407" s="29"/>
      <c r="AC407" s="29"/>
      <c r="AD407" s="29"/>
      <c r="AE407" s="48"/>
      <c r="AF407" s="29"/>
      <c r="AG407" s="7" t="str">
        <f t="shared" ca="1" si="142"/>
        <v>Pago</v>
      </c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</row>
    <row r="408" spans="1:208" x14ac:dyDescent="0.2">
      <c r="A408" s="143">
        <f t="shared" si="134"/>
        <v>43858</v>
      </c>
      <c r="B408" s="144">
        <f t="shared" ca="1" si="143"/>
        <v>9489.2919679199986</v>
      </c>
      <c r="C408" s="145">
        <f t="shared" si="135"/>
        <v>9459.4599999999991</v>
      </c>
      <c r="D408" s="146">
        <f ca="1">IF(A408&lt;$B$1,VLOOKUP(A408,[1]DI!$A$4:$B$15000,2,FALSE),0)</f>
        <v>4.4000000000000004E-2</v>
      </c>
      <c r="E408" s="145">
        <f t="shared" ca="1" si="127"/>
        <v>1.0001708899999999</v>
      </c>
      <c r="F408" s="145">
        <f ca="1">(TRUNC(PRODUCT($E$12:$E407),16))</f>
        <v>1.06338612162996</v>
      </c>
      <c r="G408" s="145">
        <f t="shared" ca="1" si="126"/>
        <v>1.0613892271113201</v>
      </c>
      <c r="H408" s="145">
        <f t="shared" ca="1" si="128"/>
        <v>1.0018814</v>
      </c>
      <c r="I408" s="147">
        <f t="shared" si="136"/>
        <v>2.9499999999999998E-2</v>
      </c>
      <c r="J408" s="148">
        <f t="shared" si="144"/>
        <v>43843</v>
      </c>
      <c r="K408" s="149">
        <f t="shared" si="137"/>
        <v>11</v>
      </c>
      <c r="L408" s="150">
        <f t="shared" si="138"/>
        <v>11</v>
      </c>
      <c r="M408" s="151">
        <f t="shared" si="129"/>
        <v>1.0012698760000001</v>
      </c>
      <c r="N408" s="151">
        <f t="shared" ca="1" si="130"/>
        <v>1.0031536649999999</v>
      </c>
      <c r="O408" s="150">
        <f t="shared" si="139"/>
        <v>0</v>
      </c>
      <c r="P408" s="145">
        <f t="shared" ca="1" si="131"/>
        <v>29.83196792</v>
      </c>
      <c r="Q408" s="152">
        <f t="shared" si="132"/>
        <v>0</v>
      </c>
      <c r="R408" s="153" t="str">
        <f t="shared" si="140"/>
        <v>A+J=</v>
      </c>
      <c r="S408" s="148">
        <f t="shared" si="141"/>
        <v>43872</v>
      </c>
      <c r="T408" s="154">
        <f t="shared" si="133"/>
        <v>0</v>
      </c>
      <c r="U408" s="7"/>
      <c r="V408" s="49"/>
      <c r="W408" s="32"/>
      <c r="X408" s="42"/>
      <c r="Y408" s="1"/>
      <c r="Z408" s="7"/>
      <c r="AA408" s="7"/>
      <c r="AB408" s="7"/>
      <c r="AC408" s="7"/>
      <c r="AD408" s="7"/>
      <c r="AE408" s="8"/>
      <c r="AF408" s="7"/>
      <c r="AG408" s="7" t="str">
        <f t="shared" ca="1" si="142"/>
        <v>Pago</v>
      </c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</row>
    <row r="409" spans="1:208" x14ac:dyDescent="0.2">
      <c r="A409" s="143">
        <f t="shared" si="134"/>
        <v>43859</v>
      </c>
      <c r="B409" s="144">
        <f t="shared" ca="1" si="143"/>
        <v>9492.0086113099987</v>
      </c>
      <c r="C409" s="145">
        <f t="shared" si="135"/>
        <v>9459.4599999999991</v>
      </c>
      <c r="D409" s="146">
        <f ca="1">IF(A409&lt;$B$1,VLOOKUP(A409,[1]DI!$A$4:$B$15000,2,FALSE),0)</f>
        <v>4.4000000000000004E-2</v>
      </c>
      <c r="E409" s="145">
        <f t="shared" ca="1" si="127"/>
        <v>1.0001708899999999</v>
      </c>
      <c r="F409" s="145">
        <f ca="1">(TRUNC(PRODUCT($E$12:$E408),16))</f>
        <v>1.0635678436842899</v>
      </c>
      <c r="G409" s="145">
        <f t="shared" ca="1" si="126"/>
        <v>1.0613892271113201</v>
      </c>
      <c r="H409" s="145">
        <f t="shared" ca="1" si="128"/>
        <v>1.00205261</v>
      </c>
      <c r="I409" s="147">
        <f t="shared" si="136"/>
        <v>2.9499999999999998E-2</v>
      </c>
      <c r="J409" s="148">
        <f t="shared" si="144"/>
        <v>43843</v>
      </c>
      <c r="K409" s="149">
        <f t="shared" si="137"/>
        <v>12</v>
      </c>
      <c r="L409" s="150">
        <f t="shared" si="138"/>
        <v>12</v>
      </c>
      <c r="M409" s="151">
        <f t="shared" si="129"/>
        <v>1.0013853989999999</v>
      </c>
      <c r="N409" s="151">
        <f t="shared" ca="1" si="130"/>
        <v>1.0034408530000001</v>
      </c>
      <c r="O409" s="150">
        <f t="shared" si="139"/>
        <v>0</v>
      </c>
      <c r="P409" s="145">
        <f t="shared" ca="1" si="131"/>
        <v>32.548611309999998</v>
      </c>
      <c r="Q409" s="152">
        <f t="shared" si="132"/>
        <v>0</v>
      </c>
      <c r="R409" s="153" t="str">
        <f t="shared" si="140"/>
        <v>A+J=</v>
      </c>
      <c r="S409" s="148">
        <f t="shared" si="141"/>
        <v>43872</v>
      </c>
      <c r="T409" s="154">
        <f t="shared" si="133"/>
        <v>0</v>
      </c>
      <c r="U409" s="7"/>
      <c r="V409" s="49"/>
      <c r="W409" s="32"/>
      <c r="X409" s="19"/>
      <c r="Y409" s="1"/>
      <c r="Z409" s="7"/>
      <c r="AA409" s="7"/>
      <c r="AB409" s="7"/>
      <c r="AC409" s="7"/>
      <c r="AD409" s="7"/>
      <c r="AE409" s="8"/>
      <c r="AF409" s="7"/>
      <c r="AG409" s="7" t="str">
        <f t="shared" ca="1" si="142"/>
        <v>Pago</v>
      </c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</row>
    <row r="410" spans="1:208" x14ac:dyDescent="0.2">
      <c r="A410" s="143">
        <f t="shared" si="134"/>
        <v>43860</v>
      </c>
      <c r="B410" s="144">
        <f t="shared" ca="1" si="143"/>
        <v>9494.7260398499984</v>
      </c>
      <c r="C410" s="145">
        <f t="shared" si="135"/>
        <v>9459.4599999999991</v>
      </c>
      <c r="D410" s="146">
        <f ca="1">IF(A410&lt;$B$1,VLOOKUP(A410,[1]DI!$A$4:$B$15000,2,FALSE),0)</f>
        <v>4.4000000000000004E-2</v>
      </c>
      <c r="E410" s="145">
        <f t="shared" ca="1" si="127"/>
        <v>1.0001708899999999</v>
      </c>
      <c r="F410" s="145">
        <f ca="1">(TRUNC(PRODUCT($E$12:$E409),16))</f>
        <v>1.0637495967931001</v>
      </c>
      <c r="G410" s="145">
        <f t="shared" ca="1" si="126"/>
        <v>1.0613892271113201</v>
      </c>
      <c r="H410" s="145">
        <f t="shared" ca="1" si="128"/>
        <v>1.00222385</v>
      </c>
      <c r="I410" s="147">
        <f t="shared" si="136"/>
        <v>2.9499999999999998E-2</v>
      </c>
      <c r="J410" s="148">
        <f t="shared" si="144"/>
        <v>43843</v>
      </c>
      <c r="K410" s="149">
        <f t="shared" si="137"/>
        <v>13</v>
      </c>
      <c r="L410" s="150">
        <f t="shared" si="138"/>
        <v>13</v>
      </c>
      <c r="M410" s="151">
        <f t="shared" si="129"/>
        <v>1.001500936</v>
      </c>
      <c r="N410" s="151">
        <f t="shared" ca="1" si="130"/>
        <v>1.003728124</v>
      </c>
      <c r="O410" s="150">
        <f t="shared" si="139"/>
        <v>0</v>
      </c>
      <c r="P410" s="145">
        <f t="shared" ca="1" si="131"/>
        <v>35.266039849999999</v>
      </c>
      <c r="Q410" s="152">
        <f t="shared" si="132"/>
        <v>0</v>
      </c>
      <c r="R410" s="153" t="str">
        <f t="shared" si="140"/>
        <v>A+J=</v>
      </c>
      <c r="S410" s="148">
        <f t="shared" si="141"/>
        <v>43872</v>
      </c>
      <c r="T410" s="154">
        <f t="shared" si="133"/>
        <v>0</v>
      </c>
      <c r="U410" s="7"/>
      <c r="V410" s="49"/>
      <c r="W410" s="32"/>
      <c r="X410" s="19"/>
      <c r="Y410" s="1"/>
      <c r="Z410" s="7"/>
      <c r="AA410" s="7"/>
      <c r="AB410" s="7"/>
      <c r="AC410" s="7"/>
      <c r="AD410" s="7"/>
      <c r="AE410" s="8"/>
      <c r="AF410" s="7"/>
      <c r="AG410" s="7" t="str">
        <f t="shared" ca="1" si="142"/>
        <v>Pago</v>
      </c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</row>
    <row r="411" spans="1:208" x14ac:dyDescent="0.2">
      <c r="A411" s="143">
        <f t="shared" si="134"/>
        <v>43861</v>
      </c>
      <c r="B411" s="144">
        <f t="shared" ca="1" si="143"/>
        <v>9497.4442535199996</v>
      </c>
      <c r="C411" s="145">
        <f t="shared" si="135"/>
        <v>9459.4599999999991</v>
      </c>
      <c r="D411" s="146">
        <f ca="1">IF(A411&lt;$B$1,VLOOKUP(A411,[1]DI!$A$4:$B$15000,2,FALSE),0)</f>
        <v>4.4000000000000004E-2</v>
      </c>
      <c r="E411" s="145">
        <f t="shared" ca="1" si="127"/>
        <v>1.0001708899999999</v>
      </c>
      <c r="F411" s="145">
        <f ca="1">(TRUNC(PRODUCT($E$12:$E410),16))</f>
        <v>1.0639313809616899</v>
      </c>
      <c r="G411" s="145">
        <f t="shared" ca="1" si="126"/>
        <v>1.0613892271113201</v>
      </c>
      <c r="H411" s="145">
        <f t="shared" ca="1" si="128"/>
        <v>1.0023951200000001</v>
      </c>
      <c r="I411" s="147">
        <f t="shared" si="136"/>
        <v>2.9499999999999998E-2</v>
      </c>
      <c r="J411" s="148">
        <f t="shared" si="144"/>
        <v>43843</v>
      </c>
      <c r="K411" s="149">
        <f t="shared" si="137"/>
        <v>14</v>
      </c>
      <c r="L411" s="150">
        <f t="shared" si="138"/>
        <v>14</v>
      </c>
      <c r="M411" s="151">
        <f t="shared" si="129"/>
        <v>1.0016164860000001</v>
      </c>
      <c r="N411" s="151">
        <f t="shared" ca="1" si="130"/>
        <v>1.0040154779999999</v>
      </c>
      <c r="O411" s="150">
        <f t="shared" si="139"/>
        <v>0</v>
      </c>
      <c r="P411" s="145">
        <f t="shared" ca="1" si="131"/>
        <v>37.984253520000003</v>
      </c>
      <c r="Q411" s="152">
        <f t="shared" si="132"/>
        <v>0</v>
      </c>
      <c r="R411" s="153" t="str">
        <f t="shared" si="140"/>
        <v>A+J=</v>
      </c>
      <c r="S411" s="148">
        <f t="shared" si="141"/>
        <v>43872</v>
      </c>
      <c r="T411" s="154">
        <f t="shared" si="133"/>
        <v>0</v>
      </c>
      <c r="U411" s="7"/>
      <c r="V411" s="49"/>
      <c r="W411" s="32"/>
      <c r="X411" s="19"/>
      <c r="Y411" s="1"/>
      <c r="Z411" s="7"/>
      <c r="AA411" s="7"/>
      <c r="AB411" s="7"/>
      <c r="AC411" s="7"/>
      <c r="AD411" s="7"/>
      <c r="AE411" s="8"/>
      <c r="AF411" s="7"/>
      <c r="AG411" s="7" t="str">
        <f t="shared" ca="1" si="142"/>
        <v>Pago</v>
      </c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</row>
    <row r="412" spans="1:208" x14ac:dyDescent="0.2">
      <c r="A412" s="143">
        <f t="shared" si="134"/>
        <v>43862</v>
      </c>
      <c r="B412" s="144">
        <f t="shared" ca="1" si="143"/>
        <v>9500.1632428599987</v>
      </c>
      <c r="C412" s="145">
        <f t="shared" si="135"/>
        <v>9459.4599999999991</v>
      </c>
      <c r="D412" s="146">
        <f ca="1">IF(A412&lt;$B$1,VLOOKUP(A412,[1]DI!$A$4:$B$15000,2,FALSE),0)</f>
        <v>0</v>
      </c>
      <c r="E412" s="145">
        <f t="shared" ca="1" si="127"/>
        <v>1</v>
      </c>
      <c r="F412" s="145">
        <f ca="1">(TRUNC(PRODUCT($E$12:$E411),16))</f>
        <v>1.06411319619538</v>
      </c>
      <c r="G412" s="145">
        <f t="shared" ca="1" si="126"/>
        <v>1.0613892271113201</v>
      </c>
      <c r="H412" s="145">
        <f t="shared" ca="1" si="128"/>
        <v>1.00256642</v>
      </c>
      <c r="I412" s="147">
        <f t="shared" si="136"/>
        <v>2.9499999999999998E-2</v>
      </c>
      <c r="J412" s="148">
        <f t="shared" si="144"/>
        <v>43843</v>
      </c>
      <c r="K412" s="149">
        <f t="shared" si="137"/>
        <v>14</v>
      </c>
      <c r="L412" s="150">
        <f t="shared" si="138"/>
        <v>15</v>
      </c>
      <c r="M412" s="151">
        <f t="shared" si="129"/>
        <v>1.0017320489999999</v>
      </c>
      <c r="N412" s="151">
        <f t="shared" ca="1" si="130"/>
        <v>1.0043029139999999</v>
      </c>
      <c r="O412" s="150">
        <f t="shared" si="139"/>
        <v>0</v>
      </c>
      <c r="P412" s="145">
        <f t="shared" ca="1" si="131"/>
        <v>40.703242860000003</v>
      </c>
      <c r="Q412" s="152">
        <f t="shared" si="132"/>
        <v>0</v>
      </c>
      <c r="R412" s="153" t="str">
        <f t="shared" si="140"/>
        <v>A+J=</v>
      </c>
      <c r="S412" s="148">
        <f t="shared" si="141"/>
        <v>43872</v>
      </c>
      <c r="T412" s="154">
        <f t="shared" si="133"/>
        <v>0</v>
      </c>
      <c r="U412" s="7"/>
      <c r="V412" s="49"/>
      <c r="W412" s="32"/>
      <c r="X412" s="19"/>
      <c r="Y412" s="1"/>
      <c r="Z412" s="7"/>
      <c r="AA412" s="7"/>
      <c r="AB412" s="7"/>
      <c r="AC412" s="7"/>
      <c r="AD412" s="7"/>
      <c r="AE412" s="8"/>
      <c r="AF412" s="7"/>
      <c r="AG412" s="7" t="str">
        <f t="shared" ca="1" si="142"/>
        <v>Pago</v>
      </c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</row>
    <row r="413" spans="1:208" x14ac:dyDescent="0.2">
      <c r="A413" s="143">
        <f t="shared" si="134"/>
        <v>43863</v>
      </c>
      <c r="B413" s="144">
        <f t="shared" ca="1" si="143"/>
        <v>9500.1632428599987</v>
      </c>
      <c r="C413" s="145">
        <f t="shared" si="135"/>
        <v>9459.4599999999991</v>
      </c>
      <c r="D413" s="146">
        <f ca="1">IF(A413&lt;$B$1,VLOOKUP(A413,[1]DI!$A$4:$B$15000,2,FALSE),0)</f>
        <v>0</v>
      </c>
      <c r="E413" s="145">
        <f t="shared" ca="1" si="127"/>
        <v>1</v>
      </c>
      <c r="F413" s="145">
        <f ca="1">(TRUNC(PRODUCT($E$12:$E412),16))</f>
        <v>1.06411319619538</v>
      </c>
      <c r="G413" s="145">
        <f t="shared" ca="1" si="126"/>
        <v>1.0613892271113201</v>
      </c>
      <c r="H413" s="145">
        <f t="shared" ca="1" si="128"/>
        <v>1.00256642</v>
      </c>
      <c r="I413" s="147">
        <f t="shared" si="136"/>
        <v>2.9499999999999998E-2</v>
      </c>
      <c r="J413" s="148">
        <f t="shared" si="144"/>
        <v>43843</v>
      </c>
      <c r="K413" s="149">
        <f t="shared" si="137"/>
        <v>14</v>
      </c>
      <c r="L413" s="150">
        <f t="shared" si="138"/>
        <v>15</v>
      </c>
      <c r="M413" s="151">
        <f t="shared" si="129"/>
        <v>1.0017320489999999</v>
      </c>
      <c r="N413" s="151">
        <f t="shared" ca="1" si="130"/>
        <v>1.0043029139999999</v>
      </c>
      <c r="O413" s="150">
        <f t="shared" si="139"/>
        <v>0</v>
      </c>
      <c r="P413" s="145">
        <f t="shared" ca="1" si="131"/>
        <v>40.703242860000003</v>
      </c>
      <c r="Q413" s="152">
        <f t="shared" si="132"/>
        <v>0</v>
      </c>
      <c r="R413" s="153" t="str">
        <f t="shared" si="140"/>
        <v>A+J=</v>
      </c>
      <c r="S413" s="148">
        <f t="shared" si="141"/>
        <v>43872</v>
      </c>
      <c r="T413" s="154">
        <f t="shared" si="133"/>
        <v>0</v>
      </c>
      <c r="U413" s="7"/>
      <c r="V413" s="49"/>
      <c r="W413" s="32"/>
      <c r="X413" s="19"/>
      <c r="Y413" s="1"/>
      <c r="Z413" s="7"/>
      <c r="AA413" s="7"/>
      <c r="AB413" s="7"/>
      <c r="AC413" s="7"/>
      <c r="AD413" s="7"/>
      <c r="AE413" s="8"/>
      <c r="AF413" s="7"/>
      <c r="AG413" s="7" t="str">
        <f t="shared" ca="1" si="142"/>
        <v>Pago</v>
      </c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</row>
    <row r="414" spans="1:208" x14ac:dyDescent="0.2">
      <c r="A414" s="143">
        <f t="shared" si="134"/>
        <v>43864</v>
      </c>
      <c r="B414" s="144">
        <f t="shared" ca="1" si="143"/>
        <v>9500.1632428599987</v>
      </c>
      <c r="C414" s="145">
        <f t="shared" si="135"/>
        <v>9459.4599999999991</v>
      </c>
      <c r="D414" s="146">
        <f ca="1">IF(A414&lt;$B$1,VLOOKUP(A414,[1]DI!$A$4:$B$15000,2,FALSE),0)</f>
        <v>4.4000000000000004E-2</v>
      </c>
      <c r="E414" s="145">
        <f t="shared" ca="1" si="127"/>
        <v>1.0001708899999999</v>
      </c>
      <c r="F414" s="145">
        <f ca="1">(TRUNC(PRODUCT($E$12:$E413),16))</f>
        <v>1.06411319619538</v>
      </c>
      <c r="G414" s="145">
        <f t="shared" ca="1" si="126"/>
        <v>1.0613892271113201</v>
      </c>
      <c r="H414" s="145">
        <f t="shared" ca="1" si="128"/>
        <v>1.00256642</v>
      </c>
      <c r="I414" s="147">
        <f t="shared" si="136"/>
        <v>2.9499999999999998E-2</v>
      </c>
      <c r="J414" s="148">
        <f t="shared" si="144"/>
        <v>43843</v>
      </c>
      <c r="K414" s="149">
        <f t="shared" si="137"/>
        <v>15</v>
      </c>
      <c r="L414" s="150">
        <f t="shared" si="138"/>
        <v>15</v>
      </c>
      <c r="M414" s="151">
        <f t="shared" si="129"/>
        <v>1.0017320489999999</v>
      </c>
      <c r="N414" s="151">
        <f t="shared" ca="1" si="130"/>
        <v>1.0043029139999999</v>
      </c>
      <c r="O414" s="150">
        <f t="shared" si="139"/>
        <v>0</v>
      </c>
      <c r="P414" s="145">
        <f t="shared" ca="1" si="131"/>
        <v>40.703242860000003</v>
      </c>
      <c r="Q414" s="152">
        <f t="shared" si="132"/>
        <v>0</v>
      </c>
      <c r="R414" s="153" t="str">
        <f t="shared" si="140"/>
        <v>A+J=</v>
      </c>
      <c r="S414" s="148">
        <f t="shared" si="141"/>
        <v>43872</v>
      </c>
      <c r="T414" s="154">
        <f t="shared" si="133"/>
        <v>0</v>
      </c>
      <c r="U414" s="7"/>
      <c r="V414" s="49"/>
      <c r="W414" s="32"/>
      <c r="X414" s="19"/>
      <c r="Y414" s="1"/>
      <c r="Z414" s="7"/>
      <c r="AA414" s="7"/>
      <c r="AB414" s="7"/>
      <c r="AC414" s="7"/>
      <c r="AD414" s="7"/>
      <c r="AE414" s="8"/>
      <c r="AF414" s="7"/>
      <c r="AG414" s="7" t="str">
        <f t="shared" ca="1" si="142"/>
        <v>Pago</v>
      </c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</row>
    <row r="415" spans="1:208" x14ac:dyDescent="0.2">
      <c r="A415" s="143">
        <f t="shared" si="134"/>
        <v>43865</v>
      </c>
      <c r="B415" s="144">
        <f t="shared" ca="1" si="143"/>
        <v>9502.8830173399983</v>
      </c>
      <c r="C415" s="145">
        <f t="shared" si="135"/>
        <v>9459.4599999999991</v>
      </c>
      <c r="D415" s="146">
        <f ca="1">IF(A415&lt;$B$1,VLOOKUP(A415,[1]DI!$A$4:$B$15000,2,FALSE),0)</f>
        <v>4.4000000000000004E-2</v>
      </c>
      <c r="E415" s="145">
        <f t="shared" ca="1" si="127"/>
        <v>1.0001708899999999</v>
      </c>
      <c r="F415" s="145">
        <f ca="1">(TRUNC(PRODUCT($E$12:$E414),16))</f>
        <v>1.0642950424994799</v>
      </c>
      <c r="G415" s="145">
        <f t="shared" ca="1" si="126"/>
        <v>1.0613892271113201</v>
      </c>
      <c r="H415" s="145">
        <f t="shared" ca="1" si="128"/>
        <v>1.0027377500000001</v>
      </c>
      <c r="I415" s="147">
        <f t="shared" si="136"/>
        <v>2.9499999999999998E-2</v>
      </c>
      <c r="J415" s="148">
        <f t="shared" si="144"/>
        <v>43843</v>
      </c>
      <c r="K415" s="149">
        <f t="shared" si="137"/>
        <v>16</v>
      </c>
      <c r="L415" s="150">
        <f t="shared" si="138"/>
        <v>16</v>
      </c>
      <c r="M415" s="151">
        <f t="shared" si="129"/>
        <v>1.0018476249999999</v>
      </c>
      <c r="N415" s="151">
        <f t="shared" ca="1" si="130"/>
        <v>1.0045904329999999</v>
      </c>
      <c r="O415" s="150">
        <f t="shared" si="139"/>
        <v>0</v>
      </c>
      <c r="P415" s="145">
        <f t="shared" ca="1" si="131"/>
        <v>43.423017340000001</v>
      </c>
      <c r="Q415" s="152">
        <f t="shared" si="132"/>
        <v>0</v>
      </c>
      <c r="R415" s="153" t="str">
        <f t="shared" si="140"/>
        <v>A+J=</v>
      </c>
      <c r="S415" s="148">
        <f t="shared" si="141"/>
        <v>43872</v>
      </c>
      <c r="T415" s="154">
        <f t="shared" si="133"/>
        <v>0</v>
      </c>
      <c r="U415" s="7"/>
      <c r="V415" s="49"/>
      <c r="W415" s="32"/>
      <c r="X415" s="19"/>
      <c r="Y415" s="1"/>
      <c r="Z415" s="7"/>
      <c r="AA415" s="7"/>
      <c r="AB415" s="7"/>
      <c r="AC415" s="7"/>
      <c r="AD415" s="7"/>
      <c r="AE415" s="8"/>
      <c r="AF415" s="7"/>
      <c r="AG415" s="7" t="str">
        <f t="shared" ca="1" si="142"/>
        <v>Pago</v>
      </c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</row>
    <row r="416" spans="1:208" x14ac:dyDescent="0.2">
      <c r="A416" s="143">
        <f t="shared" si="134"/>
        <v>43866</v>
      </c>
      <c r="B416" s="144">
        <f t="shared" ca="1" si="143"/>
        <v>9505.6035864199985</v>
      </c>
      <c r="C416" s="145">
        <f t="shared" si="135"/>
        <v>9459.4599999999991</v>
      </c>
      <c r="D416" s="146">
        <f ca="1">IF(A416&lt;$B$1,VLOOKUP(A416,[1]DI!$A$4:$B$15000,2,FALSE),0)</f>
        <v>4.4000000000000004E-2</v>
      </c>
      <c r="E416" s="145">
        <f t="shared" ca="1" si="127"/>
        <v>1.0001708899999999</v>
      </c>
      <c r="F416" s="145">
        <f ca="1">(TRUNC(PRODUCT($E$12:$E415),16))</f>
        <v>1.0644769198792901</v>
      </c>
      <c r="G416" s="145">
        <f t="shared" ca="1" si="126"/>
        <v>1.0613892271113201</v>
      </c>
      <c r="H416" s="145">
        <f t="shared" ca="1" si="128"/>
        <v>1.00290911</v>
      </c>
      <c r="I416" s="147">
        <f t="shared" si="136"/>
        <v>2.9499999999999998E-2</v>
      </c>
      <c r="J416" s="148">
        <f t="shared" si="144"/>
        <v>43843</v>
      </c>
      <c r="K416" s="149">
        <f t="shared" si="137"/>
        <v>17</v>
      </c>
      <c r="L416" s="150">
        <f t="shared" si="138"/>
        <v>17</v>
      </c>
      <c r="M416" s="151">
        <f t="shared" si="129"/>
        <v>1.001963215</v>
      </c>
      <c r="N416" s="151">
        <f t="shared" ca="1" si="130"/>
        <v>1.004878036</v>
      </c>
      <c r="O416" s="150">
        <f t="shared" si="139"/>
        <v>0</v>
      </c>
      <c r="P416" s="145">
        <f t="shared" ca="1" si="131"/>
        <v>46.143586419999998</v>
      </c>
      <c r="Q416" s="152">
        <f t="shared" si="132"/>
        <v>0</v>
      </c>
      <c r="R416" s="153" t="str">
        <f t="shared" si="140"/>
        <v>A+J=</v>
      </c>
      <c r="S416" s="148">
        <f t="shared" si="141"/>
        <v>43872</v>
      </c>
      <c r="T416" s="154">
        <f t="shared" si="133"/>
        <v>0</v>
      </c>
      <c r="U416" s="7"/>
      <c r="V416" s="49"/>
      <c r="W416" s="23"/>
      <c r="X416" s="19"/>
      <c r="Y416" s="1"/>
      <c r="Z416" s="7"/>
      <c r="AA416" s="7"/>
      <c r="AB416" s="7"/>
      <c r="AC416" s="7"/>
      <c r="AD416" s="7"/>
      <c r="AE416" s="8"/>
      <c r="AF416" s="7"/>
      <c r="AG416" s="7" t="str">
        <f t="shared" ca="1" si="142"/>
        <v>Pago</v>
      </c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</row>
    <row r="417" spans="1:208" x14ac:dyDescent="0.2">
      <c r="A417" s="143">
        <f t="shared" si="134"/>
        <v>43867</v>
      </c>
      <c r="B417" s="144">
        <f t="shared" ca="1" si="143"/>
        <v>9508.3248460299983</v>
      </c>
      <c r="C417" s="145">
        <f t="shared" si="135"/>
        <v>9459.4599999999991</v>
      </c>
      <c r="D417" s="146">
        <f ca="1">IF(A417&lt;$B$1,VLOOKUP(A417,[1]DI!$A$4:$B$15000,2,FALSE),0)</f>
        <v>4.1500000000000002E-2</v>
      </c>
      <c r="E417" s="145">
        <f t="shared" ca="1" si="127"/>
        <v>1.00016137</v>
      </c>
      <c r="F417" s="145">
        <f ca="1">(TRUNC(PRODUCT($E$12:$E416),16))</f>
        <v>1.0646588283401299</v>
      </c>
      <c r="G417" s="145">
        <f t="shared" ca="1" si="126"/>
        <v>1.0613892271113201</v>
      </c>
      <c r="H417" s="145">
        <f t="shared" ca="1" si="128"/>
        <v>1.0030804900000001</v>
      </c>
      <c r="I417" s="147">
        <f t="shared" si="136"/>
        <v>2.9499999999999998E-2</v>
      </c>
      <c r="J417" s="148">
        <f t="shared" si="144"/>
        <v>43843</v>
      </c>
      <c r="K417" s="149">
        <f t="shared" si="137"/>
        <v>18</v>
      </c>
      <c r="L417" s="150">
        <f t="shared" si="138"/>
        <v>18</v>
      </c>
      <c r="M417" s="151">
        <f t="shared" si="129"/>
        <v>1.002078818</v>
      </c>
      <c r="N417" s="151">
        <f t="shared" ca="1" si="130"/>
        <v>1.0051657119999999</v>
      </c>
      <c r="O417" s="150">
        <f t="shared" si="139"/>
        <v>0</v>
      </c>
      <c r="P417" s="145">
        <f t="shared" ca="1" si="131"/>
        <v>48.864846030000002</v>
      </c>
      <c r="Q417" s="152">
        <f t="shared" si="132"/>
        <v>0</v>
      </c>
      <c r="R417" s="153" t="str">
        <f t="shared" si="140"/>
        <v>A+J=</v>
      </c>
      <c r="S417" s="148">
        <f t="shared" si="141"/>
        <v>43872</v>
      </c>
      <c r="T417" s="154">
        <f t="shared" si="133"/>
        <v>0</v>
      </c>
      <c r="U417" s="7"/>
      <c r="V417" s="49"/>
      <c r="W417" s="32"/>
      <c r="X417" s="19"/>
      <c r="Y417" s="1"/>
      <c r="Z417" s="7"/>
      <c r="AA417" s="7"/>
      <c r="AB417" s="7"/>
      <c r="AC417" s="7"/>
      <c r="AD417" s="7"/>
      <c r="AE417" s="8"/>
      <c r="AF417" s="7"/>
      <c r="AG417" s="7" t="str">
        <f t="shared" ca="1" si="142"/>
        <v>Pago</v>
      </c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</row>
    <row r="418" spans="1:208" x14ac:dyDescent="0.2">
      <c r="A418" s="143">
        <f t="shared" si="134"/>
        <v>43868</v>
      </c>
      <c r="B418" s="144">
        <f t="shared" ca="1" si="143"/>
        <v>9510.9564488799988</v>
      </c>
      <c r="C418" s="145">
        <f t="shared" si="135"/>
        <v>9459.4599999999991</v>
      </c>
      <c r="D418" s="146">
        <f ca="1">IF(A418&lt;$B$1,VLOOKUP(A418,[1]DI!$A$4:$B$15000,2,FALSE),0)</f>
        <v>4.1500000000000002E-2</v>
      </c>
      <c r="E418" s="145">
        <f t="shared" ca="1" si="127"/>
        <v>1.00016137</v>
      </c>
      <c r="F418" s="145">
        <f ca="1">(TRUNC(PRODUCT($E$12:$E417),16))</f>
        <v>1.0648306323352601</v>
      </c>
      <c r="G418" s="145">
        <f t="shared" ca="1" si="126"/>
        <v>1.0613892271113201</v>
      </c>
      <c r="H418" s="145">
        <f t="shared" ca="1" si="128"/>
        <v>1.00324236</v>
      </c>
      <c r="I418" s="147">
        <f t="shared" si="136"/>
        <v>2.9499999999999998E-2</v>
      </c>
      <c r="J418" s="148">
        <f t="shared" si="144"/>
        <v>43843</v>
      </c>
      <c r="K418" s="149">
        <f t="shared" si="137"/>
        <v>19</v>
      </c>
      <c r="L418" s="150">
        <f t="shared" si="138"/>
        <v>19</v>
      </c>
      <c r="M418" s="151">
        <f t="shared" si="129"/>
        <v>1.0021944350000001</v>
      </c>
      <c r="N418" s="151">
        <f t="shared" ca="1" si="130"/>
        <v>1.0054439100000001</v>
      </c>
      <c r="O418" s="150">
        <f t="shared" si="139"/>
        <v>0</v>
      </c>
      <c r="P418" s="145">
        <f t="shared" ca="1" si="131"/>
        <v>51.496448880000003</v>
      </c>
      <c r="Q418" s="152">
        <f t="shared" si="132"/>
        <v>0</v>
      </c>
      <c r="R418" s="153" t="str">
        <f t="shared" si="140"/>
        <v>A+J=</v>
      </c>
      <c r="S418" s="148">
        <f t="shared" si="141"/>
        <v>43872</v>
      </c>
      <c r="T418" s="154">
        <f t="shared" si="133"/>
        <v>0</v>
      </c>
      <c r="U418" s="7"/>
      <c r="V418" s="49"/>
      <c r="W418" s="32"/>
      <c r="X418" s="19"/>
      <c r="Y418" s="1"/>
      <c r="Z418" s="7"/>
      <c r="AA418" s="7"/>
      <c r="AB418" s="7"/>
      <c r="AC418" s="7"/>
      <c r="AD418" s="7"/>
      <c r="AE418" s="8"/>
      <c r="AF418" s="7"/>
      <c r="AG418" s="7" t="str">
        <f t="shared" ca="1" si="142"/>
        <v>Pago</v>
      </c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</row>
    <row r="419" spans="1:208" x14ac:dyDescent="0.2">
      <c r="A419" s="143">
        <f t="shared" si="134"/>
        <v>43869</v>
      </c>
      <c r="B419" s="144">
        <f t="shared" ca="1" si="143"/>
        <v>9513.5887233599988</v>
      </c>
      <c r="C419" s="145">
        <f t="shared" si="135"/>
        <v>9459.4599999999991</v>
      </c>
      <c r="D419" s="146">
        <f ca="1">IF(A419&lt;$B$1,VLOOKUP(A419,[1]DI!$A$4:$B$15000,2,FALSE),0)</f>
        <v>0</v>
      </c>
      <c r="E419" s="145">
        <f t="shared" ca="1" si="127"/>
        <v>1</v>
      </c>
      <c r="F419" s="145">
        <f ca="1">(TRUNC(PRODUCT($E$12:$E418),16))</f>
        <v>1.0650024640544</v>
      </c>
      <c r="G419" s="145">
        <f t="shared" ca="1" si="126"/>
        <v>1.0613892271113201</v>
      </c>
      <c r="H419" s="145">
        <f t="shared" ca="1" si="128"/>
        <v>1.00340425</v>
      </c>
      <c r="I419" s="147">
        <f t="shared" si="136"/>
        <v>2.9499999999999998E-2</v>
      </c>
      <c r="J419" s="148">
        <f t="shared" si="144"/>
        <v>43843</v>
      </c>
      <c r="K419" s="149">
        <f t="shared" si="137"/>
        <v>19</v>
      </c>
      <c r="L419" s="150">
        <f t="shared" si="138"/>
        <v>20</v>
      </c>
      <c r="M419" s="151">
        <f t="shared" si="129"/>
        <v>1.0023100650000001</v>
      </c>
      <c r="N419" s="151">
        <f t="shared" ca="1" si="130"/>
        <v>1.0057221789999999</v>
      </c>
      <c r="O419" s="150">
        <f t="shared" si="139"/>
        <v>0</v>
      </c>
      <c r="P419" s="145">
        <f t="shared" ca="1" si="131"/>
        <v>54.128723360000002</v>
      </c>
      <c r="Q419" s="152">
        <f t="shared" si="132"/>
        <v>0</v>
      </c>
      <c r="R419" s="153" t="str">
        <f t="shared" si="140"/>
        <v>A+J=</v>
      </c>
      <c r="S419" s="148">
        <f t="shared" si="141"/>
        <v>43872</v>
      </c>
      <c r="T419" s="154">
        <f t="shared" si="133"/>
        <v>0</v>
      </c>
      <c r="U419" s="7"/>
      <c r="V419" s="49"/>
      <c r="W419" s="32"/>
      <c r="X419" s="19"/>
      <c r="Y419" s="1"/>
      <c r="Z419" s="7"/>
      <c r="AA419" s="7"/>
      <c r="AB419" s="7"/>
      <c r="AC419" s="7"/>
      <c r="AD419" s="7"/>
      <c r="AE419" s="8"/>
      <c r="AF419" s="7"/>
      <c r="AG419" s="7" t="str">
        <f t="shared" ca="1" si="142"/>
        <v>Pago</v>
      </c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</row>
    <row r="420" spans="1:208" x14ac:dyDescent="0.2">
      <c r="A420" s="143">
        <f t="shared" si="134"/>
        <v>43870</v>
      </c>
      <c r="B420" s="144">
        <f t="shared" ca="1" si="143"/>
        <v>9513.5887233599988</v>
      </c>
      <c r="C420" s="145">
        <f t="shared" si="135"/>
        <v>9459.4599999999991</v>
      </c>
      <c r="D420" s="146">
        <f ca="1">IF(A420&lt;$B$1,VLOOKUP(A420,[1]DI!$A$4:$B$15000,2,FALSE),0)</f>
        <v>0</v>
      </c>
      <c r="E420" s="145">
        <f t="shared" ca="1" si="127"/>
        <v>1</v>
      </c>
      <c r="F420" s="145">
        <f ca="1">(TRUNC(PRODUCT($E$12:$E419),16))</f>
        <v>1.0650024640544</v>
      </c>
      <c r="G420" s="145">
        <f t="shared" ca="1" si="126"/>
        <v>1.0613892271113201</v>
      </c>
      <c r="H420" s="145">
        <f t="shared" ca="1" si="128"/>
        <v>1.00340425</v>
      </c>
      <c r="I420" s="147">
        <f t="shared" si="136"/>
        <v>2.9499999999999998E-2</v>
      </c>
      <c r="J420" s="148">
        <f t="shared" si="144"/>
        <v>43843</v>
      </c>
      <c r="K420" s="149">
        <f t="shared" si="137"/>
        <v>19</v>
      </c>
      <c r="L420" s="150">
        <f t="shared" si="138"/>
        <v>20</v>
      </c>
      <c r="M420" s="151">
        <f t="shared" si="129"/>
        <v>1.0023100650000001</v>
      </c>
      <c r="N420" s="151">
        <f t="shared" ca="1" si="130"/>
        <v>1.0057221789999999</v>
      </c>
      <c r="O420" s="150">
        <f t="shared" si="139"/>
        <v>0</v>
      </c>
      <c r="P420" s="145">
        <f t="shared" ca="1" si="131"/>
        <v>54.128723360000002</v>
      </c>
      <c r="Q420" s="152">
        <f t="shared" si="132"/>
        <v>0</v>
      </c>
      <c r="R420" s="153" t="str">
        <f t="shared" si="140"/>
        <v>A+J=</v>
      </c>
      <c r="S420" s="148">
        <f t="shared" si="141"/>
        <v>43872</v>
      </c>
      <c r="T420" s="154">
        <f t="shared" si="133"/>
        <v>0</v>
      </c>
      <c r="U420" s="7"/>
      <c r="V420" s="49"/>
      <c r="W420" s="32"/>
      <c r="X420" s="19"/>
      <c r="Y420" s="1"/>
      <c r="Z420" s="7"/>
      <c r="AA420" s="7"/>
      <c r="AB420" s="7"/>
      <c r="AC420" s="7"/>
      <c r="AD420" s="7"/>
      <c r="AE420" s="8"/>
      <c r="AF420" s="7"/>
      <c r="AG420" s="7" t="str">
        <f t="shared" ca="1" si="142"/>
        <v>Pago</v>
      </c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</row>
    <row r="421" spans="1:208" x14ac:dyDescent="0.2">
      <c r="A421" s="143">
        <f t="shared" si="134"/>
        <v>43871</v>
      </c>
      <c r="B421" s="144">
        <f t="shared" ca="1" si="143"/>
        <v>9513.5887233599988</v>
      </c>
      <c r="C421" s="145">
        <f t="shared" si="135"/>
        <v>9459.4599999999991</v>
      </c>
      <c r="D421" s="146">
        <f ca="1">IF(A421&lt;$B$1,VLOOKUP(A421,[1]DI!$A$4:$B$15000,2,FALSE),0)</f>
        <v>4.1500000000000002E-2</v>
      </c>
      <c r="E421" s="145">
        <f t="shared" ca="1" si="127"/>
        <v>1.00016137</v>
      </c>
      <c r="F421" s="145">
        <f ca="1">(TRUNC(PRODUCT($E$12:$E420),16))</f>
        <v>1.0650024640544</v>
      </c>
      <c r="G421" s="145">
        <f t="shared" ca="1" si="126"/>
        <v>1.0613892271113201</v>
      </c>
      <c r="H421" s="145">
        <f t="shared" ca="1" si="128"/>
        <v>1.00340425</v>
      </c>
      <c r="I421" s="147">
        <f t="shared" si="136"/>
        <v>2.9499999999999998E-2</v>
      </c>
      <c r="J421" s="148">
        <f t="shared" si="144"/>
        <v>43843</v>
      </c>
      <c r="K421" s="149">
        <f t="shared" si="137"/>
        <v>20</v>
      </c>
      <c r="L421" s="150">
        <f t="shared" si="138"/>
        <v>20</v>
      </c>
      <c r="M421" s="151">
        <f t="shared" si="129"/>
        <v>1.0023100650000001</v>
      </c>
      <c r="N421" s="151">
        <f t="shared" ca="1" si="130"/>
        <v>1.0057221789999999</v>
      </c>
      <c r="O421" s="150">
        <f t="shared" si="139"/>
        <v>0</v>
      </c>
      <c r="P421" s="145">
        <f t="shared" ca="1" si="131"/>
        <v>54.128723360000002</v>
      </c>
      <c r="Q421" s="152">
        <f t="shared" si="132"/>
        <v>0</v>
      </c>
      <c r="R421" s="153" t="str">
        <f t="shared" si="140"/>
        <v>A+J=</v>
      </c>
      <c r="S421" s="148">
        <f t="shared" si="141"/>
        <v>43872</v>
      </c>
      <c r="T421" s="154">
        <f t="shared" si="133"/>
        <v>0</v>
      </c>
      <c r="U421" s="7"/>
      <c r="V421" s="49"/>
      <c r="W421" s="32"/>
      <c r="X421" s="19"/>
      <c r="Y421" s="1"/>
      <c r="Z421" s="7"/>
      <c r="AA421" s="7"/>
      <c r="AB421" s="7"/>
      <c r="AC421" s="7"/>
      <c r="AD421" s="7"/>
      <c r="AE421" s="8"/>
      <c r="AF421" s="7"/>
      <c r="AG421" s="7" t="str">
        <f t="shared" ca="1" si="142"/>
        <v>Pago</v>
      </c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</row>
    <row r="422" spans="1:208" x14ac:dyDescent="0.2">
      <c r="A422" s="143">
        <f t="shared" si="134"/>
        <v>43872</v>
      </c>
      <c r="B422" s="144">
        <f t="shared" ca="1" si="143"/>
        <v>9516.2217545899985</v>
      </c>
      <c r="C422" s="145">
        <f t="shared" si="135"/>
        <v>9459.4599999999991</v>
      </c>
      <c r="D422" s="146">
        <f ca="1">IF(A422&lt;$B$1,VLOOKUP(A422,[1]DI!$A$4:$B$15000,2,FALSE),0)</f>
        <v>4.1500000000000002E-2</v>
      </c>
      <c r="E422" s="145">
        <f t="shared" ca="1" si="127"/>
        <v>1.00016137</v>
      </c>
      <c r="F422" s="145">
        <f ca="1">(TRUNC(PRODUCT($E$12:$E421),16))</f>
        <v>1.0651743235020299</v>
      </c>
      <c r="G422" s="145">
        <f t="shared" ca="1" si="126"/>
        <v>1.0613892271113201</v>
      </c>
      <c r="H422" s="145">
        <f t="shared" ca="1" si="128"/>
        <v>1.00356617</v>
      </c>
      <c r="I422" s="147">
        <f t="shared" si="136"/>
        <v>2.9499999999999998E-2</v>
      </c>
      <c r="J422" s="148">
        <f t="shared" si="144"/>
        <v>43843</v>
      </c>
      <c r="K422" s="149">
        <f t="shared" si="137"/>
        <v>21</v>
      </c>
      <c r="L422" s="150">
        <f t="shared" si="138"/>
        <v>21</v>
      </c>
      <c r="M422" s="151">
        <f t="shared" si="129"/>
        <v>1.0024257080000001</v>
      </c>
      <c r="N422" s="151">
        <f t="shared" ca="1" si="130"/>
        <v>1.0060005279999999</v>
      </c>
      <c r="O422" s="150">
        <f t="shared" si="139"/>
        <v>14</v>
      </c>
      <c r="P422" s="145">
        <f t="shared" ca="1" si="131"/>
        <v>56.761754590000002</v>
      </c>
      <c r="Q422" s="152">
        <f t="shared" si="132"/>
        <v>270.27</v>
      </c>
      <c r="R422" s="153" t="str">
        <f t="shared" si="140"/>
        <v>A+J=</v>
      </c>
      <c r="S422" s="148">
        <f t="shared" si="141"/>
        <v>43872</v>
      </c>
      <c r="T422" s="154">
        <f t="shared" ca="1" si="133"/>
        <v>6377119.214505</v>
      </c>
      <c r="U422" s="7"/>
      <c r="V422" s="49"/>
      <c r="W422" s="32"/>
      <c r="X422" s="19"/>
      <c r="Y422" s="1"/>
      <c r="Z422" s="7"/>
      <c r="AA422" s="7"/>
      <c r="AB422" s="7"/>
      <c r="AC422" s="7"/>
      <c r="AD422" s="7"/>
      <c r="AE422" s="8"/>
      <c r="AF422" s="7"/>
      <c r="AG422" s="7" t="str">
        <f t="shared" ca="1" si="142"/>
        <v>Pago</v>
      </c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</row>
    <row r="423" spans="1:208" x14ac:dyDescent="0.2">
      <c r="A423" s="143">
        <f t="shared" si="134"/>
        <v>43873</v>
      </c>
      <c r="B423" s="144">
        <f t="shared" ca="1" si="143"/>
        <v>9191.7332553499982</v>
      </c>
      <c r="C423" s="145">
        <f t="shared" si="135"/>
        <v>9189.1899999999987</v>
      </c>
      <c r="D423" s="146">
        <f ca="1">IF(A423&lt;$B$1,VLOOKUP(A423,[1]DI!$A$4:$B$15000,2,FALSE),0)</f>
        <v>4.1500000000000002E-2</v>
      </c>
      <c r="E423" s="145">
        <f t="shared" ca="1" si="127"/>
        <v>1.00016137</v>
      </c>
      <c r="F423" s="145">
        <f ca="1">(TRUNC(PRODUCT($E$12:$E422),16))</f>
        <v>1.0653462106826099</v>
      </c>
      <c r="G423" s="145">
        <f t="shared" ca="1" si="126"/>
        <v>1.0651743235020299</v>
      </c>
      <c r="H423" s="145">
        <f t="shared" ca="1" si="128"/>
        <v>1.00016137</v>
      </c>
      <c r="I423" s="147">
        <f t="shared" si="136"/>
        <v>2.9499999999999998E-2</v>
      </c>
      <c r="J423" s="148">
        <f t="shared" si="144"/>
        <v>43872</v>
      </c>
      <c r="K423" s="149">
        <f t="shared" si="137"/>
        <v>1</v>
      </c>
      <c r="L423" s="150">
        <f t="shared" si="138"/>
        <v>1</v>
      </c>
      <c r="M423" s="151">
        <f t="shared" si="129"/>
        <v>1.000115377</v>
      </c>
      <c r="N423" s="151">
        <f t="shared" ca="1" si="130"/>
        <v>1.000276766</v>
      </c>
      <c r="O423" s="150">
        <f t="shared" si="139"/>
        <v>0</v>
      </c>
      <c r="P423" s="145">
        <f t="shared" ca="1" si="131"/>
        <v>2.5432553499999999</v>
      </c>
      <c r="Q423" s="152">
        <f t="shared" si="132"/>
        <v>0</v>
      </c>
      <c r="R423" s="153" t="str">
        <f t="shared" si="140"/>
        <v>A+J=</v>
      </c>
      <c r="S423" s="148">
        <f t="shared" si="141"/>
        <v>43901</v>
      </c>
      <c r="T423" s="154">
        <f t="shared" si="133"/>
        <v>0</v>
      </c>
      <c r="U423" s="7"/>
      <c r="V423" s="49"/>
      <c r="W423" s="32"/>
      <c r="X423" s="19"/>
      <c r="Y423" s="1"/>
      <c r="Z423" s="7"/>
      <c r="AA423" s="7"/>
      <c r="AB423" s="7"/>
      <c r="AC423" s="7"/>
      <c r="AD423" s="7"/>
      <c r="AE423" s="8"/>
      <c r="AF423" s="7"/>
      <c r="AG423" s="7" t="str">
        <f t="shared" ca="1" si="142"/>
        <v>Pago</v>
      </c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</row>
    <row r="424" spans="1:208" x14ac:dyDescent="0.2">
      <c r="A424" s="143">
        <f t="shared" si="134"/>
        <v>43874</v>
      </c>
      <c r="B424" s="144">
        <f t="shared" ca="1" si="143"/>
        <v>9194.2772366599984</v>
      </c>
      <c r="C424" s="145">
        <f t="shared" si="135"/>
        <v>9189.1899999999987</v>
      </c>
      <c r="D424" s="146">
        <f ca="1">IF(A424&lt;$B$1,VLOOKUP(A424,[1]DI!$A$4:$B$15000,2,FALSE),0)</f>
        <v>4.1500000000000002E-2</v>
      </c>
      <c r="E424" s="145">
        <f t="shared" ca="1" si="127"/>
        <v>1.00016137</v>
      </c>
      <c r="F424" s="145">
        <f ca="1">(TRUNC(PRODUCT($E$12:$E423),16))</f>
        <v>1.0655181256006301</v>
      </c>
      <c r="G424" s="145">
        <f t="shared" ca="1" si="126"/>
        <v>1.0651743235020299</v>
      </c>
      <c r="H424" s="145">
        <f t="shared" ca="1" si="128"/>
        <v>1.0003227699999999</v>
      </c>
      <c r="I424" s="147">
        <f t="shared" si="136"/>
        <v>2.9499999999999998E-2</v>
      </c>
      <c r="J424" s="148">
        <f t="shared" si="144"/>
        <v>43872</v>
      </c>
      <c r="K424" s="149">
        <f t="shared" si="137"/>
        <v>2</v>
      </c>
      <c r="L424" s="150">
        <f t="shared" si="138"/>
        <v>2</v>
      </c>
      <c r="M424" s="151">
        <f t="shared" si="129"/>
        <v>1.0002307669999999</v>
      </c>
      <c r="N424" s="151">
        <f t="shared" ca="1" si="130"/>
        <v>1.000553611</v>
      </c>
      <c r="O424" s="150">
        <f t="shared" si="139"/>
        <v>0</v>
      </c>
      <c r="P424" s="145">
        <f t="shared" ca="1" si="131"/>
        <v>5.0872366600000003</v>
      </c>
      <c r="Q424" s="152">
        <f t="shared" si="132"/>
        <v>0</v>
      </c>
      <c r="R424" s="153" t="str">
        <f t="shared" si="140"/>
        <v>A+J=</v>
      </c>
      <c r="S424" s="148">
        <f t="shared" si="141"/>
        <v>43901</v>
      </c>
      <c r="T424" s="154">
        <f t="shared" si="133"/>
        <v>0</v>
      </c>
      <c r="U424" s="7"/>
      <c r="V424" s="49"/>
      <c r="W424" s="32"/>
      <c r="X424" s="19"/>
      <c r="Y424" s="1"/>
      <c r="Z424" s="7"/>
      <c r="AA424" s="7"/>
      <c r="AB424" s="7"/>
      <c r="AC424" s="7"/>
      <c r="AD424" s="7"/>
      <c r="AE424" s="8"/>
      <c r="AF424" s="7"/>
      <c r="AG424" s="7" t="str">
        <f t="shared" ca="1" si="142"/>
        <v>Pago</v>
      </c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</row>
    <row r="425" spans="1:208" x14ac:dyDescent="0.2">
      <c r="A425" s="143">
        <f t="shared" si="134"/>
        <v>43875</v>
      </c>
      <c r="B425" s="144">
        <f t="shared" ca="1" si="143"/>
        <v>9196.8218795899993</v>
      </c>
      <c r="C425" s="145">
        <f t="shared" si="135"/>
        <v>9189.1899999999987</v>
      </c>
      <c r="D425" s="146">
        <f ca="1">IF(A425&lt;$B$1,VLOOKUP(A425,[1]DI!$A$4:$B$15000,2,FALSE),0)</f>
        <v>4.1500000000000002E-2</v>
      </c>
      <c r="E425" s="145">
        <f t="shared" ca="1" si="127"/>
        <v>1.00016137</v>
      </c>
      <c r="F425" s="145">
        <f ca="1">(TRUNC(PRODUCT($E$12:$E424),16))</f>
        <v>1.0656900682605599</v>
      </c>
      <c r="G425" s="145">
        <f t="shared" ca="1" si="126"/>
        <v>1.0651743235020299</v>
      </c>
      <c r="H425" s="145">
        <f t="shared" ca="1" si="128"/>
        <v>1.0004841900000001</v>
      </c>
      <c r="I425" s="147">
        <f t="shared" si="136"/>
        <v>2.9499999999999998E-2</v>
      </c>
      <c r="J425" s="148">
        <f t="shared" si="144"/>
        <v>43872</v>
      </c>
      <c r="K425" s="149">
        <f t="shared" si="137"/>
        <v>3</v>
      </c>
      <c r="L425" s="150">
        <f t="shared" si="138"/>
        <v>3</v>
      </c>
      <c r="M425" s="151">
        <f t="shared" si="129"/>
        <v>1.00034617</v>
      </c>
      <c r="N425" s="151">
        <f t="shared" ca="1" si="130"/>
        <v>1.0008305280000001</v>
      </c>
      <c r="O425" s="150">
        <f t="shared" si="139"/>
        <v>0</v>
      </c>
      <c r="P425" s="145">
        <f t="shared" ca="1" si="131"/>
        <v>7.6318795899999996</v>
      </c>
      <c r="Q425" s="152">
        <f t="shared" si="132"/>
        <v>0</v>
      </c>
      <c r="R425" s="153" t="str">
        <f t="shared" si="140"/>
        <v>A+J=</v>
      </c>
      <c r="S425" s="148">
        <f t="shared" si="141"/>
        <v>43901</v>
      </c>
      <c r="T425" s="154">
        <f t="shared" si="133"/>
        <v>0</v>
      </c>
      <c r="U425" s="7"/>
      <c r="V425" s="49"/>
      <c r="W425" s="32"/>
      <c r="X425" s="19"/>
      <c r="Y425" s="1"/>
      <c r="Z425" s="7"/>
      <c r="AA425" s="7"/>
      <c r="AB425" s="7"/>
      <c r="AC425" s="7"/>
      <c r="AD425" s="7"/>
      <c r="AE425" s="8"/>
      <c r="AF425" s="7"/>
      <c r="AG425" s="7" t="str">
        <f t="shared" ca="1" si="142"/>
        <v>Pago</v>
      </c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</row>
    <row r="426" spans="1:208" x14ac:dyDescent="0.2">
      <c r="A426" s="143">
        <f t="shared" si="134"/>
        <v>43876</v>
      </c>
      <c r="B426" s="144">
        <f t="shared" ca="1" si="143"/>
        <v>9199.3672576499994</v>
      </c>
      <c r="C426" s="145">
        <f t="shared" si="135"/>
        <v>9189.1899999999987</v>
      </c>
      <c r="D426" s="146">
        <f ca="1">IF(A426&lt;$B$1,VLOOKUP(A426,[1]DI!$A$4:$B$15000,2,FALSE),0)</f>
        <v>0</v>
      </c>
      <c r="E426" s="145">
        <f t="shared" ca="1" si="127"/>
        <v>1</v>
      </c>
      <c r="F426" s="145">
        <f ca="1">(TRUNC(PRODUCT($E$12:$E425),16))</f>
        <v>1.06586203866687</v>
      </c>
      <c r="G426" s="145">
        <f t="shared" ca="1" si="126"/>
        <v>1.0651743235020299</v>
      </c>
      <c r="H426" s="145">
        <f t="shared" ca="1" si="128"/>
        <v>1.0006456399999999</v>
      </c>
      <c r="I426" s="147">
        <f t="shared" si="136"/>
        <v>2.9499999999999998E-2</v>
      </c>
      <c r="J426" s="148">
        <f t="shared" si="144"/>
        <v>43872</v>
      </c>
      <c r="K426" s="149">
        <f t="shared" si="137"/>
        <v>3</v>
      </c>
      <c r="L426" s="150">
        <f t="shared" si="138"/>
        <v>4</v>
      </c>
      <c r="M426" s="151">
        <f t="shared" si="129"/>
        <v>1.000461587</v>
      </c>
      <c r="N426" s="151">
        <f t="shared" ca="1" si="130"/>
        <v>1.0011075250000001</v>
      </c>
      <c r="O426" s="150">
        <f t="shared" si="139"/>
        <v>0</v>
      </c>
      <c r="P426" s="145">
        <f t="shared" ca="1" si="131"/>
        <v>10.17725765</v>
      </c>
      <c r="Q426" s="152">
        <f t="shared" si="132"/>
        <v>0</v>
      </c>
      <c r="R426" s="153" t="str">
        <f t="shared" si="140"/>
        <v>A+J=</v>
      </c>
      <c r="S426" s="148">
        <f t="shared" si="141"/>
        <v>43901</v>
      </c>
      <c r="T426" s="154">
        <f t="shared" si="133"/>
        <v>0</v>
      </c>
      <c r="U426" s="7"/>
      <c r="V426" s="49"/>
      <c r="W426" s="32"/>
      <c r="X426" s="19"/>
      <c r="Y426" s="1"/>
      <c r="Z426" s="7"/>
      <c r="AA426" s="7"/>
      <c r="AB426" s="7"/>
      <c r="AC426" s="7"/>
      <c r="AD426" s="7"/>
      <c r="AE426" s="8"/>
      <c r="AF426" s="7"/>
      <c r="AG426" s="7" t="str">
        <f t="shared" ca="1" si="142"/>
        <v>Pago</v>
      </c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</row>
    <row r="427" spans="1:208" x14ac:dyDescent="0.2">
      <c r="A427" s="143">
        <f t="shared" si="134"/>
        <v>43877</v>
      </c>
      <c r="B427" s="144">
        <f t="shared" ca="1" si="143"/>
        <v>9199.3672576499994</v>
      </c>
      <c r="C427" s="145">
        <f t="shared" si="135"/>
        <v>9189.1899999999987</v>
      </c>
      <c r="D427" s="146">
        <f ca="1">IF(A427&lt;$B$1,VLOOKUP(A427,[1]DI!$A$4:$B$15000,2,FALSE),0)</f>
        <v>0</v>
      </c>
      <c r="E427" s="145">
        <f t="shared" ca="1" si="127"/>
        <v>1</v>
      </c>
      <c r="F427" s="145">
        <f ca="1">(TRUNC(PRODUCT($E$12:$E426),16))</f>
        <v>1.06586203866687</v>
      </c>
      <c r="G427" s="145">
        <f t="shared" ca="1" si="126"/>
        <v>1.0651743235020299</v>
      </c>
      <c r="H427" s="145">
        <f t="shared" ca="1" si="128"/>
        <v>1.0006456399999999</v>
      </c>
      <c r="I427" s="147">
        <f t="shared" si="136"/>
        <v>2.9499999999999998E-2</v>
      </c>
      <c r="J427" s="148">
        <f t="shared" si="144"/>
        <v>43872</v>
      </c>
      <c r="K427" s="149">
        <f t="shared" si="137"/>
        <v>3</v>
      </c>
      <c r="L427" s="150">
        <f t="shared" si="138"/>
        <v>4</v>
      </c>
      <c r="M427" s="151">
        <f t="shared" si="129"/>
        <v>1.000461587</v>
      </c>
      <c r="N427" s="151">
        <f t="shared" ca="1" si="130"/>
        <v>1.0011075250000001</v>
      </c>
      <c r="O427" s="150">
        <f t="shared" si="139"/>
        <v>0</v>
      </c>
      <c r="P427" s="145">
        <f t="shared" ca="1" si="131"/>
        <v>10.17725765</v>
      </c>
      <c r="Q427" s="152">
        <f t="shared" si="132"/>
        <v>0</v>
      </c>
      <c r="R427" s="153" t="str">
        <f t="shared" si="140"/>
        <v>A+J=</v>
      </c>
      <c r="S427" s="148">
        <f t="shared" si="141"/>
        <v>43901</v>
      </c>
      <c r="T427" s="154">
        <f t="shared" si="133"/>
        <v>0</v>
      </c>
      <c r="U427" s="7"/>
      <c r="V427" s="49"/>
      <c r="W427" s="23"/>
      <c r="X427" s="19"/>
      <c r="Y427" s="1"/>
      <c r="Z427" s="7"/>
      <c r="AA427" s="7"/>
      <c r="AB427" s="7"/>
      <c r="AC427" s="7"/>
      <c r="AD427" s="7"/>
      <c r="AE427" s="8"/>
      <c r="AF427" s="7"/>
      <c r="AG427" s="7" t="str">
        <f t="shared" ca="1" si="142"/>
        <v>Pago</v>
      </c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</row>
    <row r="428" spans="1:208" x14ac:dyDescent="0.2">
      <c r="A428" s="143">
        <f t="shared" si="134"/>
        <v>43878</v>
      </c>
      <c r="B428" s="144">
        <f t="shared" ca="1" si="143"/>
        <v>9199.3672576499994</v>
      </c>
      <c r="C428" s="145">
        <f t="shared" si="135"/>
        <v>9189.1899999999987</v>
      </c>
      <c r="D428" s="146">
        <f ca="1">IF(A428&lt;$B$1,VLOOKUP(A428,[1]DI!$A$4:$B$15000,2,FALSE),0)</f>
        <v>4.1500000000000002E-2</v>
      </c>
      <c r="E428" s="145">
        <f t="shared" ca="1" si="127"/>
        <v>1.00016137</v>
      </c>
      <c r="F428" s="145">
        <f ca="1">(TRUNC(PRODUCT($E$12:$E427),16))</f>
        <v>1.06586203866687</v>
      </c>
      <c r="G428" s="145">
        <f t="shared" ca="1" si="126"/>
        <v>1.0651743235020299</v>
      </c>
      <c r="H428" s="145">
        <f t="shared" ca="1" si="128"/>
        <v>1.0006456399999999</v>
      </c>
      <c r="I428" s="147">
        <f t="shared" si="136"/>
        <v>2.9499999999999998E-2</v>
      </c>
      <c r="J428" s="148">
        <f t="shared" si="144"/>
        <v>43872</v>
      </c>
      <c r="K428" s="149">
        <f t="shared" si="137"/>
        <v>4</v>
      </c>
      <c r="L428" s="150">
        <f t="shared" si="138"/>
        <v>4</v>
      </c>
      <c r="M428" s="151">
        <f t="shared" si="129"/>
        <v>1.000461587</v>
      </c>
      <c r="N428" s="151">
        <f t="shared" ca="1" si="130"/>
        <v>1.0011075250000001</v>
      </c>
      <c r="O428" s="150">
        <f t="shared" si="139"/>
        <v>0</v>
      </c>
      <c r="P428" s="145">
        <f t="shared" ca="1" si="131"/>
        <v>10.17725765</v>
      </c>
      <c r="Q428" s="152">
        <f t="shared" si="132"/>
        <v>0</v>
      </c>
      <c r="R428" s="153" t="str">
        <f t="shared" si="140"/>
        <v>A+J=</v>
      </c>
      <c r="S428" s="148">
        <f t="shared" si="141"/>
        <v>43901</v>
      </c>
      <c r="T428" s="154">
        <f t="shared" si="133"/>
        <v>0</v>
      </c>
      <c r="U428" s="7"/>
      <c r="V428" s="49"/>
      <c r="W428" s="32"/>
      <c r="X428" s="19"/>
      <c r="Y428" s="1"/>
      <c r="Z428" s="7"/>
      <c r="AA428" s="7"/>
      <c r="AB428" s="7"/>
      <c r="AC428" s="7"/>
      <c r="AD428" s="7"/>
      <c r="AE428" s="8"/>
      <c r="AF428" s="7"/>
      <c r="AG428" s="7" t="str">
        <f t="shared" ca="1" si="142"/>
        <v>Pago</v>
      </c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</row>
    <row r="429" spans="1:208" x14ac:dyDescent="0.2">
      <c r="A429" s="143">
        <f t="shared" si="134"/>
        <v>43879</v>
      </c>
      <c r="B429" s="144">
        <f t="shared" ca="1" si="143"/>
        <v>9201.9132881399983</v>
      </c>
      <c r="C429" s="145">
        <f t="shared" si="135"/>
        <v>9189.1899999999987</v>
      </c>
      <c r="D429" s="146">
        <f ca="1">IF(A429&lt;$B$1,VLOOKUP(A429,[1]DI!$A$4:$B$15000,2,FALSE),0)</f>
        <v>4.1500000000000002E-2</v>
      </c>
      <c r="E429" s="145">
        <f t="shared" ca="1" si="127"/>
        <v>1.00016137</v>
      </c>
      <c r="F429" s="145">
        <f ca="1">(TRUNC(PRODUCT($E$12:$E428),16))</f>
        <v>1.06603403682405</v>
      </c>
      <c r="G429" s="145">
        <f t="shared" ca="1" si="126"/>
        <v>1.0651743235020299</v>
      </c>
      <c r="H429" s="145">
        <f t="shared" ca="1" si="128"/>
        <v>1.00080711</v>
      </c>
      <c r="I429" s="147">
        <f t="shared" si="136"/>
        <v>2.9499999999999998E-2</v>
      </c>
      <c r="J429" s="148">
        <f t="shared" si="144"/>
        <v>43872</v>
      </c>
      <c r="K429" s="149">
        <f t="shared" si="137"/>
        <v>5</v>
      </c>
      <c r="L429" s="150">
        <f t="shared" si="138"/>
        <v>5</v>
      </c>
      <c r="M429" s="151">
        <f t="shared" si="129"/>
        <v>1.0005770169999999</v>
      </c>
      <c r="N429" s="151">
        <f t="shared" ca="1" si="130"/>
        <v>1.001384593</v>
      </c>
      <c r="O429" s="150">
        <f t="shared" si="139"/>
        <v>0</v>
      </c>
      <c r="P429" s="145">
        <f t="shared" ca="1" si="131"/>
        <v>12.723288139999999</v>
      </c>
      <c r="Q429" s="152">
        <f t="shared" si="132"/>
        <v>0</v>
      </c>
      <c r="R429" s="153" t="str">
        <f t="shared" si="140"/>
        <v>A+J=</v>
      </c>
      <c r="S429" s="148">
        <f t="shared" si="141"/>
        <v>43901</v>
      </c>
      <c r="T429" s="154">
        <f t="shared" si="133"/>
        <v>0</v>
      </c>
      <c r="U429" s="7"/>
      <c r="V429" s="49"/>
      <c r="W429" s="32"/>
      <c r="X429" s="19"/>
      <c r="Y429" s="1"/>
      <c r="Z429" s="7"/>
      <c r="AA429" s="7"/>
      <c r="AB429" s="7"/>
      <c r="AC429" s="7"/>
      <c r="AD429" s="7"/>
      <c r="AE429" s="8"/>
      <c r="AF429" s="7"/>
      <c r="AG429" s="7" t="str">
        <f t="shared" ca="1" si="142"/>
        <v>Pago</v>
      </c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</row>
    <row r="430" spans="1:208" x14ac:dyDescent="0.2">
      <c r="A430" s="143">
        <f t="shared" si="134"/>
        <v>43880</v>
      </c>
      <c r="B430" s="144">
        <f t="shared" ca="1" si="143"/>
        <v>9204.4600537699989</v>
      </c>
      <c r="C430" s="145">
        <f t="shared" si="135"/>
        <v>9189.1899999999987</v>
      </c>
      <c r="D430" s="146">
        <f ca="1">IF(A430&lt;$B$1,VLOOKUP(A430,[1]DI!$A$4:$B$15000,2,FALSE),0)</f>
        <v>4.1500000000000002E-2</v>
      </c>
      <c r="E430" s="145">
        <f t="shared" ca="1" si="127"/>
        <v>1.00016137</v>
      </c>
      <c r="F430" s="145">
        <f ca="1">(TRUNC(PRODUCT($E$12:$E429),16))</f>
        <v>1.0662060627365699</v>
      </c>
      <c r="G430" s="145">
        <f t="shared" ca="1" si="126"/>
        <v>1.0651743235020299</v>
      </c>
      <c r="H430" s="145">
        <f t="shared" ca="1" si="128"/>
        <v>1.0009686099999999</v>
      </c>
      <c r="I430" s="147">
        <f t="shared" si="136"/>
        <v>2.9499999999999998E-2</v>
      </c>
      <c r="J430" s="148">
        <f t="shared" si="144"/>
        <v>43872</v>
      </c>
      <c r="K430" s="149">
        <f t="shared" si="137"/>
        <v>6</v>
      </c>
      <c r="L430" s="150">
        <f t="shared" si="138"/>
        <v>6</v>
      </c>
      <c r="M430" s="151">
        <f t="shared" si="129"/>
        <v>1.00069246</v>
      </c>
      <c r="N430" s="151">
        <f t="shared" ca="1" si="130"/>
        <v>1.0016617409999999</v>
      </c>
      <c r="O430" s="150">
        <f t="shared" si="139"/>
        <v>0</v>
      </c>
      <c r="P430" s="145">
        <f t="shared" ca="1" si="131"/>
        <v>15.270053770000001</v>
      </c>
      <c r="Q430" s="152">
        <f t="shared" si="132"/>
        <v>0</v>
      </c>
      <c r="R430" s="153" t="str">
        <f t="shared" si="140"/>
        <v>A+J=</v>
      </c>
      <c r="S430" s="148">
        <f t="shared" si="141"/>
        <v>43901</v>
      </c>
      <c r="T430" s="154">
        <f t="shared" si="133"/>
        <v>0</v>
      </c>
      <c r="U430" s="7"/>
      <c r="V430" s="49"/>
      <c r="W430" s="32"/>
      <c r="X430" s="19"/>
      <c r="Y430" s="1"/>
      <c r="Z430" s="7"/>
      <c r="AA430" s="7"/>
      <c r="AB430" s="7"/>
      <c r="AC430" s="7"/>
      <c r="AD430" s="7"/>
      <c r="AE430" s="8"/>
      <c r="AF430" s="7"/>
      <c r="AG430" s="7" t="str">
        <f t="shared" ca="1" si="142"/>
        <v>Pago</v>
      </c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</row>
    <row r="431" spans="1:208" x14ac:dyDescent="0.2">
      <c r="A431" s="143">
        <f t="shared" si="134"/>
        <v>43881</v>
      </c>
      <c r="B431" s="144">
        <f t="shared" ca="1" si="143"/>
        <v>9207.0075545399995</v>
      </c>
      <c r="C431" s="145">
        <f t="shared" si="135"/>
        <v>9189.1899999999987</v>
      </c>
      <c r="D431" s="146">
        <f ca="1">IF(A431&lt;$B$1,VLOOKUP(A431,[1]DI!$A$4:$B$15000,2,FALSE),0)</f>
        <v>4.1500000000000002E-2</v>
      </c>
      <c r="E431" s="145">
        <f t="shared" ca="1" si="127"/>
        <v>1.00016137</v>
      </c>
      <c r="F431" s="145">
        <f ca="1">(TRUNC(PRODUCT($E$12:$E430),16))</f>
        <v>1.0663781164089201</v>
      </c>
      <c r="G431" s="145">
        <f t="shared" ca="1" si="126"/>
        <v>1.0651743235020299</v>
      </c>
      <c r="H431" s="145">
        <f t="shared" ca="1" si="128"/>
        <v>1.0011301399999999</v>
      </c>
      <c r="I431" s="147">
        <f t="shared" si="136"/>
        <v>2.9499999999999998E-2</v>
      </c>
      <c r="J431" s="148">
        <f t="shared" si="144"/>
        <v>43872</v>
      </c>
      <c r="K431" s="149">
        <f t="shared" si="137"/>
        <v>7</v>
      </c>
      <c r="L431" s="150">
        <f t="shared" si="138"/>
        <v>7</v>
      </c>
      <c r="M431" s="151">
        <f t="shared" si="129"/>
        <v>1.0008079160000001</v>
      </c>
      <c r="N431" s="151">
        <f t="shared" ca="1" si="130"/>
        <v>1.001938969</v>
      </c>
      <c r="O431" s="150">
        <f t="shared" si="139"/>
        <v>0</v>
      </c>
      <c r="P431" s="145">
        <f t="shared" ca="1" si="131"/>
        <v>17.81755454</v>
      </c>
      <c r="Q431" s="152">
        <f t="shared" si="132"/>
        <v>0</v>
      </c>
      <c r="R431" s="153" t="str">
        <f t="shared" si="140"/>
        <v>A+J=</v>
      </c>
      <c r="S431" s="148">
        <f t="shared" si="141"/>
        <v>43901</v>
      </c>
      <c r="T431" s="154">
        <f t="shared" si="133"/>
        <v>0</v>
      </c>
      <c r="U431" s="7"/>
      <c r="V431" s="49"/>
      <c r="W431" s="32"/>
      <c r="X431" s="19"/>
      <c r="Y431" s="1"/>
      <c r="Z431" s="7"/>
      <c r="AA431" s="7"/>
      <c r="AB431" s="7"/>
      <c r="AC431" s="7"/>
      <c r="AD431" s="7"/>
      <c r="AE431" s="8"/>
      <c r="AF431" s="7"/>
      <c r="AG431" s="7" t="str">
        <f t="shared" ca="1" si="142"/>
        <v>Pago</v>
      </c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</row>
    <row r="432" spans="1:208" x14ac:dyDescent="0.2">
      <c r="A432" s="143">
        <f t="shared" si="134"/>
        <v>43882</v>
      </c>
      <c r="B432" s="144">
        <f t="shared" ca="1" si="143"/>
        <v>9209.5557169299991</v>
      </c>
      <c r="C432" s="145">
        <f t="shared" si="135"/>
        <v>9189.1899999999987</v>
      </c>
      <c r="D432" s="146">
        <f ca="1">IF(A432&lt;$B$1,VLOOKUP(A432,[1]DI!$A$4:$B$15000,2,FALSE),0)</f>
        <v>4.1500000000000002E-2</v>
      </c>
      <c r="E432" s="145">
        <f t="shared" ca="1" si="127"/>
        <v>1.00016137</v>
      </c>
      <c r="F432" s="145">
        <f ca="1">(TRUNC(PRODUCT($E$12:$E431),16))</f>
        <v>1.06655019784556</v>
      </c>
      <c r="G432" s="145">
        <f t="shared" ref="G432:G495" ca="1" si="145">IF(O431&gt;0,F431,G431)</f>
        <v>1.0651743235020299</v>
      </c>
      <c r="H432" s="145">
        <f t="shared" ca="1" si="128"/>
        <v>1.00129169</v>
      </c>
      <c r="I432" s="147">
        <f t="shared" si="136"/>
        <v>2.9499999999999998E-2</v>
      </c>
      <c r="J432" s="148">
        <f t="shared" si="144"/>
        <v>43872</v>
      </c>
      <c r="K432" s="149">
        <f t="shared" si="137"/>
        <v>8</v>
      </c>
      <c r="L432" s="150">
        <f t="shared" si="138"/>
        <v>8</v>
      </c>
      <c r="M432" s="151">
        <f t="shared" si="129"/>
        <v>1.000923386</v>
      </c>
      <c r="N432" s="151">
        <f t="shared" ca="1" si="130"/>
        <v>1.002216269</v>
      </c>
      <c r="O432" s="150">
        <f t="shared" si="139"/>
        <v>0</v>
      </c>
      <c r="P432" s="145">
        <f t="shared" ca="1" si="131"/>
        <v>20.365716930000001</v>
      </c>
      <c r="Q432" s="152">
        <f t="shared" si="132"/>
        <v>0</v>
      </c>
      <c r="R432" s="153" t="str">
        <f t="shared" si="140"/>
        <v>A+J=</v>
      </c>
      <c r="S432" s="148">
        <f t="shared" si="141"/>
        <v>43901</v>
      </c>
      <c r="T432" s="154">
        <f t="shared" si="133"/>
        <v>0</v>
      </c>
      <c r="U432" s="7"/>
      <c r="V432" s="49"/>
      <c r="W432" s="32"/>
      <c r="X432" s="19"/>
      <c r="Y432" s="1"/>
      <c r="Z432" s="7"/>
      <c r="AA432" s="7"/>
      <c r="AB432" s="7"/>
      <c r="AC432" s="7"/>
      <c r="AD432" s="7"/>
      <c r="AE432" s="8"/>
      <c r="AF432" s="7"/>
      <c r="AG432" s="7" t="str">
        <f t="shared" ca="1" si="142"/>
        <v>Pago</v>
      </c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</row>
    <row r="433" spans="1:208" x14ac:dyDescent="0.2">
      <c r="A433" s="143">
        <f t="shared" si="134"/>
        <v>43883</v>
      </c>
      <c r="B433" s="144">
        <f t="shared" ca="1" si="143"/>
        <v>9212.104623639998</v>
      </c>
      <c r="C433" s="145">
        <f t="shared" si="135"/>
        <v>9189.1899999999987</v>
      </c>
      <c r="D433" s="146">
        <f ca="1">IF(A433&lt;$B$1,VLOOKUP(A433,[1]DI!$A$4:$B$15000,2,FALSE),0)</f>
        <v>0</v>
      </c>
      <c r="E433" s="145">
        <f t="shared" ca="1" si="127"/>
        <v>1</v>
      </c>
      <c r="F433" s="145">
        <f ca="1">(TRUNC(PRODUCT($E$12:$E432),16))</f>
        <v>1.0667223070509899</v>
      </c>
      <c r="G433" s="145">
        <f t="shared" ca="1" si="145"/>
        <v>1.0651743235020299</v>
      </c>
      <c r="H433" s="145">
        <f t="shared" ca="1" si="128"/>
        <v>1.0014532700000001</v>
      </c>
      <c r="I433" s="147">
        <f t="shared" si="136"/>
        <v>2.9499999999999998E-2</v>
      </c>
      <c r="J433" s="148">
        <f t="shared" si="144"/>
        <v>43872</v>
      </c>
      <c r="K433" s="149">
        <f t="shared" si="137"/>
        <v>8</v>
      </c>
      <c r="L433" s="150">
        <f t="shared" si="138"/>
        <v>9</v>
      </c>
      <c r="M433" s="151">
        <f t="shared" si="129"/>
        <v>1.0010388699999999</v>
      </c>
      <c r="N433" s="151">
        <f t="shared" ca="1" si="130"/>
        <v>1.0024936499999999</v>
      </c>
      <c r="O433" s="150">
        <f t="shared" si="139"/>
        <v>0</v>
      </c>
      <c r="P433" s="145">
        <f t="shared" ca="1" si="131"/>
        <v>22.914623639999999</v>
      </c>
      <c r="Q433" s="152">
        <f t="shared" si="132"/>
        <v>0</v>
      </c>
      <c r="R433" s="153" t="str">
        <f t="shared" si="140"/>
        <v>A+J=</v>
      </c>
      <c r="S433" s="148">
        <f t="shared" si="141"/>
        <v>43901</v>
      </c>
      <c r="T433" s="154">
        <f t="shared" si="133"/>
        <v>0</v>
      </c>
      <c r="U433" s="7"/>
      <c r="V433" s="49"/>
      <c r="W433" s="32"/>
      <c r="X433" s="19"/>
      <c r="Y433" s="1"/>
      <c r="Z433" s="7"/>
      <c r="AA433" s="7"/>
      <c r="AB433" s="7"/>
      <c r="AC433" s="7"/>
      <c r="AD433" s="7"/>
      <c r="AE433" s="8"/>
      <c r="AF433" s="7"/>
      <c r="AG433" s="7" t="str">
        <f t="shared" ca="1" si="142"/>
        <v>Pago</v>
      </c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</row>
    <row r="434" spans="1:208" x14ac:dyDescent="0.2">
      <c r="A434" s="143">
        <f t="shared" si="134"/>
        <v>43884</v>
      </c>
      <c r="B434" s="144">
        <f t="shared" ca="1" si="143"/>
        <v>9212.104623639998</v>
      </c>
      <c r="C434" s="145">
        <f t="shared" si="135"/>
        <v>9189.1899999999987</v>
      </c>
      <c r="D434" s="146">
        <f ca="1">IF(A434&lt;$B$1,VLOOKUP(A434,[1]DI!$A$4:$B$15000,2,FALSE),0)</f>
        <v>0</v>
      </c>
      <c r="E434" s="145">
        <f t="shared" ca="1" si="127"/>
        <v>1</v>
      </c>
      <c r="F434" s="145">
        <f ca="1">(TRUNC(PRODUCT($E$12:$E433),16))</f>
        <v>1.0667223070509899</v>
      </c>
      <c r="G434" s="145">
        <f t="shared" ca="1" si="145"/>
        <v>1.0651743235020299</v>
      </c>
      <c r="H434" s="145">
        <f t="shared" ca="1" si="128"/>
        <v>1.0014532700000001</v>
      </c>
      <c r="I434" s="147">
        <f t="shared" si="136"/>
        <v>2.9499999999999998E-2</v>
      </c>
      <c r="J434" s="148">
        <f t="shared" si="144"/>
        <v>43872</v>
      </c>
      <c r="K434" s="149">
        <f t="shared" si="137"/>
        <v>8</v>
      </c>
      <c r="L434" s="150">
        <f t="shared" si="138"/>
        <v>9</v>
      </c>
      <c r="M434" s="151">
        <f t="shared" si="129"/>
        <v>1.0010388699999999</v>
      </c>
      <c r="N434" s="151">
        <f t="shared" ca="1" si="130"/>
        <v>1.0024936499999999</v>
      </c>
      <c r="O434" s="150">
        <f t="shared" si="139"/>
        <v>0</v>
      </c>
      <c r="P434" s="145">
        <f t="shared" ca="1" si="131"/>
        <v>22.914623639999999</v>
      </c>
      <c r="Q434" s="152">
        <f t="shared" si="132"/>
        <v>0</v>
      </c>
      <c r="R434" s="153" t="str">
        <f t="shared" si="140"/>
        <v>A+J=</v>
      </c>
      <c r="S434" s="148">
        <f t="shared" si="141"/>
        <v>43901</v>
      </c>
      <c r="T434" s="154">
        <f t="shared" si="133"/>
        <v>0</v>
      </c>
      <c r="U434" s="7"/>
      <c r="V434" s="49"/>
      <c r="W434" s="32"/>
      <c r="X434" s="19"/>
      <c r="Y434" s="1"/>
      <c r="Z434" s="7"/>
      <c r="AA434" s="7"/>
      <c r="AB434" s="7"/>
      <c r="AC434" s="7"/>
      <c r="AD434" s="7"/>
      <c r="AE434" s="8"/>
      <c r="AF434" s="7"/>
      <c r="AG434" s="7" t="str">
        <f t="shared" ca="1" si="142"/>
        <v>Pago</v>
      </c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</row>
    <row r="435" spans="1:208" x14ac:dyDescent="0.2">
      <c r="A435" s="143">
        <f t="shared" si="134"/>
        <v>43885</v>
      </c>
      <c r="B435" s="144">
        <f t="shared" ca="1" si="143"/>
        <v>9212.104623639998</v>
      </c>
      <c r="C435" s="145">
        <f t="shared" si="135"/>
        <v>9189.1899999999987</v>
      </c>
      <c r="D435" s="146">
        <f ca="1">IF(A435&lt;$B$1,VLOOKUP(A435,[1]DI!$A$4:$B$15000,2,FALSE),0)</f>
        <v>0</v>
      </c>
      <c r="E435" s="145">
        <f t="shared" ca="1" si="127"/>
        <v>1</v>
      </c>
      <c r="F435" s="145">
        <f ca="1">(TRUNC(PRODUCT($E$12:$E434),16))</f>
        <v>1.0667223070509899</v>
      </c>
      <c r="G435" s="145">
        <f t="shared" ca="1" si="145"/>
        <v>1.0651743235020299</v>
      </c>
      <c r="H435" s="145">
        <f t="shared" ca="1" si="128"/>
        <v>1.0014532700000001</v>
      </c>
      <c r="I435" s="147">
        <f t="shared" si="136"/>
        <v>2.9499999999999998E-2</v>
      </c>
      <c r="J435" s="148">
        <f t="shared" si="144"/>
        <v>43872</v>
      </c>
      <c r="K435" s="149">
        <f t="shared" si="137"/>
        <v>8</v>
      </c>
      <c r="L435" s="150">
        <f t="shared" si="138"/>
        <v>9</v>
      </c>
      <c r="M435" s="151">
        <f t="shared" si="129"/>
        <v>1.0010388699999999</v>
      </c>
      <c r="N435" s="151">
        <f t="shared" ca="1" si="130"/>
        <v>1.0024936499999999</v>
      </c>
      <c r="O435" s="150">
        <f t="shared" si="139"/>
        <v>0</v>
      </c>
      <c r="P435" s="145">
        <f t="shared" ca="1" si="131"/>
        <v>22.914623639999999</v>
      </c>
      <c r="Q435" s="152">
        <f t="shared" si="132"/>
        <v>0</v>
      </c>
      <c r="R435" s="153" t="str">
        <f t="shared" si="140"/>
        <v>A+J=</v>
      </c>
      <c r="S435" s="148">
        <f t="shared" si="141"/>
        <v>43901</v>
      </c>
      <c r="T435" s="154">
        <f t="shared" si="133"/>
        <v>0</v>
      </c>
      <c r="U435" s="7"/>
      <c r="V435" s="49"/>
      <c r="W435" s="32"/>
      <c r="X435" s="19"/>
      <c r="Y435" s="1"/>
      <c r="Z435" s="7"/>
      <c r="AA435" s="7"/>
      <c r="AB435" s="7"/>
      <c r="AC435" s="7"/>
      <c r="AD435" s="7"/>
      <c r="AE435" s="8"/>
      <c r="AF435" s="7"/>
      <c r="AG435" s="7" t="str">
        <f t="shared" ca="1" si="142"/>
        <v>Pago</v>
      </c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</row>
    <row r="436" spans="1:208" x14ac:dyDescent="0.2">
      <c r="A436" s="143">
        <f t="shared" si="134"/>
        <v>43886</v>
      </c>
      <c r="B436" s="144">
        <f t="shared" ca="1" si="143"/>
        <v>9212.104623639998</v>
      </c>
      <c r="C436" s="145">
        <f t="shared" si="135"/>
        <v>9189.1899999999987</v>
      </c>
      <c r="D436" s="146">
        <f ca="1">IF(A436&lt;$B$1,VLOOKUP(A436,[1]DI!$A$4:$B$15000,2,FALSE),0)</f>
        <v>0</v>
      </c>
      <c r="E436" s="145">
        <f t="shared" ca="1" si="127"/>
        <v>1</v>
      </c>
      <c r="F436" s="145">
        <f ca="1">(TRUNC(PRODUCT($E$12:$E435),16))</f>
        <v>1.0667223070509899</v>
      </c>
      <c r="G436" s="145">
        <f t="shared" ca="1" si="145"/>
        <v>1.0651743235020299</v>
      </c>
      <c r="H436" s="145">
        <f t="shared" ca="1" si="128"/>
        <v>1.0014532700000001</v>
      </c>
      <c r="I436" s="147">
        <f t="shared" si="136"/>
        <v>2.9499999999999998E-2</v>
      </c>
      <c r="J436" s="148">
        <f t="shared" si="144"/>
        <v>43872</v>
      </c>
      <c r="K436" s="149">
        <f t="shared" si="137"/>
        <v>8</v>
      </c>
      <c r="L436" s="150">
        <f t="shared" si="138"/>
        <v>9</v>
      </c>
      <c r="M436" s="151">
        <f t="shared" si="129"/>
        <v>1.0010388699999999</v>
      </c>
      <c r="N436" s="151">
        <f t="shared" ca="1" si="130"/>
        <v>1.0024936499999999</v>
      </c>
      <c r="O436" s="150">
        <f t="shared" si="139"/>
        <v>0</v>
      </c>
      <c r="P436" s="145">
        <f t="shared" ca="1" si="131"/>
        <v>22.914623639999999</v>
      </c>
      <c r="Q436" s="152">
        <f t="shared" si="132"/>
        <v>0</v>
      </c>
      <c r="R436" s="153" t="str">
        <f t="shared" si="140"/>
        <v>A+J=</v>
      </c>
      <c r="S436" s="148">
        <f t="shared" si="141"/>
        <v>43901</v>
      </c>
      <c r="T436" s="154">
        <f t="shared" si="133"/>
        <v>0</v>
      </c>
      <c r="U436" s="7"/>
      <c r="V436" s="49"/>
      <c r="W436" s="32"/>
      <c r="X436" s="42"/>
      <c r="Y436" s="1"/>
      <c r="Z436" s="7"/>
      <c r="AA436" s="7"/>
      <c r="AB436" s="7"/>
      <c r="AC436" s="7"/>
      <c r="AD436" s="7"/>
      <c r="AE436" s="8"/>
      <c r="AF436" s="7"/>
      <c r="AG436" s="7" t="str">
        <f t="shared" ca="1" si="142"/>
        <v>Pago</v>
      </c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</row>
    <row r="437" spans="1:208" x14ac:dyDescent="0.2">
      <c r="A437" s="143">
        <f t="shared" si="134"/>
        <v>43887</v>
      </c>
      <c r="B437" s="144">
        <f t="shared" ca="1" si="143"/>
        <v>9212.104623639998</v>
      </c>
      <c r="C437" s="145">
        <f t="shared" si="135"/>
        <v>9189.1899999999987</v>
      </c>
      <c r="D437" s="146">
        <f ca="1">IF(A437&lt;$B$1,VLOOKUP(A437,[1]DI!$A$4:$B$15000,2,FALSE),0)</f>
        <v>4.1500000000000002E-2</v>
      </c>
      <c r="E437" s="145">
        <f t="shared" ca="1" si="127"/>
        <v>1.00016137</v>
      </c>
      <c r="F437" s="145">
        <f ca="1">(TRUNC(PRODUCT($E$12:$E436),16))</f>
        <v>1.0667223070509899</v>
      </c>
      <c r="G437" s="145">
        <f t="shared" ca="1" si="145"/>
        <v>1.0651743235020299</v>
      </c>
      <c r="H437" s="145">
        <f t="shared" ca="1" si="128"/>
        <v>1.0014532700000001</v>
      </c>
      <c r="I437" s="147">
        <f t="shared" si="136"/>
        <v>2.9499999999999998E-2</v>
      </c>
      <c r="J437" s="148">
        <f t="shared" si="144"/>
        <v>43872</v>
      </c>
      <c r="K437" s="149">
        <f t="shared" si="137"/>
        <v>9</v>
      </c>
      <c r="L437" s="150">
        <f t="shared" si="138"/>
        <v>9</v>
      </c>
      <c r="M437" s="151">
        <f t="shared" si="129"/>
        <v>1.0010388699999999</v>
      </c>
      <c r="N437" s="151">
        <f t="shared" ca="1" si="130"/>
        <v>1.0024936499999999</v>
      </c>
      <c r="O437" s="150">
        <f t="shared" si="139"/>
        <v>0</v>
      </c>
      <c r="P437" s="145">
        <f t="shared" ca="1" si="131"/>
        <v>22.914623639999999</v>
      </c>
      <c r="Q437" s="152">
        <f t="shared" si="132"/>
        <v>0</v>
      </c>
      <c r="R437" s="153" t="str">
        <f t="shared" si="140"/>
        <v>A+J=</v>
      </c>
      <c r="S437" s="148">
        <f t="shared" si="141"/>
        <v>43901</v>
      </c>
      <c r="T437" s="154">
        <f t="shared" si="133"/>
        <v>0</v>
      </c>
      <c r="U437" s="7"/>
      <c r="V437" s="49"/>
      <c r="W437" s="32"/>
      <c r="X437" s="19"/>
      <c r="Y437" s="1"/>
      <c r="Z437" s="7"/>
      <c r="AA437" s="7"/>
      <c r="AB437" s="7"/>
      <c r="AC437" s="7"/>
      <c r="AD437" s="7"/>
      <c r="AE437" s="8"/>
      <c r="AF437" s="7"/>
      <c r="AG437" s="7" t="str">
        <f t="shared" ca="1" si="142"/>
        <v>Pago</v>
      </c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</row>
    <row r="438" spans="1:208" x14ac:dyDescent="0.2">
      <c r="A438" s="143">
        <f t="shared" si="134"/>
        <v>43888</v>
      </c>
      <c r="B438" s="144">
        <f t="shared" ca="1" si="143"/>
        <v>9214.654164399999</v>
      </c>
      <c r="C438" s="145">
        <f t="shared" si="135"/>
        <v>9189.1899999999987</v>
      </c>
      <c r="D438" s="146">
        <f ca="1">IF(A438&lt;$B$1,VLOOKUP(A438,[1]DI!$A$4:$B$15000,2,FALSE),0)</f>
        <v>4.1500000000000002E-2</v>
      </c>
      <c r="E438" s="145">
        <f t="shared" ca="1" si="127"/>
        <v>1.00016137</v>
      </c>
      <c r="F438" s="145">
        <f ca="1">(TRUNC(PRODUCT($E$12:$E437),16))</f>
        <v>1.0668944440296799</v>
      </c>
      <c r="G438" s="145">
        <f t="shared" ca="1" si="145"/>
        <v>1.0651743235020299</v>
      </c>
      <c r="H438" s="145">
        <f t="shared" ca="1" si="128"/>
        <v>1.00161487</v>
      </c>
      <c r="I438" s="147">
        <f t="shared" si="136"/>
        <v>2.9499999999999998E-2</v>
      </c>
      <c r="J438" s="148">
        <f t="shared" si="144"/>
        <v>43872</v>
      </c>
      <c r="K438" s="149">
        <f t="shared" si="137"/>
        <v>10</v>
      </c>
      <c r="L438" s="150">
        <f t="shared" si="138"/>
        <v>10</v>
      </c>
      <c r="M438" s="151">
        <f t="shared" si="129"/>
        <v>1.001154366</v>
      </c>
      <c r="N438" s="151">
        <f t="shared" ca="1" si="130"/>
        <v>1.0027710999999999</v>
      </c>
      <c r="O438" s="150">
        <f t="shared" si="139"/>
        <v>0</v>
      </c>
      <c r="P438" s="145">
        <f t="shared" ca="1" si="131"/>
        <v>25.464164400000001</v>
      </c>
      <c r="Q438" s="152">
        <f t="shared" si="132"/>
        <v>0</v>
      </c>
      <c r="R438" s="153" t="str">
        <f t="shared" si="140"/>
        <v>A+J=</v>
      </c>
      <c r="S438" s="148">
        <f t="shared" si="141"/>
        <v>43901</v>
      </c>
      <c r="T438" s="154">
        <f t="shared" si="133"/>
        <v>0</v>
      </c>
      <c r="U438" s="7"/>
      <c r="V438" s="49"/>
      <c r="W438" s="32"/>
      <c r="X438" s="19"/>
      <c r="Y438" s="1"/>
      <c r="Z438" s="7"/>
      <c r="AA438" s="7"/>
      <c r="AB438" s="7"/>
      <c r="AC438" s="7"/>
      <c r="AD438" s="7"/>
      <c r="AE438" s="8"/>
      <c r="AF438" s="7"/>
      <c r="AG438" s="7" t="str">
        <f t="shared" ca="1" si="142"/>
        <v>Pago</v>
      </c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</row>
    <row r="439" spans="1:208" x14ac:dyDescent="0.2">
      <c r="A439" s="143">
        <f t="shared" si="134"/>
        <v>43889</v>
      </c>
      <c r="B439" s="144">
        <f t="shared" ca="1" si="143"/>
        <v>9217.2044586799984</v>
      </c>
      <c r="C439" s="145">
        <f t="shared" si="135"/>
        <v>9189.1899999999987</v>
      </c>
      <c r="D439" s="146">
        <f ca="1">IF(A439&lt;$B$1,VLOOKUP(A439,[1]DI!$A$4:$B$15000,2,FALSE),0)</f>
        <v>4.1500000000000002E-2</v>
      </c>
      <c r="E439" s="145">
        <f t="shared" ca="1" si="127"/>
        <v>1.00016137</v>
      </c>
      <c r="F439" s="145">
        <f ca="1">(TRUNC(PRODUCT($E$12:$E438),16))</f>
        <v>1.06706660878611</v>
      </c>
      <c r="G439" s="145">
        <f t="shared" ca="1" si="145"/>
        <v>1.0651743235020299</v>
      </c>
      <c r="H439" s="145">
        <f t="shared" ca="1" si="128"/>
        <v>1.0017765000000001</v>
      </c>
      <c r="I439" s="147">
        <f t="shared" si="136"/>
        <v>2.9499999999999998E-2</v>
      </c>
      <c r="J439" s="148">
        <f t="shared" si="144"/>
        <v>43872</v>
      </c>
      <c r="K439" s="149">
        <f t="shared" si="137"/>
        <v>11</v>
      </c>
      <c r="L439" s="150">
        <f t="shared" si="138"/>
        <v>11</v>
      </c>
      <c r="M439" s="151">
        <f t="shared" si="129"/>
        <v>1.0012698760000001</v>
      </c>
      <c r="N439" s="151">
        <f t="shared" ca="1" si="130"/>
        <v>1.0030486320000001</v>
      </c>
      <c r="O439" s="150">
        <f t="shared" si="139"/>
        <v>0</v>
      </c>
      <c r="P439" s="145">
        <f t="shared" ca="1" si="131"/>
        <v>28.014458680000001</v>
      </c>
      <c r="Q439" s="152">
        <f t="shared" si="132"/>
        <v>0</v>
      </c>
      <c r="R439" s="153" t="str">
        <f t="shared" si="140"/>
        <v>A+J=</v>
      </c>
      <c r="S439" s="148">
        <f t="shared" si="141"/>
        <v>43901</v>
      </c>
      <c r="T439" s="154">
        <f t="shared" si="133"/>
        <v>0</v>
      </c>
      <c r="U439" s="7"/>
      <c r="V439" s="49"/>
      <c r="W439" s="32"/>
      <c r="X439" s="19"/>
      <c r="Y439" s="1"/>
      <c r="Z439" s="7"/>
      <c r="AA439" s="7"/>
      <c r="AB439" s="7"/>
      <c r="AC439" s="7"/>
      <c r="AD439" s="7"/>
      <c r="AE439" s="8"/>
      <c r="AF439" s="7"/>
      <c r="AG439" s="7" t="str">
        <f t="shared" ca="1" si="142"/>
        <v>Pago</v>
      </c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</row>
    <row r="440" spans="1:208" x14ac:dyDescent="0.2">
      <c r="A440" s="143">
        <f t="shared" si="134"/>
        <v>43890</v>
      </c>
      <c r="B440" s="144">
        <f t="shared" ca="1" si="143"/>
        <v>9219.7554880999978</v>
      </c>
      <c r="C440" s="145">
        <f t="shared" si="135"/>
        <v>9189.1899999999987</v>
      </c>
      <c r="D440" s="146">
        <f ca="1">IF(A440&lt;$B$1,VLOOKUP(A440,[1]DI!$A$4:$B$15000,2,FALSE),0)</f>
        <v>0</v>
      </c>
      <c r="E440" s="145">
        <f t="shared" ca="1" si="127"/>
        <v>1</v>
      </c>
      <c r="F440" s="145">
        <f ca="1">(TRUNC(PRODUCT($E$12:$E439),16))</f>
        <v>1.06723880132477</v>
      </c>
      <c r="G440" s="145">
        <f t="shared" ca="1" si="145"/>
        <v>1.0651743235020299</v>
      </c>
      <c r="H440" s="145">
        <f t="shared" ca="1" si="128"/>
        <v>1.0019381599999999</v>
      </c>
      <c r="I440" s="147">
        <f t="shared" si="136"/>
        <v>2.9499999999999998E-2</v>
      </c>
      <c r="J440" s="148">
        <f t="shared" si="144"/>
        <v>43872</v>
      </c>
      <c r="K440" s="149">
        <f t="shared" si="137"/>
        <v>11</v>
      </c>
      <c r="L440" s="150">
        <f t="shared" si="138"/>
        <v>12</v>
      </c>
      <c r="M440" s="151">
        <f t="shared" si="129"/>
        <v>1.0013853989999999</v>
      </c>
      <c r="N440" s="151">
        <f t="shared" ca="1" si="130"/>
        <v>1.0033262439999999</v>
      </c>
      <c r="O440" s="150">
        <f t="shared" si="139"/>
        <v>0</v>
      </c>
      <c r="P440" s="145">
        <f t="shared" ca="1" si="131"/>
        <v>30.5654881</v>
      </c>
      <c r="Q440" s="152">
        <f t="shared" si="132"/>
        <v>0</v>
      </c>
      <c r="R440" s="153" t="str">
        <f t="shared" si="140"/>
        <v>A+J=</v>
      </c>
      <c r="S440" s="148">
        <f t="shared" si="141"/>
        <v>43901</v>
      </c>
      <c r="T440" s="154">
        <f t="shared" si="133"/>
        <v>0</v>
      </c>
      <c r="U440" s="7"/>
      <c r="V440" s="49"/>
      <c r="W440" s="32"/>
      <c r="X440" s="19"/>
      <c r="Y440" s="1"/>
      <c r="Z440" s="7"/>
      <c r="AA440" s="7"/>
      <c r="AB440" s="7"/>
      <c r="AC440" s="7"/>
      <c r="AD440" s="7"/>
      <c r="AE440" s="8"/>
      <c r="AF440" s="7"/>
      <c r="AG440" s="7" t="str">
        <f t="shared" ca="1" si="142"/>
        <v>Pago</v>
      </c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</row>
    <row r="441" spans="1:208" x14ac:dyDescent="0.2">
      <c r="A441" s="143">
        <f t="shared" si="134"/>
        <v>43891</v>
      </c>
      <c r="B441" s="144">
        <f t="shared" ca="1" si="143"/>
        <v>9219.7554880999978</v>
      </c>
      <c r="C441" s="145">
        <f t="shared" si="135"/>
        <v>9189.1899999999987</v>
      </c>
      <c r="D441" s="146">
        <f ca="1">IF(A441&lt;$B$1,VLOOKUP(A441,[1]DI!$A$4:$B$15000,2,FALSE),0)</f>
        <v>0</v>
      </c>
      <c r="E441" s="145">
        <f t="shared" ca="1" si="127"/>
        <v>1</v>
      </c>
      <c r="F441" s="145">
        <f ca="1">(TRUNC(PRODUCT($E$12:$E440),16))</f>
        <v>1.06723880132477</v>
      </c>
      <c r="G441" s="145">
        <f t="shared" ca="1" si="145"/>
        <v>1.0651743235020299</v>
      </c>
      <c r="H441" s="145">
        <f t="shared" ca="1" si="128"/>
        <v>1.0019381599999999</v>
      </c>
      <c r="I441" s="147">
        <f t="shared" si="136"/>
        <v>2.9499999999999998E-2</v>
      </c>
      <c r="J441" s="148">
        <f t="shared" si="144"/>
        <v>43872</v>
      </c>
      <c r="K441" s="149">
        <f t="shared" si="137"/>
        <v>11</v>
      </c>
      <c r="L441" s="150">
        <f t="shared" si="138"/>
        <v>12</v>
      </c>
      <c r="M441" s="151">
        <f t="shared" si="129"/>
        <v>1.0013853989999999</v>
      </c>
      <c r="N441" s="151">
        <f t="shared" ca="1" si="130"/>
        <v>1.0033262439999999</v>
      </c>
      <c r="O441" s="150">
        <f t="shared" si="139"/>
        <v>0</v>
      </c>
      <c r="P441" s="145">
        <f t="shared" ca="1" si="131"/>
        <v>30.5654881</v>
      </c>
      <c r="Q441" s="152">
        <f t="shared" si="132"/>
        <v>0</v>
      </c>
      <c r="R441" s="153" t="str">
        <f t="shared" si="140"/>
        <v>A+J=</v>
      </c>
      <c r="S441" s="148">
        <f t="shared" si="141"/>
        <v>43901</v>
      </c>
      <c r="T441" s="154">
        <f t="shared" si="133"/>
        <v>0</v>
      </c>
      <c r="U441" s="7"/>
      <c r="V441" s="49"/>
      <c r="W441" s="32"/>
      <c r="X441" s="19"/>
      <c r="Y441" s="1"/>
      <c r="Z441" s="7"/>
      <c r="AA441" s="7"/>
      <c r="AB441" s="7"/>
      <c r="AC441" s="7"/>
      <c r="AD441" s="7"/>
      <c r="AE441" s="8"/>
      <c r="AF441" s="7"/>
      <c r="AG441" s="7" t="str">
        <f t="shared" ca="1" si="142"/>
        <v>Pago</v>
      </c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</row>
    <row r="442" spans="1:208" x14ac:dyDescent="0.2">
      <c r="A442" s="143">
        <f t="shared" si="134"/>
        <v>43892</v>
      </c>
      <c r="B442" s="144">
        <f t="shared" ca="1" si="143"/>
        <v>9219.7554880999978</v>
      </c>
      <c r="C442" s="145">
        <f t="shared" si="135"/>
        <v>9189.1899999999987</v>
      </c>
      <c r="D442" s="146">
        <f ca="1">IF(A442&lt;$B$1,VLOOKUP(A442,[1]DI!$A$4:$B$15000,2,FALSE),0)</f>
        <v>4.1500000000000002E-2</v>
      </c>
      <c r="E442" s="145">
        <f t="shared" ca="1" si="127"/>
        <v>1.00016137</v>
      </c>
      <c r="F442" s="145">
        <f ca="1">(TRUNC(PRODUCT($E$12:$E441),16))</f>
        <v>1.06723880132477</v>
      </c>
      <c r="G442" s="145">
        <f t="shared" ca="1" si="145"/>
        <v>1.0651743235020299</v>
      </c>
      <c r="H442" s="145">
        <f t="shared" ca="1" si="128"/>
        <v>1.0019381599999999</v>
      </c>
      <c r="I442" s="147">
        <f t="shared" si="136"/>
        <v>2.9499999999999998E-2</v>
      </c>
      <c r="J442" s="148">
        <f t="shared" si="144"/>
        <v>43872</v>
      </c>
      <c r="K442" s="149">
        <f t="shared" si="137"/>
        <v>12</v>
      </c>
      <c r="L442" s="150">
        <f t="shared" si="138"/>
        <v>12</v>
      </c>
      <c r="M442" s="151">
        <f t="shared" si="129"/>
        <v>1.0013853989999999</v>
      </c>
      <c r="N442" s="151">
        <f t="shared" ca="1" si="130"/>
        <v>1.0033262439999999</v>
      </c>
      <c r="O442" s="150">
        <f t="shared" si="139"/>
        <v>0</v>
      </c>
      <c r="P442" s="145">
        <f t="shared" ca="1" si="131"/>
        <v>30.5654881</v>
      </c>
      <c r="Q442" s="152">
        <f t="shared" si="132"/>
        <v>0</v>
      </c>
      <c r="R442" s="153" t="str">
        <f t="shared" si="140"/>
        <v>A+J=</v>
      </c>
      <c r="S442" s="148">
        <f t="shared" si="141"/>
        <v>43901</v>
      </c>
      <c r="T442" s="154">
        <f t="shared" si="133"/>
        <v>0</v>
      </c>
      <c r="U442" s="7"/>
      <c r="V442" s="49"/>
      <c r="W442" s="32"/>
      <c r="X442" s="19"/>
      <c r="Y442" s="1"/>
      <c r="Z442" s="7"/>
      <c r="AA442" s="7"/>
      <c r="AB442" s="7"/>
      <c r="AC442" s="7"/>
      <c r="AD442" s="7"/>
      <c r="AE442" s="8"/>
      <c r="AF442" s="7"/>
      <c r="AG442" s="7" t="str">
        <f t="shared" ca="1" si="142"/>
        <v>Pago</v>
      </c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</row>
    <row r="443" spans="1:208" x14ac:dyDescent="0.2">
      <c r="A443" s="143">
        <f t="shared" si="134"/>
        <v>43893</v>
      </c>
      <c r="B443" s="144">
        <f t="shared" ca="1" si="143"/>
        <v>9222.307179129999</v>
      </c>
      <c r="C443" s="145">
        <f t="shared" si="135"/>
        <v>9189.1899999999987</v>
      </c>
      <c r="D443" s="146">
        <f ca="1">IF(A443&lt;$B$1,VLOOKUP(A443,[1]DI!$A$4:$B$15000,2,FALSE),0)</f>
        <v>4.1500000000000002E-2</v>
      </c>
      <c r="E443" s="145">
        <f t="shared" ca="1" si="127"/>
        <v>1.00016137</v>
      </c>
      <c r="F443" s="145">
        <f ca="1">(TRUNC(PRODUCT($E$12:$E442),16))</f>
        <v>1.06741102165014</v>
      </c>
      <c r="G443" s="145">
        <f t="shared" ca="1" si="145"/>
        <v>1.0651743235020299</v>
      </c>
      <c r="H443" s="145">
        <f t="shared" ca="1" si="128"/>
        <v>1.0020998400000001</v>
      </c>
      <c r="I443" s="147">
        <f t="shared" si="136"/>
        <v>2.9499999999999998E-2</v>
      </c>
      <c r="J443" s="148">
        <f t="shared" si="144"/>
        <v>43872</v>
      </c>
      <c r="K443" s="149">
        <f t="shared" si="137"/>
        <v>13</v>
      </c>
      <c r="L443" s="150">
        <f t="shared" si="138"/>
        <v>13</v>
      </c>
      <c r="M443" s="151">
        <f t="shared" si="129"/>
        <v>1.001500936</v>
      </c>
      <c r="N443" s="151">
        <f t="shared" ca="1" si="130"/>
        <v>1.003603928</v>
      </c>
      <c r="O443" s="150">
        <f t="shared" si="139"/>
        <v>0</v>
      </c>
      <c r="P443" s="145">
        <f t="shared" ca="1" si="131"/>
        <v>33.117179129999997</v>
      </c>
      <c r="Q443" s="152">
        <f t="shared" si="132"/>
        <v>0</v>
      </c>
      <c r="R443" s="153" t="str">
        <f t="shared" si="140"/>
        <v>A+J=</v>
      </c>
      <c r="S443" s="148">
        <f t="shared" si="141"/>
        <v>43901</v>
      </c>
      <c r="T443" s="154">
        <f t="shared" si="133"/>
        <v>0</v>
      </c>
      <c r="U443" s="7"/>
      <c r="V443" s="49"/>
      <c r="W443" s="32"/>
      <c r="X443" s="19"/>
      <c r="Y443" s="1"/>
      <c r="Z443" s="7"/>
      <c r="AA443" s="7"/>
      <c r="AB443" s="7"/>
      <c r="AC443" s="7"/>
      <c r="AD443" s="7"/>
      <c r="AE443" s="8"/>
      <c r="AF443" s="7"/>
      <c r="AG443" s="7" t="str">
        <f t="shared" ca="1" si="142"/>
        <v>Pago</v>
      </c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</row>
    <row r="444" spans="1:208" x14ac:dyDescent="0.2">
      <c r="A444" s="143">
        <f t="shared" si="134"/>
        <v>43894</v>
      </c>
      <c r="B444" s="144">
        <f t="shared" ca="1" si="143"/>
        <v>9224.8596052999983</v>
      </c>
      <c r="C444" s="145">
        <f t="shared" si="135"/>
        <v>9189.1899999999987</v>
      </c>
      <c r="D444" s="146">
        <f ca="1">IF(A444&lt;$B$1,VLOOKUP(A444,[1]DI!$A$4:$B$15000,2,FALSE),0)</f>
        <v>4.1500000000000002E-2</v>
      </c>
      <c r="E444" s="145">
        <f t="shared" ca="1" si="127"/>
        <v>1.00016137</v>
      </c>
      <c r="F444" s="145">
        <f ca="1">(TRUNC(PRODUCT($E$12:$E443),16))</f>
        <v>1.0675832697667</v>
      </c>
      <c r="G444" s="145">
        <f t="shared" ca="1" si="145"/>
        <v>1.0651743235020299</v>
      </c>
      <c r="H444" s="145">
        <f t="shared" ca="1" si="128"/>
        <v>1.0022615500000001</v>
      </c>
      <c r="I444" s="147">
        <f t="shared" si="136"/>
        <v>2.9499999999999998E-2</v>
      </c>
      <c r="J444" s="148">
        <f t="shared" si="144"/>
        <v>43872</v>
      </c>
      <c r="K444" s="149">
        <f t="shared" si="137"/>
        <v>14</v>
      </c>
      <c r="L444" s="150">
        <f t="shared" si="138"/>
        <v>14</v>
      </c>
      <c r="M444" s="151">
        <f t="shared" si="129"/>
        <v>1.0016164860000001</v>
      </c>
      <c r="N444" s="151">
        <f t="shared" ca="1" si="130"/>
        <v>1.003881692</v>
      </c>
      <c r="O444" s="150">
        <f t="shared" si="139"/>
        <v>0</v>
      </c>
      <c r="P444" s="145">
        <f t="shared" ca="1" si="131"/>
        <v>35.669605300000001</v>
      </c>
      <c r="Q444" s="152">
        <f t="shared" si="132"/>
        <v>0</v>
      </c>
      <c r="R444" s="153" t="str">
        <f t="shared" si="140"/>
        <v>A+J=</v>
      </c>
      <c r="S444" s="148">
        <f t="shared" si="141"/>
        <v>43901</v>
      </c>
      <c r="T444" s="154">
        <f t="shared" si="133"/>
        <v>0</v>
      </c>
      <c r="U444" s="7"/>
      <c r="V444" s="49"/>
      <c r="W444" s="32"/>
      <c r="X444" s="19"/>
      <c r="Y444" s="1"/>
      <c r="Z444" s="7"/>
      <c r="AA444" s="7"/>
      <c r="AB444" s="7"/>
      <c r="AC444" s="7"/>
      <c r="AD444" s="7"/>
      <c r="AE444" s="8"/>
      <c r="AF444" s="7"/>
      <c r="AG444" s="7" t="str">
        <f t="shared" ca="1" si="142"/>
        <v>Pago</v>
      </c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</row>
    <row r="445" spans="1:208" x14ac:dyDescent="0.2">
      <c r="A445" s="143">
        <f t="shared" si="134"/>
        <v>43895</v>
      </c>
      <c r="B445" s="144">
        <f t="shared" ca="1" si="143"/>
        <v>9227.4127666099994</v>
      </c>
      <c r="C445" s="145">
        <f t="shared" si="135"/>
        <v>9189.1899999999987</v>
      </c>
      <c r="D445" s="146">
        <f ca="1">IF(A445&lt;$B$1,VLOOKUP(A445,[1]DI!$A$4:$B$15000,2,FALSE),0)</f>
        <v>4.1500000000000002E-2</v>
      </c>
      <c r="E445" s="145">
        <f t="shared" ca="1" si="127"/>
        <v>1.00016137</v>
      </c>
      <c r="F445" s="145">
        <f ca="1">(TRUNC(PRODUCT($E$12:$E444),16))</f>
        <v>1.06775554567895</v>
      </c>
      <c r="G445" s="145">
        <f t="shared" ca="1" si="145"/>
        <v>1.0651743235020299</v>
      </c>
      <c r="H445" s="145">
        <f t="shared" ca="1" si="128"/>
        <v>1.0024232900000001</v>
      </c>
      <c r="I445" s="147">
        <f t="shared" si="136"/>
        <v>2.9499999999999998E-2</v>
      </c>
      <c r="J445" s="148">
        <f t="shared" si="144"/>
        <v>43872</v>
      </c>
      <c r="K445" s="149">
        <f t="shared" si="137"/>
        <v>15</v>
      </c>
      <c r="L445" s="150">
        <f t="shared" si="138"/>
        <v>15</v>
      </c>
      <c r="M445" s="151">
        <f t="shared" si="129"/>
        <v>1.0017320489999999</v>
      </c>
      <c r="N445" s="151">
        <f t="shared" ca="1" si="130"/>
        <v>1.004159536</v>
      </c>
      <c r="O445" s="150">
        <f t="shared" si="139"/>
        <v>0</v>
      </c>
      <c r="P445" s="145">
        <f t="shared" ca="1" si="131"/>
        <v>38.222766610000001</v>
      </c>
      <c r="Q445" s="152">
        <f t="shared" si="132"/>
        <v>0</v>
      </c>
      <c r="R445" s="153" t="str">
        <f t="shared" si="140"/>
        <v>A+J=</v>
      </c>
      <c r="S445" s="148">
        <f t="shared" si="141"/>
        <v>43901</v>
      </c>
      <c r="T445" s="154">
        <f t="shared" si="133"/>
        <v>0</v>
      </c>
      <c r="U445" s="7"/>
      <c r="V445" s="49"/>
      <c r="W445" s="32"/>
      <c r="X445" s="19"/>
      <c r="Y445" s="1"/>
      <c r="Z445" s="7"/>
      <c r="AA445" s="7"/>
      <c r="AB445" s="7"/>
      <c r="AC445" s="7"/>
      <c r="AD445" s="7"/>
      <c r="AE445" s="8"/>
      <c r="AF445" s="7"/>
      <c r="AG445" s="7" t="str">
        <f t="shared" ca="1" si="142"/>
        <v>Pago</v>
      </c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</row>
    <row r="446" spans="1:208" x14ac:dyDescent="0.2">
      <c r="A446" s="143">
        <f t="shared" si="134"/>
        <v>43896</v>
      </c>
      <c r="B446" s="144">
        <f t="shared" ca="1" si="143"/>
        <v>9229.9665803499993</v>
      </c>
      <c r="C446" s="145">
        <f t="shared" si="135"/>
        <v>9189.1899999999987</v>
      </c>
      <c r="D446" s="146">
        <f ca="1">IF(A446&lt;$B$1,VLOOKUP(A446,[1]DI!$A$4:$B$15000,2,FALSE),0)</f>
        <v>4.1500000000000002E-2</v>
      </c>
      <c r="E446" s="145">
        <f t="shared" ca="1" si="127"/>
        <v>1.00016137</v>
      </c>
      <c r="F446" s="145">
        <f ca="1">(TRUNC(PRODUCT($E$12:$E445),16))</f>
        <v>1.06792784939135</v>
      </c>
      <c r="G446" s="145">
        <f t="shared" ca="1" si="145"/>
        <v>1.0651743235020299</v>
      </c>
      <c r="H446" s="145">
        <f t="shared" ca="1" si="128"/>
        <v>1.00258505</v>
      </c>
      <c r="I446" s="147">
        <f t="shared" si="136"/>
        <v>2.9499999999999998E-2</v>
      </c>
      <c r="J446" s="148">
        <f t="shared" si="144"/>
        <v>43872</v>
      </c>
      <c r="K446" s="149">
        <f t="shared" si="137"/>
        <v>16</v>
      </c>
      <c r="L446" s="150">
        <f t="shared" si="138"/>
        <v>16</v>
      </c>
      <c r="M446" s="151">
        <f t="shared" si="129"/>
        <v>1.0018476249999999</v>
      </c>
      <c r="N446" s="151">
        <f t="shared" ca="1" si="130"/>
        <v>1.004437451</v>
      </c>
      <c r="O446" s="150">
        <f t="shared" si="139"/>
        <v>0</v>
      </c>
      <c r="P446" s="145">
        <f t="shared" ca="1" si="131"/>
        <v>40.776580350000003</v>
      </c>
      <c r="Q446" s="152">
        <f t="shared" si="132"/>
        <v>0</v>
      </c>
      <c r="R446" s="153" t="str">
        <f t="shared" si="140"/>
        <v>A+J=</v>
      </c>
      <c r="S446" s="148">
        <f t="shared" si="141"/>
        <v>43901</v>
      </c>
      <c r="T446" s="154">
        <f t="shared" si="133"/>
        <v>0</v>
      </c>
      <c r="U446" s="7"/>
      <c r="V446" s="49"/>
      <c r="W446" s="32"/>
      <c r="X446" s="19"/>
      <c r="Y446" s="1"/>
      <c r="Z446" s="7"/>
      <c r="AA446" s="7"/>
      <c r="AB446" s="7"/>
      <c r="AC446" s="7"/>
      <c r="AD446" s="7"/>
      <c r="AE446" s="8"/>
      <c r="AF446" s="7"/>
      <c r="AG446" s="7" t="str">
        <f t="shared" ca="1" si="142"/>
        <v>Pago</v>
      </c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</row>
    <row r="447" spans="1:208" x14ac:dyDescent="0.2">
      <c r="A447" s="143">
        <f t="shared" si="134"/>
        <v>43897</v>
      </c>
      <c r="B447" s="144">
        <f t="shared" ca="1" si="143"/>
        <v>9232.5210557099981</v>
      </c>
      <c r="C447" s="145">
        <f t="shared" si="135"/>
        <v>9189.1899999999987</v>
      </c>
      <c r="D447" s="146">
        <f ca="1">IF(A447&lt;$B$1,VLOOKUP(A447,[1]DI!$A$4:$B$15000,2,FALSE),0)</f>
        <v>0</v>
      </c>
      <c r="E447" s="145">
        <f t="shared" ca="1" si="127"/>
        <v>1</v>
      </c>
      <c r="F447" s="145">
        <f ca="1">(TRUNC(PRODUCT($E$12:$E446),16))</f>
        <v>1.0681001809084101</v>
      </c>
      <c r="G447" s="145">
        <f t="shared" ca="1" si="145"/>
        <v>1.0651743235020299</v>
      </c>
      <c r="H447" s="145">
        <f t="shared" ca="1" si="128"/>
        <v>1.00274683</v>
      </c>
      <c r="I447" s="147">
        <f t="shared" si="136"/>
        <v>2.9499999999999998E-2</v>
      </c>
      <c r="J447" s="148">
        <f t="shared" si="144"/>
        <v>43872</v>
      </c>
      <c r="K447" s="149">
        <f t="shared" si="137"/>
        <v>16</v>
      </c>
      <c r="L447" s="150">
        <f t="shared" si="138"/>
        <v>17</v>
      </c>
      <c r="M447" s="151">
        <f t="shared" si="129"/>
        <v>1.001963215</v>
      </c>
      <c r="N447" s="151">
        <f t="shared" ca="1" si="130"/>
        <v>1.0047154380000001</v>
      </c>
      <c r="O447" s="150">
        <f t="shared" si="139"/>
        <v>0</v>
      </c>
      <c r="P447" s="145">
        <f t="shared" ca="1" si="131"/>
        <v>43.331055710000001</v>
      </c>
      <c r="Q447" s="152">
        <f t="shared" si="132"/>
        <v>0</v>
      </c>
      <c r="R447" s="153" t="str">
        <f t="shared" si="140"/>
        <v>A+J=</v>
      </c>
      <c r="S447" s="148">
        <f t="shared" si="141"/>
        <v>43901</v>
      </c>
      <c r="T447" s="154">
        <f t="shared" si="133"/>
        <v>0</v>
      </c>
      <c r="U447" s="7"/>
      <c r="V447" s="49"/>
      <c r="W447" s="32"/>
      <c r="X447" s="19"/>
      <c r="Y447" s="1"/>
      <c r="Z447" s="7"/>
      <c r="AA447" s="7"/>
      <c r="AB447" s="7"/>
      <c r="AC447" s="7"/>
      <c r="AD447" s="7"/>
      <c r="AE447" s="8"/>
      <c r="AF447" s="7"/>
      <c r="AG447" s="7" t="str">
        <f t="shared" ca="1" si="142"/>
        <v>Pago</v>
      </c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</row>
    <row r="448" spans="1:208" x14ac:dyDescent="0.2">
      <c r="A448" s="143">
        <f t="shared" si="134"/>
        <v>43898</v>
      </c>
      <c r="B448" s="144">
        <f t="shared" ca="1" si="143"/>
        <v>9232.5210557099981</v>
      </c>
      <c r="C448" s="145">
        <f t="shared" si="135"/>
        <v>9189.1899999999987</v>
      </c>
      <c r="D448" s="146">
        <f ca="1">IF(A448&lt;$B$1,VLOOKUP(A448,[1]DI!$A$4:$B$15000,2,FALSE),0)</f>
        <v>0</v>
      </c>
      <c r="E448" s="145">
        <f t="shared" ca="1" si="127"/>
        <v>1</v>
      </c>
      <c r="F448" s="145">
        <f ca="1">(TRUNC(PRODUCT($E$12:$E447),16))</f>
        <v>1.0681001809084101</v>
      </c>
      <c r="G448" s="145">
        <f t="shared" ca="1" si="145"/>
        <v>1.0651743235020299</v>
      </c>
      <c r="H448" s="145">
        <f t="shared" ca="1" si="128"/>
        <v>1.00274683</v>
      </c>
      <c r="I448" s="147">
        <f t="shared" si="136"/>
        <v>2.9499999999999998E-2</v>
      </c>
      <c r="J448" s="148">
        <f t="shared" si="144"/>
        <v>43872</v>
      </c>
      <c r="K448" s="149">
        <f t="shared" si="137"/>
        <v>16</v>
      </c>
      <c r="L448" s="150">
        <f t="shared" si="138"/>
        <v>17</v>
      </c>
      <c r="M448" s="151">
        <f t="shared" si="129"/>
        <v>1.001963215</v>
      </c>
      <c r="N448" s="151">
        <f t="shared" ca="1" si="130"/>
        <v>1.0047154380000001</v>
      </c>
      <c r="O448" s="150">
        <f t="shared" si="139"/>
        <v>0</v>
      </c>
      <c r="P448" s="145">
        <f t="shared" ca="1" si="131"/>
        <v>43.331055710000001</v>
      </c>
      <c r="Q448" s="152">
        <f t="shared" si="132"/>
        <v>0</v>
      </c>
      <c r="R448" s="153" t="str">
        <f t="shared" si="140"/>
        <v>A+J=</v>
      </c>
      <c r="S448" s="148">
        <f t="shared" si="141"/>
        <v>43901</v>
      </c>
      <c r="T448" s="154">
        <f t="shared" si="133"/>
        <v>0</v>
      </c>
      <c r="U448" s="7"/>
      <c r="V448" s="49"/>
      <c r="W448" s="32"/>
      <c r="X448" s="19"/>
      <c r="Y448" s="1"/>
      <c r="Z448" s="7"/>
      <c r="AA448" s="7"/>
      <c r="AB448" s="7"/>
      <c r="AC448" s="7"/>
      <c r="AD448" s="7"/>
      <c r="AE448" s="8"/>
      <c r="AF448" s="7"/>
      <c r="AG448" s="7" t="str">
        <f t="shared" ca="1" si="142"/>
        <v>Pago</v>
      </c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</row>
    <row r="449" spans="1:208" x14ac:dyDescent="0.2">
      <c r="A449" s="143">
        <f t="shared" si="134"/>
        <v>43899</v>
      </c>
      <c r="B449" s="144">
        <f t="shared" ca="1" si="143"/>
        <v>9232.5210557099981</v>
      </c>
      <c r="C449" s="145">
        <f t="shared" si="135"/>
        <v>9189.1899999999987</v>
      </c>
      <c r="D449" s="146">
        <f ca="1">IF(A449&lt;$B$1,VLOOKUP(A449,[1]DI!$A$4:$B$15000,2,FALSE),0)</f>
        <v>4.1500000000000002E-2</v>
      </c>
      <c r="E449" s="145">
        <f t="shared" ca="1" si="127"/>
        <v>1.00016137</v>
      </c>
      <c r="F449" s="145">
        <f ca="1">(TRUNC(PRODUCT($E$12:$E448),16))</f>
        <v>1.0681001809084101</v>
      </c>
      <c r="G449" s="145">
        <f t="shared" ca="1" si="145"/>
        <v>1.0651743235020299</v>
      </c>
      <c r="H449" s="145">
        <f t="shared" ca="1" si="128"/>
        <v>1.00274683</v>
      </c>
      <c r="I449" s="147">
        <f t="shared" si="136"/>
        <v>2.9499999999999998E-2</v>
      </c>
      <c r="J449" s="148">
        <f t="shared" si="144"/>
        <v>43872</v>
      </c>
      <c r="K449" s="149">
        <f t="shared" si="137"/>
        <v>17</v>
      </c>
      <c r="L449" s="150">
        <f t="shared" si="138"/>
        <v>17</v>
      </c>
      <c r="M449" s="151">
        <f t="shared" si="129"/>
        <v>1.001963215</v>
      </c>
      <c r="N449" s="151">
        <f t="shared" ca="1" si="130"/>
        <v>1.0047154380000001</v>
      </c>
      <c r="O449" s="150">
        <f t="shared" si="139"/>
        <v>0</v>
      </c>
      <c r="P449" s="145">
        <f t="shared" ca="1" si="131"/>
        <v>43.331055710000001</v>
      </c>
      <c r="Q449" s="152">
        <f t="shared" si="132"/>
        <v>0</v>
      </c>
      <c r="R449" s="153" t="str">
        <f t="shared" si="140"/>
        <v>A+J=</v>
      </c>
      <c r="S449" s="148">
        <f t="shared" si="141"/>
        <v>43901</v>
      </c>
      <c r="T449" s="154">
        <f t="shared" si="133"/>
        <v>0</v>
      </c>
      <c r="U449" s="7"/>
      <c r="V449" s="49"/>
      <c r="W449" s="32"/>
      <c r="X449" s="19"/>
      <c r="Y449" s="1"/>
      <c r="Z449" s="7"/>
      <c r="AA449" s="7"/>
      <c r="AB449" s="7"/>
      <c r="AC449" s="7"/>
      <c r="AD449" s="7"/>
      <c r="AE449" s="8"/>
      <c r="AF449" s="7"/>
      <c r="AG449" s="7" t="str">
        <f t="shared" ca="1" si="142"/>
        <v>Pago</v>
      </c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</row>
    <row r="450" spans="1:208" x14ac:dyDescent="0.2">
      <c r="A450" s="143">
        <f t="shared" si="134"/>
        <v>43900</v>
      </c>
      <c r="B450" s="144">
        <f t="shared" ca="1" si="143"/>
        <v>9235.0763580999992</v>
      </c>
      <c r="C450" s="145">
        <f t="shared" si="135"/>
        <v>9189.1899999999987</v>
      </c>
      <c r="D450" s="146">
        <f ca="1">IF(A450&lt;$B$1,VLOOKUP(A450,[1]DI!$A$4:$B$15000,2,FALSE),0)</f>
        <v>4.1500000000000002E-2</v>
      </c>
      <c r="E450" s="145">
        <f t="shared" ca="1" si="127"/>
        <v>1.00016137</v>
      </c>
      <c r="F450" s="145">
        <f ca="1">(TRUNC(PRODUCT($E$12:$E449),16))</f>
        <v>1.0682725402346001</v>
      </c>
      <c r="G450" s="145">
        <f t="shared" ca="1" si="145"/>
        <v>1.0651743235020299</v>
      </c>
      <c r="H450" s="145">
        <f t="shared" ca="1" si="128"/>
        <v>1.00290865</v>
      </c>
      <c r="I450" s="147">
        <f t="shared" si="136"/>
        <v>2.9499999999999998E-2</v>
      </c>
      <c r="J450" s="148">
        <f t="shared" si="144"/>
        <v>43872</v>
      </c>
      <c r="K450" s="149">
        <f t="shared" si="137"/>
        <v>18</v>
      </c>
      <c r="L450" s="150">
        <f t="shared" si="138"/>
        <v>18</v>
      </c>
      <c r="M450" s="151">
        <f t="shared" si="129"/>
        <v>1.002078818</v>
      </c>
      <c r="N450" s="151">
        <f t="shared" ca="1" si="130"/>
        <v>1.004993515</v>
      </c>
      <c r="O450" s="150">
        <f t="shared" si="139"/>
        <v>0</v>
      </c>
      <c r="P450" s="145">
        <f t="shared" ca="1" si="131"/>
        <v>45.886358100000002</v>
      </c>
      <c r="Q450" s="152">
        <f t="shared" si="132"/>
        <v>0</v>
      </c>
      <c r="R450" s="153" t="str">
        <f t="shared" si="140"/>
        <v>A+J=</v>
      </c>
      <c r="S450" s="148">
        <f t="shared" si="141"/>
        <v>43901</v>
      </c>
      <c r="T450" s="154">
        <f t="shared" si="133"/>
        <v>0</v>
      </c>
      <c r="U450" s="7"/>
      <c r="V450" s="49"/>
      <c r="W450" s="32"/>
      <c r="X450" s="19"/>
      <c r="Y450" s="1"/>
      <c r="Z450" s="7"/>
      <c r="AA450" s="7"/>
      <c r="AB450" s="7"/>
      <c r="AC450" s="7"/>
      <c r="AD450" s="7"/>
      <c r="AE450" s="8"/>
      <c r="AF450" s="7"/>
      <c r="AG450" s="7" t="str">
        <f t="shared" ca="1" si="142"/>
        <v>Pago</v>
      </c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</row>
    <row r="451" spans="1:208" x14ac:dyDescent="0.2">
      <c r="A451" s="143">
        <f t="shared" si="134"/>
        <v>43901</v>
      </c>
      <c r="B451" s="144">
        <f t="shared" ca="1" si="143"/>
        <v>9237.6323129199991</v>
      </c>
      <c r="C451" s="145">
        <f t="shared" si="135"/>
        <v>9189.1899999999987</v>
      </c>
      <c r="D451" s="146">
        <f ca="1">IF(A451&lt;$B$1,VLOOKUP(A451,[1]DI!$A$4:$B$15000,2,FALSE),0)</f>
        <v>4.1500000000000002E-2</v>
      </c>
      <c r="E451" s="145">
        <f t="shared" ca="1" si="127"/>
        <v>1.00016137</v>
      </c>
      <c r="F451" s="145">
        <f ca="1">(TRUNC(PRODUCT($E$12:$E450),16))</f>
        <v>1.0684449273744201</v>
      </c>
      <c r="G451" s="145">
        <f t="shared" ca="1" si="145"/>
        <v>1.0651743235020299</v>
      </c>
      <c r="H451" s="145">
        <f t="shared" ca="1" si="128"/>
        <v>1.00307049</v>
      </c>
      <c r="I451" s="147">
        <f t="shared" si="136"/>
        <v>2.9499999999999998E-2</v>
      </c>
      <c r="J451" s="148">
        <f t="shared" si="144"/>
        <v>43872</v>
      </c>
      <c r="K451" s="149">
        <f t="shared" si="137"/>
        <v>19</v>
      </c>
      <c r="L451" s="150">
        <f t="shared" si="138"/>
        <v>19</v>
      </c>
      <c r="M451" s="151">
        <f t="shared" si="129"/>
        <v>1.0021944350000001</v>
      </c>
      <c r="N451" s="151">
        <f t="shared" ca="1" si="130"/>
        <v>1.005271663</v>
      </c>
      <c r="O451" s="150">
        <f t="shared" si="139"/>
        <v>15</v>
      </c>
      <c r="P451" s="145">
        <f t="shared" ca="1" si="131"/>
        <v>48.442312919999999</v>
      </c>
      <c r="Q451" s="152">
        <f t="shared" si="132"/>
        <v>270.27</v>
      </c>
      <c r="R451" s="153" t="str">
        <f t="shared" si="140"/>
        <v>A+J=</v>
      </c>
      <c r="S451" s="148">
        <f t="shared" si="141"/>
        <v>43901</v>
      </c>
      <c r="T451" s="154">
        <f t="shared" ca="1" si="133"/>
        <v>6214890.1019399995</v>
      </c>
      <c r="U451" s="7"/>
      <c r="V451" s="49"/>
      <c r="W451" s="32"/>
      <c r="X451" s="19"/>
      <c r="Y451" s="1"/>
      <c r="Z451" s="7"/>
      <c r="AA451" s="7"/>
      <c r="AB451" s="7"/>
      <c r="AC451" s="7"/>
      <c r="AD451" s="7"/>
      <c r="AE451" s="8"/>
      <c r="AF451" s="7"/>
      <c r="AG451" s="7" t="str">
        <f t="shared" ca="1" si="142"/>
        <v>Pago</v>
      </c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</row>
    <row r="452" spans="1:208" x14ac:dyDescent="0.2">
      <c r="A452" s="143">
        <f t="shared" si="134"/>
        <v>43902</v>
      </c>
      <c r="B452" s="144">
        <f t="shared" ca="1" si="143"/>
        <v>8921.3884538099974</v>
      </c>
      <c r="C452" s="145">
        <f t="shared" si="135"/>
        <v>8918.9199999999983</v>
      </c>
      <c r="D452" s="146">
        <f ca="1">IF(A452&lt;$B$1,VLOOKUP(A452,[1]DI!$A$4:$B$15000,2,FALSE),0)</f>
        <v>4.1500000000000002E-2</v>
      </c>
      <c r="E452" s="145">
        <f t="shared" ca="1" si="127"/>
        <v>1.00016137</v>
      </c>
      <c r="F452" s="145">
        <f ca="1">(TRUNC(PRODUCT($E$12:$E451),16))</f>
        <v>1.06861734233235</v>
      </c>
      <c r="G452" s="145">
        <f t="shared" ca="1" si="145"/>
        <v>1.0684449273744201</v>
      </c>
      <c r="H452" s="145">
        <f t="shared" ca="1" si="128"/>
        <v>1.00016137</v>
      </c>
      <c r="I452" s="147">
        <f t="shared" si="136"/>
        <v>2.9499999999999998E-2</v>
      </c>
      <c r="J452" s="148">
        <f t="shared" si="144"/>
        <v>43901</v>
      </c>
      <c r="K452" s="149">
        <f t="shared" si="137"/>
        <v>1</v>
      </c>
      <c r="L452" s="150">
        <f t="shared" si="138"/>
        <v>1</v>
      </c>
      <c r="M452" s="151">
        <f t="shared" si="129"/>
        <v>1.000115377</v>
      </c>
      <c r="N452" s="151">
        <f t="shared" ca="1" si="130"/>
        <v>1.000276766</v>
      </c>
      <c r="O452" s="150">
        <f t="shared" si="139"/>
        <v>0</v>
      </c>
      <c r="P452" s="145">
        <f t="shared" ca="1" si="131"/>
        <v>2.4684538100000002</v>
      </c>
      <c r="Q452" s="152">
        <f t="shared" si="132"/>
        <v>0</v>
      </c>
      <c r="R452" s="153" t="str">
        <f t="shared" si="140"/>
        <v>A+J=</v>
      </c>
      <c r="S452" s="148">
        <f t="shared" si="141"/>
        <v>43934</v>
      </c>
      <c r="T452" s="154">
        <f t="shared" si="133"/>
        <v>0</v>
      </c>
      <c r="U452" s="7"/>
      <c r="V452" s="49"/>
      <c r="W452" s="32"/>
      <c r="X452" s="19"/>
      <c r="Y452" s="1"/>
      <c r="Z452" s="7"/>
      <c r="AA452" s="7"/>
      <c r="AB452" s="7"/>
      <c r="AC452" s="7"/>
      <c r="AD452" s="7"/>
      <c r="AE452" s="8"/>
      <c r="AF452" s="7"/>
      <c r="AG452" s="7" t="str">
        <f t="shared" ca="1" si="142"/>
        <v>Pago</v>
      </c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</row>
    <row r="453" spans="1:208" x14ac:dyDescent="0.2">
      <c r="A453" s="143">
        <f t="shared" si="134"/>
        <v>43903</v>
      </c>
      <c r="B453" s="144">
        <f t="shared" ca="1" si="143"/>
        <v>8923.8576122199975</v>
      </c>
      <c r="C453" s="145">
        <f t="shared" si="135"/>
        <v>8918.9199999999983</v>
      </c>
      <c r="D453" s="146">
        <f ca="1">IF(A453&lt;$B$1,VLOOKUP(A453,[1]DI!$A$4:$B$15000,2,FALSE),0)</f>
        <v>4.1500000000000002E-2</v>
      </c>
      <c r="E453" s="145">
        <f t="shared" ca="1" si="127"/>
        <v>1.00016137</v>
      </c>
      <c r="F453" s="145">
        <f ca="1">(TRUNC(PRODUCT($E$12:$E452),16))</f>
        <v>1.06878978511288</v>
      </c>
      <c r="G453" s="145">
        <f t="shared" ca="1" si="145"/>
        <v>1.0684449273744201</v>
      </c>
      <c r="H453" s="145">
        <f t="shared" ca="1" si="128"/>
        <v>1.0003227699999999</v>
      </c>
      <c r="I453" s="147">
        <f t="shared" si="136"/>
        <v>2.9499999999999998E-2</v>
      </c>
      <c r="J453" s="148">
        <f t="shared" si="144"/>
        <v>43901</v>
      </c>
      <c r="K453" s="149">
        <f t="shared" si="137"/>
        <v>2</v>
      </c>
      <c r="L453" s="150">
        <f t="shared" si="138"/>
        <v>2</v>
      </c>
      <c r="M453" s="151">
        <f t="shared" si="129"/>
        <v>1.0002307669999999</v>
      </c>
      <c r="N453" s="151">
        <f t="shared" ca="1" si="130"/>
        <v>1.000553611</v>
      </c>
      <c r="O453" s="150">
        <f t="shared" si="139"/>
        <v>0</v>
      </c>
      <c r="P453" s="145">
        <f t="shared" ca="1" si="131"/>
        <v>4.9376122200000001</v>
      </c>
      <c r="Q453" s="152">
        <f t="shared" si="132"/>
        <v>0</v>
      </c>
      <c r="R453" s="153" t="str">
        <f t="shared" si="140"/>
        <v>A+J=</v>
      </c>
      <c r="S453" s="148">
        <f t="shared" si="141"/>
        <v>43934</v>
      </c>
      <c r="T453" s="154">
        <f t="shared" si="133"/>
        <v>0</v>
      </c>
      <c r="U453" s="7"/>
      <c r="V453" s="49"/>
      <c r="W453" s="32"/>
      <c r="X453" s="19"/>
      <c r="Y453" s="1"/>
      <c r="Z453" s="7"/>
      <c r="AA453" s="7"/>
      <c r="AB453" s="7"/>
      <c r="AC453" s="7"/>
      <c r="AD453" s="7"/>
      <c r="AE453" s="8"/>
      <c r="AF453" s="7"/>
      <c r="AG453" s="7" t="str">
        <f t="shared" ca="1" si="142"/>
        <v>Pago</v>
      </c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</row>
    <row r="454" spans="1:208" x14ac:dyDescent="0.2">
      <c r="A454" s="143">
        <f t="shared" si="134"/>
        <v>43904</v>
      </c>
      <c r="B454" s="144">
        <f t="shared" ca="1" si="143"/>
        <v>8926.3274127799978</v>
      </c>
      <c r="C454" s="145">
        <f t="shared" si="135"/>
        <v>8918.9199999999983</v>
      </c>
      <c r="D454" s="146">
        <f ca="1">IF(A454&lt;$B$1,VLOOKUP(A454,[1]DI!$A$4:$B$15000,2,FALSE),0)</f>
        <v>0</v>
      </c>
      <c r="E454" s="145">
        <f t="shared" ca="1" si="127"/>
        <v>1</v>
      </c>
      <c r="F454" s="145">
        <f ca="1">(TRUNC(PRODUCT($E$12:$E453),16))</f>
        <v>1.0689622557205101</v>
      </c>
      <c r="G454" s="145">
        <f t="shared" ca="1" si="145"/>
        <v>1.0684449273744201</v>
      </c>
      <c r="H454" s="145">
        <f t="shared" ca="1" si="128"/>
        <v>1.0004841900000001</v>
      </c>
      <c r="I454" s="147">
        <f t="shared" si="136"/>
        <v>2.9499999999999998E-2</v>
      </c>
      <c r="J454" s="148">
        <f t="shared" si="144"/>
        <v>43901</v>
      </c>
      <c r="K454" s="149">
        <f t="shared" si="137"/>
        <v>2</v>
      </c>
      <c r="L454" s="150">
        <f t="shared" si="138"/>
        <v>3</v>
      </c>
      <c r="M454" s="151">
        <f t="shared" si="129"/>
        <v>1.00034617</v>
      </c>
      <c r="N454" s="151">
        <f t="shared" ca="1" si="130"/>
        <v>1.0008305280000001</v>
      </c>
      <c r="O454" s="150">
        <f t="shared" si="139"/>
        <v>0</v>
      </c>
      <c r="P454" s="145">
        <f t="shared" ca="1" si="131"/>
        <v>7.4074127799999996</v>
      </c>
      <c r="Q454" s="152">
        <f t="shared" si="132"/>
        <v>0</v>
      </c>
      <c r="R454" s="153" t="str">
        <f t="shared" si="140"/>
        <v>A+J=</v>
      </c>
      <c r="S454" s="148">
        <f t="shared" si="141"/>
        <v>43934</v>
      </c>
      <c r="T454" s="154">
        <f t="shared" si="133"/>
        <v>0</v>
      </c>
      <c r="U454" s="7"/>
      <c r="V454" s="49"/>
      <c r="W454" s="23"/>
      <c r="X454" s="19"/>
      <c r="Y454" s="1"/>
      <c r="Z454" s="7"/>
      <c r="AA454" s="7"/>
      <c r="AB454" s="7"/>
      <c r="AC454" s="7"/>
      <c r="AD454" s="7"/>
      <c r="AE454" s="8"/>
      <c r="AF454" s="7"/>
      <c r="AG454" s="7" t="str">
        <f t="shared" ca="1" si="142"/>
        <v>Pago</v>
      </c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</row>
    <row r="455" spans="1:208" x14ac:dyDescent="0.2">
      <c r="A455" s="143">
        <f t="shared" si="134"/>
        <v>43905</v>
      </c>
      <c r="B455" s="144">
        <f t="shared" ca="1" si="143"/>
        <v>8926.3274127799978</v>
      </c>
      <c r="C455" s="145">
        <f t="shared" si="135"/>
        <v>8918.9199999999983</v>
      </c>
      <c r="D455" s="146">
        <f ca="1">IF(A455&lt;$B$1,VLOOKUP(A455,[1]DI!$A$4:$B$15000,2,FALSE),0)</f>
        <v>0</v>
      </c>
      <c r="E455" s="145">
        <f t="shared" ca="1" si="127"/>
        <v>1</v>
      </c>
      <c r="F455" s="145">
        <f ca="1">(TRUNC(PRODUCT($E$12:$E454),16))</f>
        <v>1.0689622557205101</v>
      </c>
      <c r="G455" s="145">
        <f t="shared" ca="1" si="145"/>
        <v>1.0684449273744201</v>
      </c>
      <c r="H455" s="145">
        <f t="shared" ca="1" si="128"/>
        <v>1.0004841900000001</v>
      </c>
      <c r="I455" s="147">
        <f t="shared" si="136"/>
        <v>2.9499999999999998E-2</v>
      </c>
      <c r="J455" s="148">
        <f t="shared" si="144"/>
        <v>43901</v>
      </c>
      <c r="K455" s="149">
        <f t="shared" si="137"/>
        <v>2</v>
      </c>
      <c r="L455" s="150">
        <f t="shared" si="138"/>
        <v>3</v>
      </c>
      <c r="M455" s="151">
        <f t="shared" si="129"/>
        <v>1.00034617</v>
      </c>
      <c r="N455" s="151">
        <f t="shared" ca="1" si="130"/>
        <v>1.0008305280000001</v>
      </c>
      <c r="O455" s="150">
        <f t="shared" si="139"/>
        <v>0</v>
      </c>
      <c r="P455" s="145">
        <f t="shared" ca="1" si="131"/>
        <v>7.4074127799999996</v>
      </c>
      <c r="Q455" s="152">
        <f t="shared" si="132"/>
        <v>0</v>
      </c>
      <c r="R455" s="153" t="str">
        <f t="shared" si="140"/>
        <v>A+J=</v>
      </c>
      <c r="S455" s="148">
        <f t="shared" si="141"/>
        <v>43934</v>
      </c>
      <c r="T455" s="154">
        <f t="shared" si="133"/>
        <v>0</v>
      </c>
      <c r="U455" s="7"/>
      <c r="V455" s="49"/>
      <c r="W455" s="32"/>
      <c r="X455" s="19"/>
      <c r="Y455" s="1"/>
      <c r="Z455" s="7"/>
      <c r="AA455" s="7"/>
      <c r="AB455" s="7"/>
      <c r="AC455" s="7"/>
      <c r="AD455" s="7"/>
      <c r="AE455" s="8"/>
      <c r="AF455" s="7"/>
      <c r="AG455" s="7" t="str">
        <f t="shared" ca="1" si="142"/>
        <v>Pago</v>
      </c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</row>
    <row r="456" spans="1:208" x14ac:dyDescent="0.2">
      <c r="A456" s="143">
        <f t="shared" si="134"/>
        <v>43906</v>
      </c>
      <c r="B456" s="144">
        <f t="shared" ca="1" si="143"/>
        <v>8926.3274127799978</v>
      </c>
      <c r="C456" s="145">
        <f t="shared" si="135"/>
        <v>8918.9199999999983</v>
      </c>
      <c r="D456" s="146">
        <f ca="1">IF(A456&lt;$B$1,VLOOKUP(A456,[1]DI!$A$4:$B$15000,2,FALSE),0)</f>
        <v>4.1500000000000002E-2</v>
      </c>
      <c r="E456" s="145">
        <f t="shared" ca="1" si="127"/>
        <v>1.00016137</v>
      </c>
      <c r="F456" s="145">
        <f ca="1">(TRUNC(PRODUCT($E$12:$E455),16))</f>
        <v>1.0689622557205101</v>
      </c>
      <c r="G456" s="145">
        <f t="shared" ca="1" si="145"/>
        <v>1.0684449273744201</v>
      </c>
      <c r="H456" s="145">
        <f t="shared" ca="1" si="128"/>
        <v>1.0004841900000001</v>
      </c>
      <c r="I456" s="147">
        <f t="shared" si="136"/>
        <v>2.9499999999999998E-2</v>
      </c>
      <c r="J456" s="148">
        <f t="shared" si="144"/>
        <v>43901</v>
      </c>
      <c r="K456" s="149">
        <f t="shared" si="137"/>
        <v>3</v>
      </c>
      <c r="L456" s="150">
        <f t="shared" si="138"/>
        <v>3</v>
      </c>
      <c r="M456" s="151">
        <f t="shared" si="129"/>
        <v>1.00034617</v>
      </c>
      <c r="N456" s="151">
        <f t="shared" ca="1" si="130"/>
        <v>1.0008305280000001</v>
      </c>
      <c r="O456" s="150">
        <f t="shared" si="139"/>
        <v>0</v>
      </c>
      <c r="P456" s="145">
        <f t="shared" ca="1" si="131"/>
        <v>7.4074127799999996</v>
      </c>
      <c r="Q456" s="152">
        <f t="shared" si="132"/>
        <v>0</v>
      </c>
      <c r="R456" s="153" t="str">
        <f t="shared" si="140"/>
        <v>A+J=</v>
      </c>
      <c r="S456" s="148">
        <f t="shared" si="141"/>
        <v>43934</v>
      </c>
      <c r="T456" s="154">
        <f t="shared" si="133"/>
        <v>0</v>
      </c>
      <c r="U456" s="7"/>
      <c r="V456" s="49"/>
      <c r="W456" s="32"/>
      <c r="X456" s="19"/>
      <c r="Y456" s="1"/>
      <c r="Z456" s="7"/>
      <c r="AA456" s="7"/>
      <c r="AB456" s="7"/>
      <c r="AC456" s="7"/>
      <c r="AD456" s="7"/>
      <c r="AE456" s="8"/>
      <c r="AF456" s="7"/>
      <c r="AG456" s="7" t="str">
        <f t="shared" ca="1" si="142"/>
        <v>Pago</v>
      </c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</row>
    <row r="457" spans="1:208" x14ac:dyDescent="0.2">
      <c r="A457" s="143">
        <f t="shared" si="134"/>
        <v>43907</v>
      </c>
      <c r="B457" s="144">
        <f t="shared" ca="1" si="143"/>
        <v>8928.7979268699983</v>
      </c>
      <c r="C457" s="145">
        <f t="shared" si="135"/>
        <v>8918.9199999999983</v>
      </c>
      <c r="D457" s="146">
        <f ca="1">IF(A457&lt;$B$1,VLOOKUP(A457,[1]DI!$A$4:$B$15000,2,FALSE),0)</f>
        <v>4.1500000000000002E-2</v>
      </c>
      <c r="E457" s="145">
        <f t="shared" ca="1" si="127"/>
        <v>1.00016137</v>
      </c>
      <c r="F457" s="145">
        <f ca="1">(TRUNC(PRODUCT($E$12:$E456),16))</f>
        <v>1.06913475415971</v>
      </c>
      <c r="G457" s="145">
        <f t="shared" ca="1" si="145"/>
        <v>1.0684449273744201</v>
      </c>
      <c r="H457" s="145">
        <f t="shared" ca="1" si="128"/>
        <v>1.0006456399999999</v>
      </c>
      <c r="I457" s="147">
        <f t="shared" si="136"/>
        <v>2.9499999999999998E-2</v>
      </c>
      <c r="J457" s="148">
        <f t="shared" si="144"/>
        <v>43901</v>
      </c>
      <c r="K457" s="149">
        <f t="shared" si="137"/>
        <v>4</v>
      </c>
      <c r="L457" s="150">
        <f t="shared" si="138"/>
        <v>4</v>
      </c>
      <c r="M457" s="151">
        <f t="shared" si="129"/>
        <v>1.000461587</v>
      </c>
      <c r="N457" s="151">
        <f t="shared" ca="1" si="130"/>
        <v>1.0011075250000001</v>
      </c>
      <c r="O457" s="150">
        <f t="shared" si="139"/>
        <v>0</v>
      </c>
      <c r="P457" s="145">
        <f t="shared" ca="1" si="131"/>
        <v>9.8779268699999996</v>
      </c>
      <c r="Q457" s="152">
        <f t="shared" si="132"/>
        <v>0</v>
      </c>
      <c r="R457" s="153" t="str">
        <f t="shared" si="140"/>
        <v>A+J=</v>
      </c>
      <c r="S457" s="148">
        <f t="shared" si="141"/>
        <v>43934</v>
      </c>
      <c r="T457" s="154">
        <f t="shared" si="133"/>
        <v>0</v>
      </c>
      <c r="U457" s="7"/>
      <c r="V457" s="49"/>
      <c r="W457" s="32"/>
      <c r="X457" s="19"/>
      <c r="Y457" s="1"/>
      <c r="Z457" s="7"/>
      <c r="AA457" s="7"/>
      <c r="AB457" s="7"/>
      <c r="AC457" s="7"/>
      <c r="AD457" s="7"/>
      <c r="AE457" s="8"/>
      <c r="AF457" s="7"/>
      <c r="AG457" s="7" t="str">
        <f t="shared" ca="1" si="142"/>
        <v>Pago</v>
      </c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</row>
    <row r="458" spans="1:208" x14ac:dyDescent="0.2">
      <c r="A458" s="143">
        <f t="shared" si="134"/>
        <v>43908</v>
      </c>
      <c r="B458" s="144">
        <f t="shared" ca="1" si="143"/>
        <v>8931.2690741899987</v>
      </c>
      <c r="C458" s="145">
        <f t="shared" si="135"/>
        <v>8918.9199999999983</v>
      </c>
      <c r="D458" s="146">
        <f ca="1">IF(A458&lt;$B$1,VLOOKUP(A458,[1]DI!$A$4:$B$15000,2,FALSE),0)</f>
        <v>4.1500000000000002E-2</v>
      </c>
      <c r="E458" s="145">
        <f t="shared" ca="1" si="127"/>
        <v>1.00016137</v>
      </c>
      <c r="F458" s="145">
        <f ca="1">(TRUNC(PRODUCT($E$12:$E457),16))</f>
        <v>1.0693072804349899</v>
      </c>
      <c r="G458" s="145">
        <f t="shared" ca="1" si="145"/>
        <v>1.0684449273744201</v>
      </c>
      <c r="H458" s="145">
        <f t="shared" ca="1" si="128"/>
        <v>1.00080711</v>
      </c>
      <c r="I458" s="147">
        <f t="shared" si="136"/>
        <v>2.9499999999999998E-2</v>
      </c>
      <c r="J458" s="148">
        <f t="shared" si="144"/>
        <v>43901</v>
      </c>
      <c r="K458" s="149">
        <f t="shared" si="137"/>
        <v>5</v>
      </c>
      <c r="L458" s="150">
        <f t="shared" si="138"/>
        <v>5</v>
      </c>
      <c r="M458" s="151">
        <f t="shared" si="129"/>
        <v>1.0005770169999999</v>
      </c>
      <c r="N458" s="151">
        <f t="shared" ca="1" si="130"/>
        <v>1.001384593</v>
      </c>
      <c r="O458" s="150">
        <f t="shared" si="139"/>
        <v>0</v>
      </c>
      <c r="P458" s="145">
        <f t="shared" ca="1" si="131"/>
        <v>12.34907419</v>
      </c>
      <c r="Q458" s="152">
        <f t="shared" si="132"/>
        <v>0</v>
      </c>
      <c r="R458" s="153" t="str">
        <f t="shared" si="140"/>
        <v>A+J=</v>
      </c>
      <c r="S458" s="148">
        <f t="shared" si="141"/>
        <v>43934</v>
      </c>
      <c r="T458" s="154">
        <f t="shared" si="133"/>
        <v>0</v>
      </c>
      <c r="U458" s="7"/>
      <c r="V458" s="49"/>
      <c r="W458" s="32"/>
      <c r="X458" s="19"/>
      <c r="Y458" s="1"/>
      <c r="Z458" s="7"/>
      <c r="AA458" s="7"/>
      <c r="AB458" s="7"/>
      <c r="AC458" s="7"/>
      <c r="AD458" s="7"/>
      <c r="AE458" s="8"/>
      <c r="AF458" s="7"/>
      <c r="AG458" s="7" t="str">
        <f t="shared" ca="1" si="142"/>
        <v>Pago</v>
      </c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</row>
    <row r="459" spans="1:208" x14ac:dyDescent="0.2">
      <c r="A459" s="143">
        <f t="shared" si="134"/>
        <v>43909</v>
      </c>
      <c r="B459" s="144">
        <f t="shared" ca="1" si="143"/>
        <v>8933.7409350299986</v>
      </c>
      <c r="C459" s="145">
        <f t="shared" si="135"/>
        <v>8918.9199999999983</v>
      </c>
      <c r="D459" s="146">
        <f ca="1">IF(A459&lt;$B$1,VLOOKUP(A459,[1]DI!$A$4:$B$15000,2,FALSE),0)</f>
        <v>3.6500000000000005E-2</v>
      </c>
      <c r="E459" s="145">
        <f t="shared" ca="1" si="127"/>
        <v>1.00014227</v>
      </c>
      <c r="F459" s="145">
        <f ca="1">(TRUNC(PRODUCT($E$12:$E458),16))</f>
        <v>1.0694798345508401</v>
      </c>
      <c r="G459" s="145">
        <f t="shared" ca="1" si="145"/>
        <v>1.0684449273744201</v>
      </c>
      <c r="H459" s="145">
        <f t="shared" ca="1" si="128"/>
        <v>1.0009686099999999</v>
      </c>
      <c r="I459" s="147">
        <f t="shared" si="136"/>
        <v>2.9499999999999998E-2</v>
      </c>
      <c r="J459" s="148">
        <f t="shared" si="144"/>
        <v>43901</v>
      </c>
      <c r="K459" s="149">
        <f t="shared" si="137"/>
        <v>6</v>
      </c>
      <c r="L459" s="150">
        <f t="shared" si="138"/>
        <v>6</v>
      </c>
      <c r="M459" s="151">
        <f t="shared" si="129"/>
        <v>1.00069246</v>
      </c>
      <c r="N459" s="151">
        <f t="shared" ca="1" si="130"/>
        <v>1.0016617409999999</v>
      </c>
      <c r="O459" s="150">
        <f t="shared" si="139"/>
        <v>0</v>
      </c>
      <c r="P459" s="145">
        <f t="shared" ca="1" si="131"/>
        <v>14.820935029999999</v>
      </c>
      <c r="Q459" s="152">
        <f t="shared" si="132"/>
        <v>0</v>
      </c>
      <c r="R459" s="153" t="str">
        <f t="shared" si="140"/>
        <v>A+J=</v>
      </c>
      <c r="S459" s="148">
        <f t="shared" si="141"/>
        <v>43934</v>
      </c>
      <c r="T459" s="154">
        <f t="shared" si="133"/>
        <v>0</v>
      </c>
      <c r="U459" s="7"/>
      <c r="V459" s="49"/>
      <c r="W459" s="32"/>
      <c r="X459" s="19"/>
      <c r="Y459" s="1"/>
      <c r="Z459" s="7"/>
      <c r="AA459" s="7"/>
      <c r="AB459" s="7"/>
      <c r="AC459" s="7"/>
      <c r="AD459" s="7"/>
      <c r="AE459" s="8"/>
      <c r="AF459" s="7"/>
      <c r="AG459" s="7" t="str">
        <f t="shared" ca="1" si="142"/>
        <v>Pago</v>
      </c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</row>
    <row r="460" spans="1:208" x14ac:dyDescent="0.2">
      <c r="A460" s="143">
        <f t="shared" si="134"/>
        <v>43910</v>
      </c>
      <c r="B460" s="144">
        <f t="shared" ca="1" si="143"/>
        <v>8936.0428458499991</v>
      </c>
      <c r="C460" s="145">
        <f t="shared" si="135"/>
        <v>8918.9199999999983</v>
      </c>
      <c r="D460" s="146">
        <f ca="1">IF(A460&lt;$B$1,VLOOKUP(A460,[1]DI!$A$4:$B$15000,2,FALSE),0)</f>
        <v>3.6500000000000005E-2</v>
      </c>
      <c r="E460" s="145">
        <f t="shared" ref="E460:E523" ca="1" si="146">IF(A460&lt;A$10,1,ROUND(((1+D460)^(1/252)),8))</f>
        <v>1.00014227</v>
      </c>
      <c r="F460" s="145">
        <f ca="1">(TRUNC(PRODUCT($E$12:$E459),16))</f>
        <v>1.0696319894469</v>
      </c>
      <c r="G460" s="145">
        <f t="shared" ca="1" si="145"/>
        <v>1.0684449273744201</v>
      </c>
      <c r="H460" s="145">
        <f t="shared" ref="H460:H523" ca="1" si="147">ROUND(F460/G460,8)</f>
        <v>1.00111102</v>
      </c>
      <c r="I460" s="147">
        <f t="shared" si="136"/>
        <v>2.9499999999999998E-2</v>
      </c>
      <c r="J460" s="148">
        <f t="shared" si="144"/>
        <v>43901</v>
      </c>
      <c r="K460" s="149">
        <f t="shared" si="137"/>
        <v>7</v>
      </c>
      <c r="L460" s="150">
        <f t="shared" si="138"/>
        <v>7</v>
      </c>
      <c r="M460" s="151">
        <f t="shared" ref="M460:M523" si="148">ROUND((I460+1)^(L460/252),9)</f>
        <v>1.0008079160000001</v>
      </c>
      <c r="N460" s="151">
        <f t="shared" ref="N460:N523" ca="1" si="149">ROUND(H460*M460,9)</f>
        <v>1.001919834</v>
      </c>
      <c r="O460" s="150">
        <f t="shared" si="139"/>
        <v>0</v>
      </c>
      <c r="P460" s="145">
        <f t="shared" ref="P460:P523" ca="1" si="150">TRUNC(((N460-1)*C460),8)</f>
        <v>17.122845850000001</v>
      </c>
      <c r="Q460" s="152">
        <f t="shared" ref="Q460:Q523" si="151">IF(O460&gt;0,VLOOKUP(O460,$V$12:$AA$72,6),0)</f>
        <v>0</v>
      </c>
      <c r="R460" s="153" t="str">
        <f t="shared" si="140"/>
        <v>A+J=</v>
      </c>
      <c r="S460" s="148">
        <f t="shared" si="141"/>
        <v>43934</v>
      </c>
      <c r="T460" s="154">
        <f t="shared" ref="T460:T523" si="152">IF(O460&gt;0,(P460+Q460)*T$10,0)</f>
        <v>0</v>
      </c>
      <c r="U460" s="7"/>
      <c r="V460" s="49"/>
      <c r="W460" s="32"/>
      <c r="X460" s="19"/>
      <c r="Y460" s="1"/>
      <c r="Z460" s="7"/>
      <c r="AA460" s="7"/>
      <c r="AB460" s="7"/>
      <c r="AC460" s="7"/>
      <c r="AD460" s="7"/>
      <c r="AE460" s="8"/>
      <c r="AF460" s="7"/>
      <c r="AG460" s="7" t="str">
        <f t="shared" ca="1" si="142"/>
        <v>Pago</v>
      </c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</row>
    <row r="461" spans="1:208" x14ac:dyDescent="0.2">
      <c r="A461" s="143">
        <f t="shared" ref="A461:A524" si="153">(A460+1)</f>
        <v>43911</v>
      </c>
      <c r="B461" s="144">
        <f t="shared" ca="1" si="143"/>
        <v>8938.3453453199982</v>
      </c>
      <c r="C461" s="145">
        <f t="shared" ref="C461:C524" si="154">(C460-Q460)</f>
        <v>8918.9199999999983</v>
      </c>
      <c r="D461" s="146">
        <f ca="1">IF(A461&lt;$B$1,VLOOKUP(A461,[1]DI!$A$4:$B$15000,2,FALSE),0)</f>
        <v>0</v>
      </c>
      <c r="E461" s="145">
        <f t="shared" ca="1" si="146"/>
        <v>1</v>
      </c>
      <c r="F461" s="145">
        <f ca="1">(TRUNC(PRODUCT($E$12:$E460),16))</f>
        <v>1.06978416599004</v>
      </c>
      <c r="G461" s="145">
        <f t="shared" ca="1" si="145"/>
        <v>1.0684449273744201</v>
      </c>
      <c r="H461" s="145">
        <f t="shared" ca="1" si="147"/>
        <v>1.0012534500000001</v>
      </c>
      <c r="I461" s="147">
        <f t="shared" ref="I461:I524" si="155">I460</f>
        <v>2.9499999999999998E-2</v>
      </c>
      <c r="J461" s="148">
        <f t="shared" si="144"/>
        <v>43901</v>
      </c>
      <c r="K461" s="149">
        <f t="shared" ref="K461:K524" si="156">IF(A461&gt;J461,IF(NETWORKDAYS(J461,A461,$V$81:$V$465)-1=0,1,NETWORKDAYS(J461,A461,$V$81:$V$465)-1),0)</f>
        <v>7</v>
      </c>
      <c r="L461" s="150">
        <f t="shared" ref="L461:L524" si="157">IF(AND(K461=1,K460=1),1,IF(K461&gt;0,IF(K461=K460,K461+1,K461),0))</f>
        <v>8</v>
      </c>
      <c r="M461" s="151">
        <f t="shared" si="148"/>
        <v>1.000923386</v>
      </c>
      <c r="N461" s="151">
        <f t="shared" ca="1" si="149"/>
        <v>1.0021779930000001</v>
      </c>
      <c r="O461" s="150">
        <f t="shared" ref="O461:O524" si="158">IF(VLOOKUP(A461,W$12:AD$72,8)=VLOOKUP(A460,W$12:AD$72,8),0,VLOOKUP(A461,W$12:AD$72,8))</f>
        <v>0</v>
      </c>
      <c r="P461" s="145">
        <f t="shared" ca="1" si="150"/>
        <v>19.425345320000002</v>
      </c>
      <c r="Q461" s="152">
        <f t="shared" si="151"/>
        <v>0</v>
      </c>
      <c r="R461" s="153" t="str">
        <f t="shared" ref="R461:R524" si="159">IF(O460&gt;0,VLOOKUP(O460,V$12:AF$72,10),R460)</f>
        <v>A+J=</v>
      </c>
      <c r="S461" s="148">
        <f t="shared" ref="S461:S524" si="160">IF(O460&gt;0,VLOOKUP(O460,V$12:AF$72,11),S460)</f>
        <v>43934</v>
      </c>
      <c r="T461" s="154">
        <f t="shared" si="152"/>
        <v>0</v>
      </c>
      <c r="U461" s="7"/>
      <c r="V461" s="49"/>
      <c r="W461" s="32"/>
      <c r="X461" s="19"/>
      <c r="Y461" s="1"/>
      <c r="Z461" s="7"/>
      <c r="AA461" s="7"/>
      <c r="AB461" s="7"/>
      <c r="AC461" s="7"/>
      <c r="AD461" s="7"/>
      <c r="AE461" s="8"/>
      <c r="AF461" s="7"/>
      <c r="AG461" s="7" t="str">
        <f t="shared" ref="AG461:AG524" ca="1" si="161">IF(W461&lt;TODAY(),"Pago","")</f>
        <v>Pago</v>
      </c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</row>
    <row r="462" spans="1:208" x14ac:dyDescent="0.2">
      <c r="A462" s="143">
        <f t="shared" si="153"/>
        <v>43912</v>
      </c>
      <c r="B462" s="144">
        <f t="shared" ref="B462:B525" ca="1" si="162">IF(A462&lt;=TODAY(),C462+P462,IF(AND(A462&gt;TODAY(),A462&lt;=$B$1),IF(VLOOKUP(TODAY(),$A$10:$D$10000,4,FALSE)=0,"n.d",C462+P462),"n.d"))</f>
        <v>8938.3453453199982</v>
      </c>
      <c r="C462" s="145">
        <f t="shared" si="154"/>
        <v>8918.9199999999983</v>
      </c>
      <c r="D462" s="146">
        <f ca="1">IF(A462&lt;$B$1,VLOOKUP(A462,[1]DI!$A$4:$B$15000,2,FALSE),0)</f>
        <v>0</v>
      </c>
      <c r="E462" s="145">
        <f t="shared" ca="1" si="146"/>
        <v>1</v>
      </c>
      <c r="F462" s="145">
        <f ca="1">(TRUNC(PRODUCT($E$12:$E461),16))</f>
        <v>1.06978416599004</v>
      </c>
      <c r="G462" s="145">
        <f t="shared" ca="1" si="145"/>
        <v>1.0684449273744201</v>
      </c>
      <c r="H462" s="145">
        <f t="shared" ca="1" si="147"/>
        <v>1.0012534500000001</v>
      </c>
      <c r="I462" s="147">
        <f t="shared" si="155"/>
        <v>2.9499999999999998E-2</v>
      </c>
      <c r="J462" s="148">
        <f t="shared" ref="J462:J525" si="163">IF(O461&gt;0,VLOOKUP(O461,V$12:AF$72,2),J461)</f>
        <v>43901</v>
      </c>
      <c r="K462" s="149">
        <f t="shared" si="156"/>
        <v>7</v>
      </c>
      <c r="L462" s="150">
        <f t="shared" si="157"/>
        <v>8</v>
      </c>
      <c r="M462" s="151">
        <f t="shared" si="148"/>
        <v>1.000923386</v>
      </c>
      <c r="N462" s="151">
        <f t="shared" ca="1" si="149"/>
        <v>1.0021779930000001</v>
      </c>
      <c r="O462" s="150">
        <f t="shared" si="158"/>
        <v>0</v>
      </c>
      <c r="P462" s="145">
        <f t="shared" ca="1" si="150"/>
        <v>19.425345320000002</v>
      </c>
      <c r="Q462" s="152">
        <f t="shared" si="151"/>
        <v>0</v>
      </c>
      <c r="R462" s="153" t="str">
        <f t="shared" si="159"/>
        <v>A+J=</v>
      </c>
      <c r="S462" s="148">
        <f t="shared" si="160"/>
        <v>43934</v>
      </c>
      <c r="T462" s="154">
        <f t="shared" si="152"/>
        <v>0</v>
      </c>
      <c r="U462" s="7"/>
      <c r="V462" s="49"/>
      <c r="W462" s="32"/>
      <c r="X462" s="19"/>
      <c r="Y462" s="1"/>
      <c r="Z462" s="7"/>
      <c r="AA462" s="7"/>
      <c r="AB462" s="7"/>
      <c r="AC462" s="7"/>
      <c r="AD462" s="7"/>
      <c r="AE462" s="8"/>
      <c r="AF462" s="7"/>
      <c r="AG462" s="7" t="str">
        <f t="shared" ca="1" si="161"/>
        <v>Pago</v>
      </c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</row>
    <row r="463" spans="1:208" x14ac:dyDescent="0.2">
      <c r="A463" s="143">
        <f t="shared" si="153"/>
        <v>43913</v>
      </c>
      <c r="B463" s="144">
        <f t="shared" ca="1" si="162"/>
        <v>8938.3453453199982</v>
      </c>
      <c r="C463" s="145">
        <f t="shared" si="154"/>
        <v>8918.9199999999983</v>
      </c>
      <c r="D463" s="146">
        <f ca="1">IF(A463&lt;$B$1,VLOOKUP(A463,[1]DI!$A$4:$B$15000,2,FALSE),0)</f>
        <v>3.6500000000000005E-2</v>
      </c>
      <c r="E463" s="145">
        <f t="shared" ca="1" si="146"/>
        <v>1.00014227</v>
      </c>
      <c r="F463" s="145">
        <f ca="1">(TRUNC(PRODUCT($E$12:$E462),16))</f>
        <v>1.06978416599004</v>
      </c>
      <c r="G463" s="145">
        <f t="shared" ca="1" si="145"/>
        <v>1.0684449273744201</v>
      </c>
      <c r="H463" s="145">
        <f t="shared" ca="1" si="147"/>
        <v>1.0012534500000001</v>
      </c>
      <c r="I463" s="147">
        <f t="shared" si="155"/>
        <v>2.9499999999999998E-2</v>
      </c>
      <c r="J463" s="148">
        <f t="shared" si="163"/>
        <v>43901</v>
      </c>
      <c r="K463" s="149">
        <f t="shared" si="156"/>
        <v>8</v>
      </c>
      <c r="L463" s="150">
        <f t="shared" si="157"/>
        <v>8</v>
      </c>
      <c r="M463" s="151">
        <f t="shared" si="148"/>
        <v>1.000923386</v>
      </c>
      <c r="N463" s="151">
        <f t="shared" ca="1" si="149"/>
        <v>1.0021779930000001</v>
      </c>
      <c r="O463" s="150">
        <f t="shared" si="158"/>
        <v>0</v>
      </c>
      <c r="P463" s="145">
        <f t="shared" ca="1" si="150"/>
        <v>19.425345320000002</v>
      </c>
      <c r="Q463" s="152">
        <f t="shared" si="151"/>
        <v>0</v>
      </c>
      <c r="R463" s="153" t="str">
        <f t="shared" si="159"/>
        <v>A+J=</v>
      </c>
      <c r="S463" s="148">
        <f t="shared" si="160"/>
        <v>43934</v>
      </c>
      <c r="T463" s="154">
        <f t="shared" si="152"/>
        <v>0</v>
      </c>
      <c r="U463" s="7"/>
      <c r="V463" s="49"/>
      <c r="W463" s="23"/>
      <c r="X463" s="19"/>
      <c r="Y463" s="1"/>
      <c r="Z463" s="7"/>
      <c r="AA463" s="7"/>
      <c r="AB463" s="7"/>
      <c r="AC463" s="7"/>
      <c r="AD463" s="7"/>
      <c r="AE463" s="8"/>
      <c r="AF463" s="7"/>
      <c r="AG463" s="7" t="str">
        <f t="shared" ca="1" si="161"/>
        <v>Pago</v>
      </c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</row>
    <row r="464" spans="1:208" x14ac:dyDescent="0.2">
      <c r="A464" s="143">
        <f t="shared" si="153"/>
        <v>43914</v>
      </c>
      <c r="B464" s="144">
        <f t="shared" ca="1" si="162"/>
        <v>8940.648362089998</v>
      </c>
      <c r="C464" s="145">
        <f t="shared" si="154"/>
        <v>8918.9199999999983</v>
      </c>
      <c r="D464" s="146">
        <f ca="1">IF(A464&lt;$B$1,VLOOKUP(A464,[1]DI!$A$4:$B$15000,2,FALSE),0)</f>
        <v>3.6500000000000005E-2</v>
      </c>
      <c r="E464" s="145">
        <f t="shared" ca="1" si="146"/>
        <v>1.00014227</v>
      </c>
      <c r="F464" s="145">
        <f ca="1">(TRUNC(PRODUCT($E$12:$E463),16))</f>
        <v>1.0699363641833299</v>
      </c>
      <c r="G464" s="145">
        <f t="shared" ca="1" si="145"/>
        <v>1.0684449273744201</v>
      </c>
      <c r="H464" s="145">
        <f t="shared" ca="1" si="147"/>
        <v>1.00139589</v>
      </c>
      <c r="I464" s="147">
        <f t="shared" si="155"/>
        <v>2.9499999999999998E-2</v>
      </c>
      <c r="J464" s="148">
        <f t="shared" si="163"/>
        <v>43901</v>
      </c>
      <c r="K464" s="149">
        <f t="shared" si="156"/>
        <v>9</v>
      </c>
      <c r="L464" s="150">
        <f t="shared" si="157"/>
        <v>9</v>
      </c>
      <c r="M464" s="151">
        <f t="shared" si="148"/>
        <v>1.0010388699999999</v>
      </c>
      <c r="N464" s="151">
        <f t="shared" ca="1" si="149"/>
        <v>1.0024362099999999</v>
      </c>
      <c r="O464" s="150">
        <f t="shared" si="158"/>
        <v>0</v>
      </c>
      <c r="P464" s="145">
        <f t="shared" ca="1" si="150"/>
        <v>21.728362090000001</v>
      </c>
      <c r="Q464" s="152">
        <f t="shared" si="151"/>
        <v>0</v>
      </c>
      <c r="R464" s="153" t="str">
        <f t="shared" si="159"/>
        <v>A+J=</v>
      </c>
      <c r="S464" s="148">
        <f t="shared" si="160"/>
        <v>43934</v>
      </c>
      <c r="T464" s="154">
        <f t="shared" si="152"/>
        <v>0</v>
      </c>
      <c r="U464" s="7"/>
      <c r="V464" s="49"/>
      <c r="W464" s="32"/>
      <c r="X464" s="19"/>
      <c r="Y464" s="1"/>
      <c r="Z464" s="7"/>
      <c r="AA464" s="7"/>
      <c r="AB464" s="7"/>
      <c r="AC464" s="7"/>
      <c r="AD464" s="7"/>
      <c r="AE464" s="8"/>
      <c r="AF464" s="7"/>
      <c r="AG464" s="7" t="str">
        <f t="shared" ca="1" si="161"/>
        <v>Pago</v>
      </c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</row>
    <row r="465" spans="1:208" x14ac:dyDescent="0.2">
      <c r="A465" s="143">
        <f t="shared" si="153"/>
        <v>43915</v>
      </c>
      <c r="B465" s="144">
        <f t="shared" ca="1" si="162"/>
        <v>8942.9520477699989</v>
      </c>
      <c r="C465" s="145">
        <f t="shared" si="154"/>
        <v>8918.9199999999983</v>
      </c>
      <c r="D465" s="146">
        <f ca="1">IF(A465&lt;$B$1,VLOOKUP(A465,[1]DI!$A$4:$B$15000,2,FALSE),0)</f>
        <v>3.6500000000000005E-2</v>
      </c>
      <c r="E465" s="145">
        <f t="shared" ca="1" si="146"/>
        <v>1.00014227</v>
      </c>
      <c r="F465" s="145">
        <f ca="1">(TRUNC(PRODUCT($E$12:$E464),16))</f>
        <v>1.07008858402986</v>
      </c>
      <c r="G465" s="145">
        <f t="shared" ca="1" si="145"/>
        <v>1.0684449273744201</v>
      </c>
      <c r="H465" s="145">
        <f t="shared" ca="1" si="147"/>
        <v>1.0015383600000001</v>
      </c>
      <c r="I465" s="147">
        <f t="shared" si="155"/>
        <v>2.9499999999999998E-2</v>
      </c>
      <c r="J465" s="148">
        <f t="shared" si="163"/>
        <v>43901</v>
      </c>
      <c r="K465" s="149">
        <f t="shared" si="156"/>
        <v>10</v>
      </c>
      <c r="L465" s="150">
        <f t="shared" si="157"/>
        <v>10</v>
      </c>
      <c r="M465" s="151">
        <f t="shared" si="148"/>
        <v>1.001154366</v>
      </c>
      <c r="N465" s="151">
        <f t="shared" ca="1" si="149"/>
        <v>1.002694502</v>
      </c>
      <c r="O465" s="150">
        <f t="shared" si="158"/>
        <v>0</v>
      </c>
      <c r="P465" s="145">
        <f t="shared" ca="1" si="150"/>
        <v>24.032047769999998</v>
      </c>
      <c r="Q465" s="152">
        <f t="shared" si="151"/>
        <v>0</v>
      </c>
      <c r="R465" s="153" t="str">
        <f t="shared" si="159"/>
        <v>A+J=</v>
      </c>
      <c r="S465" s="148">
        <f t="shared" si="160"/>
        <v>43934</v>
      </c>
      <c r="T465" s="154">
        <f t="shared" si="152"/>
        <v>0</v>
      </c>
      <c r="U465" s="7"/>
      <c r="V465" s="49"/>
      <c r="W465" s="32"/>
      <c r="X465" s="19"/>
      <c r="Y465" s="1"/>
      <c r="Z465" s="7"/>
      <c r="AA465" s="7"/>
      <c r="AB465" s="7"/>
      <c r="AC465" s="7"/>
      <c r="AD465" s="7"/>
      <c r="AE465" s="8"/>
      <c r="AF465" s="7"/>
      <c r="AG465" s="7" t="str">
        <f t="shared" ca="1" si="161"/>
        <v>Pago</v>
      </c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</row>
    <row r="466" spans="1:208" x14ac:dyDescent="0.2">
      <c r="A466" s="143">
        <f t="shared" si="153"/>
        <v>43916</v>
      </c>
      <c r="B466" s="144">
        <f t="shared" ca="1" si="162"/>
        <v>8945.256322109999</v>
      </c>
      <c r="C466" s="145">
        <f t="shared" si="154"/>
        <v>8918.9199999999983</v>
      </c>
      <c r="D466" s="146">
        <f ca="1">IF(A466&lt;$B$1,VLOOKUP(A466,[1]DI!$A$4:$B$15000,2,FALSE),0)</f>
        <v>3.6500000000000005E-2</v>
      </c>
      <c r="E466" s="145">
        <f t="shared" ca="1" si="146"/>
        <v>1.00014227</v>
      </c>
      <c r="F466" s="145">
        <f ca="1">(TRUNC(PRODUCT($E$12:$E465),16))</f>
        <v>1.07024082553271</v>
      </c>
      <c r="G466" s="145">
        <f t="shared" ca="1" si="145"/>
        <v>1.0684449273744201</v>
      </c>
      <c r="H466" s="145">
        <f t="shared" ca="1" si="147"/>
        <v>1.0016808500000001</v>
      </c>
      <c r="I466" s="147">
        <f t="shared" si="155"/>
        <v>2.9499999999999998E-2</v>
      </c>
      <c r="J466" s="148">
        <f t="shared" si="163"/>
        <v>43901</v>
      </c>
      <c r="K466" s="149">
        <f t="shared" si="156"/>
        <v>11</v>
      </c>
      <c r="L466" s="150">
        <f t="shared" si="157"/>
        <v>11</v>
      </c>
      <c r="M466" s="151">
        <f t="shared" si="148"/>
        <v>1.0012698760000001</v>
      </c>
      <c r="N466" s="151">
        <f t="shared" ca="1" si="149"/>
        <v>1.0029528599999999</v>
      </c>
      <c r="O466" s="150">
        <f t="shared" si="158"/>
        <v>0</v>
      </c>
      <c r="P466" s="145">
        <f t="shared" ca="1" si="150"/>
        <v>26.336322110000001</v>
      </c>
      <c r="Q466" s="152">
        <f t="shared" si="151"/>
        <v>0</v>
      </c>
      <c r="R466" s="153" t="str">
        <f t="shared" si="159"/>
        <v>A+J=</v>
      </c>
      <c r="S466" s="148">
        <f t="shared" si="160"/>
        <v>43934</v>
      </c>
      <c r="T466" s="154">
        <f t="shared" si="152"/>
        <v>0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7" t="str">
        <f t="shared" ca="1" si="161"/>
        <v>Pago</v>
      </c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</row>
    <row r="467" spans="1:208" x14ac:dyDescent="0.2">
      <c r="A467" s="143">
        <f t="shared" si="153"/>
        <v>43917</v>
      </c>
      <c r="B467" s="144">
        <f t="shared" ca="1" si="162"/>
        <v>8947.5611940099989</v>
      </c>
      <c r="C467" s="145">
        <f t="shared" si="154"/>
        <v>8918.9199999999983</v>
      </c>
      <c r="D467" s="146">
        <f ca="1">IF(A467&lt;$B$1,VLOOKUP(A467,[1]DI!$A$4:$B$15000,2,FALSE),0)</f>
        <v>3.6500000000000005E-2</v>
      </c>
      <c r="E467" s="145">
        <f t="shared" ca="1" si="146"/>
        <v>1.00014227</v>
      </c>
      <c r="F467" s="145">
        <f ca="1">(TRUNC(PRODUCT($E$12:$E466),16))</f>
        <v>1.07039308869496</v>
      </c>
      <c r="G467" s="145">
        <f t="shared" ca="1" si="145"/>
        <v>1.0684449273744201</v>
      </c>
      <c r="H467" s="145">
        <f t="shared" ca="1" si="147"/>
        <v>1.0018233599999999</v>
      </c>
      <c r="I467" s="147">
        <f t="shared" si="155"/>
        <v>2.9499999999999998E-2</v>
      </c>
      <c r="J467" s="148">
        <f t="shared" si="163"/>
        <v>43901</v>
      </c>
      <c r="K467" s="149">
        <f t="shared" si="156"/>
        <v>12</v>
      </c>
      <c r="L467" s="150">
        <f t="shared" si="157"/>
        <v>12</v>
      </c>
      <c r="M467" s="151">
        <f t="shared" si="148"/>
        <v>1.0013853989999999</v>
      </c>
      <c r="N467" s="151">
        <f t="shared" ca="1" si="149"/>
        <v>1.0032112849999999</v>
      </c>
      <c r="O467" s="150">
        <f t="shared" si="158"/>
        <v>0</v>
      </c>
      <c r="P467" s="145">
        <f t="shared" ca="1" si="150"/>
        <v>28.64119401</v>
      </c>
      <c r="Q467" s="152">
        <f t="shared" si="151"/>
        <v>0</v>
      </c>
      <c r="R467" s="153" t="str">
        <f t="shared" si="159"/>
        <v>A+J=</v>
      </c>
      <c r="S467" s="148">
        <f t="shared" si="160"/>
        <v>43934</v>
      </c>
      <c r="T467" s="154">
        <f t="shared" si="152"/>
        <v>0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7" t="str">
        <f t="shared" ca="1" si="161"/>
        <v>Pago</v>
      </c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</row>
    <row r="468" spans="1:208" x14ac:dyDescent="0.2">
      <c r="A468" s="143">
        <f t="shared" si="153"/>
        <v>43918</v>
      </c>
      <c r="B468" s="144">
        <f t="shared" ca="1" si="162"/>
        <v>8949.8666634799974</v>
      </c>
      <c r="C468" s="145">
        <f t="shared" si="154"/>
        <v>8918.9199999999983</v>
      </c>
      <c r="D468" s="146">
        <f ca="1">IF(A468&lt;$B$1,VLOOKUP(A468,[1]DI!$A$4:$B$15000,2,FALSE),0)</f>
        <v>0</v>
      </c>
      <c r="E468" s="145">
        <f t="shared" ca="1" si="146"/>
        <v>1</v>
      </c>
      <c r="F468" s="145">
        <f ca="1">(TRUNC(PRODUCT($E$12:$E467),16))</f>
        <v>1.0705453735196899</v>
      </c>
      <c r="G468" s="145">
        <f t="shared" ca="1" si="145"/>
        <v>1.0684449273744201</v>
      </c>
      <c r="H468" s="145">
        <f t="shared" ca="1" si="147"/>
        <v>1.0019658899999999</v>
      </c>
      <c r="I468" s="147">
        <f t="shared" si="155"/>
        <v>2.9499999999999998E-2</v>
      </c>
      <c r="J468" s="148">
        <f t="shared" si="163"/>
        <v>43901</v>
      </c>
      <c r="K468" s="149">
        <f t="shared" si="156"/>
        <v>12</v>
      </c>
      <c r="L468" s="150">
        <f t="shared" si="157"/>
        <v>13</v>
      </c>
      <c r="M468" s="151">
        <f t="shared" si="148"/>
        <v>1.001500936</v>
      </c>
      <c r="N468" s="151">
        <f t="shared" ca="1" si="149"/>
        <v>1.0034697770000001</v>
      </c>
      <c r="O468" s="150">
        <f t="shared" si="158"/>
        <v>0</v>
      </c>
      <c r="P468" s="145">
        <f t="shared" ca="1" si="150"/>
        <v>30.946663480000002</v>
      </c>
      <c r="Q468" s="152">
        <f t="shared" si="151"/>
        <v>0</v>
      </c>
      <c r="R468" s="153" t="str">
        <f t="shared" si="159"/>
        <v>A+J=</v>
      </c>
      <c r="S468" s="148">
        <f t="shared" si="160"/>
        <v>43934</v>
      </c>
      <c r="T468" s="154">
        <f t="shared" si="152"/>
        <v>0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7" t="str">
        <f t="shared" ca="1" si="161"/>
        <v>Pago</v>
      </c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</row>
    <row r="469" spans="1:208" x14ac:dyDescent="0.2">
      <c r="A469" s="143">
        <f t="shared" si="153"/>
        <v>43919</v>
      </c>
      <c r="B469" s="144">
        <f t="shared" ca="1" si="162"/>
        <v>8949.8666634799974</v>
      </c>
      <c r="C469" s="145">
        <f t="shared" si="154"/>
        <v>8918.9199999999983</v>
      </c>
      <c r="D469" s="146">
        <f ca="1">IF(A469&lt;$B$1,VLOOKUP(A469,[1]DI!$A$4:$B$15000,2,FALSE),0)</f>
        <v>0</v>
      </c>
      <c r="E469" s="145">
        <f t="shared" ca="1" si="146"/>
        <v>1</v>
      </c>
      <c r="F469" s="145">
        <f ca="1">(TRUNC(PRODUCT($E$12:$E468),16))</f>
        <v>1.0705453735196899</v>
      </c>
      <c r="G469" s="145">
        <f t="shared" ca="1" si="145"/>
        <v>1.0684449273744201</v>
      </c>
      <c r="H469" s="145">
        <f t="shared" ca="1" si="147"/>
        <v>1.0019658899999999</v>
      </c>
      <c r="I469" s="147">
        <f t="shared" si="155"/>
        <v>2.9499999999999998E-2</v>
      </c>
      <c r="J469" s="148">
        <f t="shared" si="163"/>
        <v>43901</v>
      </c>
      <c r="K469" s="149">
        <f t="shared" si="156"/>
        <v>12</v>
      </c>
      <c r="L469" s="150">
        <f t="shared" si="157"/>
        <v>13</v>
      </c>
      <c r="M469" s="151">
        <f t="shared" si="148"/>
        <v>1.001500936</v>
      </c>
      <c r="N469" s="151">
        <f t="shared" ca="1" si="149"/>
        <v>1.0034697770000001</v>
      </c>
      <c r="O469" s="150">
        <f t="shared" si="158"/>
        <v>0</v>
      </c>
      <c r="P469" s="145">
        <f t="shared" ca="1" si="150"/>
        <v>30.946663480000002</v>
      </c>
      <c r="Q469" s="152">
        <f t="shared" si="151"/>
        <v>0</v>
      </c>
      <c r="R469" s="153" t="str">
        <f t="shared" si="159"/>
        <v>A+J=</v>
      </c>
      <c r="S469" s="148">
        <f t="shared" si="160"/>
        <v>43934</v>
      </c>
      <c r="T469" s="154">
        <f t="shared" si="152"/>
        <v>0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7" t="str">
        <f t="shared" ca="1" si="161"/>
        <v>Pago</v>
      </c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</row>
    <row r="470" spans="1:208" x14ac:dyDescent="0.2">
      <c r="A470" s="143">
        <f t="shared" si="153"/>
        <v>43920</v>
      </c>
      <c r="B470" s="144">
        <f t="shared" ca="1" si="162"/>
        <v>8949.8666634799974</v>
      </c>
      <c r="C470" s="145">
        <f t="shared" si="154"/>
        <v>8918.9199999999983</v>
      </c>
      <c r="D470" s="146">
        <f ca="1">IF(A470&lt;$B$1,VLOOKUP(A470,[1]DI!$A$4:$B$15000,2,FALSE),0)</f>
        <v>3.6500000000000005E-2</v>
      </c>
      <c r="E470" s="145">
        <f t="shared" ca="1" si="146"/>
        <v>1.00014227</v>
      </c>
      <c r="F470" s="145">
        <f ca="1">(TRUNC(PRODUCT($E$12:$E469),16))</f>
        <v>1.0705453735196899</v>
      </c>
      <c r="G470" s="145">
        <f t="shared" ca="1" si="145"/>
        <v>1.0684449273744201</v>
      </c>
      <c r="H470" s="145">
        <f t="shared" ca="1" si="147"/>
        <v>1.0019658899999999</v>
      </c>
      <c r="I470" s="147">
        <f t="shared" si="155"/>
        <v>2.9499999999999998E-2</v>
      </c>
      <c r="J470" s="148">
        <f t="shared" si="163"/>
        <v>43901</v>
      </c>
      <c r="K470" s="149">
        <f t="shared" si="156"/>
        <v>13</v>
      </c>
      <c r="L470" s="150">
        <f t="shared" si="157"/>
        <v>13</v>
      </c>
      <c r="M470" s="151">
        <f t="shared" si="148"/>
        <v>1.001500936</v>
      </c>
      <c r="N470" s="151">
        <f t="shared" ca="1" si="149"/>
        <v>1.0034697770000001</v>
      </c>
      <c r="O470" s="150">
        <f t="shared" si="158"/>
        <v>0</v>
      </c>
      <c r="P470" s="145">
        <f t="shared" ca="1" si="150"/>
        <v>30.946663480000002</v>
      </c>
      <c r="Q470" s="152">
        <f t="shared" si="151"/>
        <v>0</v>
      </c>
      <c r="R470" s="153" t="str">
        <f t="shared" si="159"/>
        <v>A+J=</v>
      </c>
      <c r="S470" s="148">
        <f t="shared" si="160"/>
        <v>43934</v>
      </c>
      <c r="T470" s="154">
        <f t="shared" si="152"/>
        <v>0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7" t="str">
        <f t="shared" ca="1" si="161"/>
        <v>Pago</v>
      </c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</row>
    <row r="471" spans="1:208" x14ac:dyDescent="0.2">
      <c r="A471" s="143">
        <f t="shared" si="153"/>
        <v>43921</v>
      </c>
      <c r="B471" s="144">
        <f t="shared" ca="1" si="162"/>
        <v>8952.1727126699989</v>
      </c>
      <c r="C471" s="145">
        <f t="shared" si="154"/>
        <v>8918.9199999999983</v>
      </c>
      <c r="D471" s="146">
        <f ca="1">IF(A471&lt;$B$1,VLOOKUP(A471,[1]DI!$A$4:$B$15000,2,FALSE),0)</f>
        <v>3.6500000000000005E-2</v>
      </c>
      <c r="E471" s="145">
        <f t="shared" ca="1" si="146"/>
        <v>1.00014227</v>
      </c>
      <c r="F471" s="145">
        <f ca="1">(TRUNC(PRODUCT($E$12:$E470),16))</f>
        <v>1.0706976800099799</v>
      </c>
      <c r="G471" s="145">
        <f t="shared" ca="1" si="145"/>
        <v>1.0684449273744201</v>
      </c>
      <c r="H471" s="145">
        <f t="shared" ca="1" si="147"/>
        <v>1.00210844</v>
      </c>
      <c r="I471" s="147">
        <f t="shared" si="155"/>
        <v>2.9499999999999998E-2</v>
      </c>
      <c r="J471" s="148">
        <f t="shared" si="163"/>
        <v>43901</v>
      </c>
      <c r="K471" s="149">
        <f t="shared" si="156"/>
        <v>14</v>
      </c>
      <c r="L471" s="150">
        <f t="shared" si="157"/>
        <v>14</v>
      </c>
      <c r="M471" s="151">
        <f t="shared" si="148"/>
        <v>1.0016164860000001</v>
      </c>
      <c r="N471" s="151">
        <f t="shared" ca="1" si="149"/>
        <v>1.0037283340000001</v>
      </c>
      <c r="O471" s="150">
        <f t="shared" si="158"/>
        <v>0</v>
      </c>
      <c r="P471" s="145">
        <f t="shared" ca="1" si="150"/>
        <v>33.252712670000001</v>
      </c>
      <c r="Q471" s="152">
        <f t="shared" si="151"/>
        <v>0</v>
      </c>
      <c r="R471" s="153" t="str">
        <f t="shared" si="159"/>
        <v>A+J=</v>
      </c>
      <c r="S471" s="148">
        <f t="shared" si="160"/>
        <v>43934</v>
      </c>
      <c r="T471" s="154">
        <f t="shared" si="152"/>
        <v>0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7" t="str">
        <f t="shared" ca="1" si="161"/>
        <v>Pago</v>
      </c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</row>
    <row r="472" spans="1:208" x14ac:dyDescent="0.2">
      <c r="A472" s="143">
        <f t="shared" si="153"/>
        <v>43922</v>
      </c>
      <c r="B472" s="144">
        <f t="shared" ca="1" si="162"/>
        <v>8954.479359439998</v>
      </c>
      <c r="C472" s="145">
        <f t="shared" si="154"/>
        <v>8918.9199999999983</v>
      </c>
      <c r="D472" s="146">
        <f ca="1">IF(A472&lt;$B$1,VLOOKUP(A472,[1]DI!$A$4:$B$15000,2,FALSE),0)</f>
        <v>3.6500000000000005E-2</v>
      </c>
      <c r="E472" s="145">
        <f t="shared" ca="1" si="146"/>
        <v>1.00014227</v>
      </c>
      <c r="F472" s="145">
        <f ca="1">(TRUNC(PRODUCT($E$12:$E471),16))</f>
        <v>1.0708500081689201</v>
      </c>
      <c r="G472" s="145">
        <f t="shared" ca="1" si="145"/>
        <v>1.0684449273744201</v>
      </c>
      <c r="H472" s="145">
        <f t="shared" ca="1" si="147"/>
        <v>1.0022510099999999</v>
      </c>
      <c r="I472" s="147">
        <f t="shared" si="155"/>
        <v>2.9499999999999998E-2</v>
      </c>
      <c r="J472" s="148">
        <f t="shared" si="163"/>
        <v>43901</v>
      </c>
      <c r="K472" s="149">
        <f t="shared" si="156"/>
        <v>15</v>
      </c>
      <c r="L472" s="150">
        <f t="shared" si="157"/>
        <v>15</v>
      </c>
      <c r="M472" s="151">
        <f t="shared" si="148"/>
        <v>1.0017320489999999</v>
      </c>
      <c r="N472" s="151">
        <f t="shared" ca="1" si="149"/>
        <v>1.003986958</v>
      </c>
      <c r="O472" s="150">
        <f t="shared" si="158"/>
        <v>0</v>
      </c>
      <c r="P472" s="145">
        <f t="shared" ca="1" si="150"/>
        <v>35.559359440000001</v>
      </c>
      <c r="Q472" s="152">
        <f t="shared" si="151"/>
        <v>0</v>
      </c>
      <c r="R472" s="153" t="str">
        <f t="shared" si="159"/>
        <v>A+J=</v>
      </c>
      <c r="S472" s="148">
        <f t="shared" si="160"/>
        <v>43934</v>
      </c>
      <c r="T472" s="154">
        <f t="shared" si="152"/>
        <v>0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7" t="str">
        <f t="shared" ca="1" si="161"/>
        <v>Pago</v>
      </c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</row>
    <row r="473" spans="1:208" x14ac:dyDescent="0.2">
      <c r="A473" s="143">
        <f t="shared" si="153"/>
        <v>43923</v>
      </c>
      <c r="B473" s="144">
        <f t="shared" ca="1" si="162"/>
        <v>8956.786585939999</v>
      </c>
      <c r="C473" s="145">
        <f t="shared" si="154"/>
        <v>8918.9199999999983</v>
      </c>
      <c r="D473" s="146">
        <f ca="1">IF(A473&lt;$B$1,VLOOKUP(A473,[1]DI!$A$4:$B$15000,2,FALSE),0)</f>
        <v>3.6500000000000005E-2</v>
      </c>
      <c r="E473" s="145">
        <f t="shared" ca="1" si="146"/>
        <v>1.00014227</v>
      </c>
      <c r="F473" s="145">
        <f ca="1">(TRUNC(PRODUCT($E$12:$E472),16))</f>
        <v>1.07100235799958</v>
      </c>
      <c r="G473" s="145">
        <f t="shared" ca="1" si="145"/>
        <v>1.0684449273744201</v>
      </c>
      <c r="H473" s="145">
        <f t="shared" ca="1" si="147"/>
        <v>1.0023936</v>
      </c>
      <c r="I473" s="147">
        <f t="shared" si="155"/>
        <v>2.9499999999999998E-2</v>
      </c>
      <c r="J473" s="148">
        <f t="shared" si="163"/>
        <v>43901</v>
      </c>
      <c r="K473" s="149">
        <f t="shared" si="156"/>
        <v>16</v>
      </c>
      <c r="L473" s="150">
        <f t="shared" si="157"/>
        <v>16</v>
      </c>
      <c r="M473" s="151">
        <f t="shared" si="148"/>
        <v>1.0018476249999999</v>
      </c>
      <c r="N473" s="151">
        <f t="shared" ca="1" si="149"/>
        <v>1.0042456470000001</v>
      </c>
      <c r="O473" s="150">
        <f t="shared" si="158"/>
        <v>0</v>
      </c>
      <c r="P473" s="145">
        <f t="shared" ca="1" si="150"/>
        <v>37.86658594</v>
      </c>
      <c r="Q473" s="152">
        <f t="shared" si="151"/>
        <v>0</v>
      </c>
      <c r="R473" s="153" t="str">
        <f t="shared" si="159"/>
        <v>A+J=</v>
      </c>
      <c r="S473" s="148">
        <f t="shared" si="160"/>
        <v>43934</v>
      </c>
      <c r="T473" s="154">
        <f t="shared" si="152"/>
        <v>0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7" t="str">
        <f t="shared" ca="1" si="161"/>
        <v>Pago</v>
      </c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</row>
    <row r="474" spans="1:208" x14ac:dyDescent="0.2">
      <c r="A474" s="143">
        <f t="shared" si="153"/>
        <v>43924</v>
      </c>
      <c r="B474" s="144">
        <f t="shared" ca="1" si="162"/>
        <v>8959.0944189199981</v>
      </c>
      <c r="C474" s="145">
        <f t="shared" si="154"/>
        <v>8918.9199999999983</v>
      </c>
      <c r="D474" s="146">
        <f ca="1">IF(A474&lt;$B$1,VLOOKUP(A474,[1]DI!$A$4:$B$15000,2,FALSE),0)</f>
        <v>3.6500000000000005E-2</v>
      </c>
      <c r="E474" s="145">
        <f t="shared" ca="1" si="146"/>
        <v>1.00014227</v>
      </c>
      <c r="F474" s="145">
        <f ca="1">(TRUNC(PRODUCT($E$12:$E473),16))</f>
        <v>1.0711547295050501</v>
      </c>
      <c r="G474" s="145">
        <f t="shared" ca="1" si="145"/>
        <v>1.0684449273744201</v>
      </c>
      <c r="H474" s="145">
        <f t="shared" ca="1" si="147"/>
        <v>1.0025362099999999</v>
      </c>
      <c r="I474" s="147">
        <f t="shared" si="155"/>
        <v>2.9499999999999998E-2</v>
      </c>
      <c r="J474" s="148">
        <f t="shared" si="163"/>
        <v>43901</v>
      </c>
      <c r="K474" s="149">
        <f t="shared" si="156"/>
        <v>17</v>
      </c>
      <c r="L474" s="150">
        <f t="shared" si="157"/>
        <v>17</v>
      </c>
      <c r="M474" s="151">
        <f t="shared" si="148"/>
        <v>1.001963215</v>
      </c>
      <c r="N474" s="151">
        <f t="shared" ca="1" si="149"/>
        <v>1.004504404</v>
      </c>
      <c r="O474" s="150">
        <f t="shared" si="158"/>
        <v>0</v>
      </c>
      <c r="P474" s="145">
        <f t="shared" ca="1" si="150"/>
        <v>40.174418920000001</v>
      </c>
      <c r="Q474" s="152">
        <f t="shared" si="151"/>
        <v>0</v>
      </c>
      <c r="R474" s="153" t="str">
        <f t="shared" si="159"/>
        <v>A+J=</v>
      </c>
      <c r="S474" s="148">
        <f t="shared" si="160"/>
        <v>43934</v>
      </c>
      <c r="T474" s="154">
        <f t="shared" si="152"/>
        <v>0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7" t="str">
        <f t="shared" ca="1" si="161"/>
        <v>Pago</v>
      </c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</row>
    <row r="475" spans="1:208" x14ac:dyDescent="0.2">
      <c r="A475" s="143">
        <f t="shared" si="153"/>
        <v>43925</v>
      </c>
      <c r="B475" s="144">
        <f t="shared" ca="1" si="162"/>
        <v>8961.4028405499976</v>
      </c>
      <c r="C475" s="145">
        <f t="shared" si="154"/>
        <v>8918.9199999999983</v>
      </c>
      <c r="D475" s="146">
        <f ca="1">IF(A475&lt;$B$1,VLOOKUP(A475,[1]DI!$A$4:$B$15000,2,FALSE),0)</f>
        <v>0</v>
      </c>
      <c r="E475" s="145">
        <f t="shared" ca="1" si="146"/>
        <v>1</v>
      </c>
      <c r="F475" s="145">
        <f ca="1">(TRUNC(PRODUCT($E$12:$E474),16))</f>
        <v>1.0713071226884201</v>
      </c>
      <c r="G475" s="145">
        <f t="shared" ca="1" si="145"/>
        <v>1.0684449273744201</v>
      </c>
      <c r="H475" s="145">
        <f t="shared" ca="1" si="147"/>
        <v>1.00267884</v>
      </c>
      <c r="I475" s="147">
        <f t="shared" si="155"/>
        <v>2.9499999999999998E-2</v>
      </c>
      <c r="J475" s="148">
        <f t="shared" si="163"/>
        <v>43901</v>
      </c>
      <c r="K475" s="149">
        <f t="shared" si="156"/>
        <v>17</v>
      </c>
      <c r="L475" s="150">
        <f t="shared" si="157"/>
        <v>18</v>
      </c>
      <c r="M475" s="151">
        <f t="shared" si="148"/>
        <v>1.002078818</v>
      </c>
      <c r="N475" s="151">
        <f t="shared" ca="1" si="149"/>
        <v>1.004763227</v>
      </c>
      <c r="O475" s="150">
        <f t="shared" si="158"/>
        <v>0</v>
      </c>
      <c r="P475" s="145">
        <f t="shared" ca="1" si="150"/>
        <v>42.482840549999999</v>
      </c>
      <c r="Q475" s="152">
        <f t="shared" si="151"/>
        <v>0</v>
      </c>
      <c r="R475" s="153" t="str">
        <f t="shared" si="159"/>
        <v>A+J=</v>
      </c>
      <c r="S475" s="148">
        <f t="shared" si="160"/>
        <v>43934</v>
      </c>
      <c r="T475" s="154">
        <f t="shared" si="152"/>
        <v>0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7" t="str">
        <f t="shared" ca="1" si="161"/>
        <v>Pago</v>
      </c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</row>
    <row r="476" spans="1:208" x14ac:dyDescent="0.2">
      <c r="A476" s="143">
        <f t="shared" si="153"/>
        <v>43926</v>
      </c>
      <c r="B476" s="144">
        <f t="shared" ca="1" si="162"/>
        <v>8961.4028405499976</v>
      </c>
      <c r="C476" s="145">
        <f t="shared" si="154"/>
        <v>8918.9199999999983</v>
      </c>
      <c r="D476" s="146">
        <f ca="1">IF(A476&lt;$B$1,VLOOKUP(A476,[1]DI!$A$4:$B$15000,2,FALSE),0)</f>
        <v>0</v>
      </c>
      <c r="E476" s="145">
        <f t="shared" ca="1" si="146"/>
        <v>1</v>
      </c>
      <c r="F476" s="145">
        <f ca="1">(TRUNC(PRODUCT($E$12:$E475),16))</f>
        <v>1.0713071226884201</v>
      </c>
      <c r="G476" s="145">
        <f t="shared" ca="1" si="145"/>
        <v>1.0684449273744201</v>
      </c>
      <c r="H476" s="145">
        <f t="shared" ca="1" si="147"/>
        <v>1.00267884</v>
      </c>
      <c r="I476" s="147">
        <f t="shared" si="155"/>
        <v>2.9499999999999998E-2</v>
      </c>
      <c r="J476" s="148">
        <f t="shared" si="163"/>
        <v>43901</v>
      </c>
      <c r="K476" s="149">
        <f t="shared" si="156"/>
        <v>17</v>
      </c>
      <c r="L476" s="150">
        <f t="shared" si="157"/>
        <v>18</v>
      </c>
      <c r="M476" s="151">
        <f t="shared" si="148"/>
        <v>1.002078818</v>
      </c>
      <c r="N476" s="151">
        <f t="shared" ca="1" si="149"/>
        <v>1.004763227</v>
      </c>
      <c r="O476" s="150">
        <f t="shared" si="158"/>
        <v>0</v>
      </c>
      <c r="P476" s="145">
        <f t="shared" ca="1" si="150"/>
        <v>42.482840549999999</v>
      </c>
      <c r="Q476" s="152">
        <f t="shared" si="151"/>
        <v>0</v>
      </c>
      <c r="R476" s="153" t="str">
        <f t="shared" si="159"/>
        <v>A+J=</v>
      </c>
      <c r="S476" s="148">
        <f t="shared" si="160"/>
        <v>43934</v>
      </c>
      <c r="T476" s="154">
        <f t="shared" si="152"/>
        <v>0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7" t="str">
        <f t="shared" ca="1" si="161"/>
        <v>Pago</v>
      </c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</row>
    <row r="477" spans="1:208" x14ac:dyDescent="0.2">
      <c r="A477" s="143">
        <f t="shared" si="153"/>
        <v>43927</v>
      </c>
      <c r="B477" s="144">
        <f t="shared" ca="1" si="162"/>
        <v>8961.4028405499976</v>
      </c>
      <c r="C477" s="145">
        <f t="shared" si="154"/>
        <v>8918.9199999999983</v>
      </c>
      <c r="D477" s="146">
        <f ca="1">IF(A477&lt;$B$1,VLOOKUP(A477,[1]DI!$A$4:$B$15000,2,FALSE),0)</f>
        <v>3.6500000000000005E-2</v>
      </c>
      <c r="E477" s="145">
        <f t="shared" ca="1" si="146"/>
        <v>1.00014227</v>
      </c>
      <c r="F477" s="145">
        <f ca="1">(TRUNC(PRODUCT($E$12:$E476),16))</f>
        <v>1.0713071226884201</v>
      </c>
      <c r="G477" s="145">
        <f t="shared" ca="1" si="145"/>
        <v>1.0684449273744201</v>
      </c>
      <c r="H477" s="145">
        <f t="shared" ca="1" si="147"/>
        <v>1.00267884</v>
      </c>
      <c r="I477" s="147">
        <f t="shared" si="155"/>
        <v>2.9499999999999998E-2</v>
      </c>
      <c r="J477" s="148">
        <f t="shared" si="163"/>
        <v>43901</v>
      </c>
      <c r="K477" s="149">
        <f t="shared" si="156"/>
        <v>18</v>
      </c>
      <c r="L477" s="150">
        <f t="shared" si="157"/>
        <v>18</v>
      </c>
      <c r="M477" s="151">
        <f t="shared" si="148"/>
        <v>1.002078818</v>
      </c>
      <c r="N477" s="151">
        <f t="shared" ca="1" si="149"/>
        <v>1.004763227</v>
      </c>
      <c r="O477" s="150">
        <f t="shared" si="158"/>
        <v>0</v>
      </c>
      <c r="P477" s="145">
        <f t="shared" ca="1" si="150"/>
        <v>42.482840549999999</v>
      </c>
      <c r="Q477" s="152">
        <f t="shared" si="151"/>
        <v>0</v>
      </c>
      <c r="R477" s="153" t="str">
        <f t="shared" si="159"/>
        <v>A+J=</v>
      </c>
      <c r="S477" s="148">
        <f t="shared" si="160"/>
        <v>43934</v>
      </c>
      <c r="T477" s="154">
        <f t="shared" si="152"/>
        <v>0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7" t="str">
        <f t="shared" ca="1" si="161"/>
        <v>Pago</v>
      </c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</row>
    <row r="478" spans="1:208" x14ac:dyDescent="0.2">
      <c r="A478" s="143">
        <f t="shared" si="153"/>
        <v>43928</v>
      </c>
      <c r="B478" s="144">
        <f t="shared" ca="1" si="162"/>
        <v>8963.7118597499975</v>
      </c>
      <c r="C478" s="145">
        <f t="shared" si="154"/>
        <v>8918.9199999999983</v>
      </c>
      <c r="D478" s="146">
        <f ca="1">IF(A478&lt;$B$1,VLOOKUP(A478,[1]DI!$A$4:$B$15000,2,FALSE),0)</f>
        <v>3.6500000000000005E-2</v>
      </c>
      <c r="E478" s="145">
        <f t="shared" ca="1" si="146"/>
        <v>1.00014227</v>
      </c>
      <c r="F478" s="145">
        <f ca="1">(TRUNC(PRODUCT($E$12:$E477),16))</f>
        <v>1.07145953755276</v>
      </c>
      <c r="G478" s="145">
        <f t="shared" ca="1" si="145"/>
        <v>1.0684449273744201</v>
      </c>
      <c r="H478" s="145">
        <f t="shared" ca="1" si="147"/>
        <v>1.0028214900000001</v>
      </c>
      <c r="I478" s="147">
        <f t="shared" si="155"/>
        <v>2.9499999999999998E-2</v>
      </c>
      <c r="J478" s="148">
        <f t="shared" si="163"/>
        <v>43901</v>
      </c>
      <c r="K478" s="149">
        <f t="shared" si="156"/>
        <v>19</v>
      </c>
      <c r="L478" s="150">
        <f t="shared" si="157"/>
        <v>19</v>
      </c>
      <c r="M478" s="151">
        <f t="shared" si="148"/>
        <v>1.0021944350000001</v>
      </c>
      <c r="N478" s="151">
        <f t="shared" ca="1" si="149"/>
        <v>1.005022117</v>
      </c>
      <c r="O478" s="150">
        <f t="shared" si="158"/>
        <v>0</v>
      </c>
      <c r="P478" s="145">
        <f t="shared" ca="1" si="150"/>
        <v>44.79185975</v>
      </c>
      <c r="Q478" s="152">
        <f t="shared" si="151"/>
        <v>0</v>
      </c>
      <c r="R478" s="153" t="str">
        <f t="shared" si="159"/>
        <v>A+J=</v>
      </c>
      <c r="S478" s="148">
        <f t="shared" si="160"/>
        <v>43934</v>
      </c>
      <c r="T478" s="154">
        <f t="shared" si="152"/>
        <v>0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7" t="str">
        <f t="shared" ca="1" si="161"/>
        <v>Pago</v>
      </c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</row>
    <row r="479" spans="1:208" x14ac:dyDescent="0.2">
      <c r="A479" s="143">
        <f t="shared" si="153"/>
        <v>43929</v>
      </c>
      <c r="B479" s="144">
        <f t="shared" ca="1" si="162"/>
        <v>8966.0214586799975</v>
      </c>
      <c r="C479" s="145">
        <f t="shared" si="154"/>
        <v>8918.9199999999983</v>
      </c>
      <c r="D479" s="146">
        <f ca="1">IF(A479&lt;$B$1,VLOOKUP(A479,[1]DI!$A$4:$B$15000,2,FALSE),0)</f>
        <v>3.6500000000000005E-2</v>
      </c>
      <c r="E479" s="145">
        <f t="shared" ca="1" si="146"/>
        <v>1.00014227</v>
      </c>
      <c r="F479" s="145">
        <f ca="1">(TRUNC(PRODUCT($E$12:$E478),16))</f>
        <v>1.07161197410117</v>
      </c>
      <c r="G479" s="145">
        <f t="shared" ca="1" si="145"/>
        <v>1.0684449273744201</v>
      </c>
      <c r="H479" s="145">
        <f t="shared" ca="1" si="147"/>
        <v>1.0029641600000001</v>
      </c>
      <c r="I479" s="147">
        <f t="shared" si="155"/>
        <v>2.9499999999999998E-2</v>
      </c>
      <c r="J479" s="148">
        <f t="shared" si="163"/>
        <v>43901</v>
      </c>
      <c r="K479" s="149">
        <f t="shared" si="156"/>
        <v>20</v>
      </c>
      <c r="L479" s="150">
        <f t="shared" si="157"/>
        <v>20</v>
      </c>
      <c r="M479" s="151">
        <f t="shared" si="148"/>
        <v>1.0023100650000001</v>
      </c>
      <c r="N479" s="151">
        <f t="shared" ca="1" si="149"/>
        <v>1.0052810720000001</v>
      </c>
      <c r="O479" s="150">
        <f t="shared" si="158"/>
        <v>0</v>
      </c>
      <c r="P479" s="145">
        <f t="shared" ca="1" si="150"/>
        <v>47.10145868</v>
      </c>
      <c r="Q479" s="152">
        <f t="shared" si="151"/>
        <v>0</v>
      </c>
      <c r="R479" s="153" t="str">
        <f t="shared" si="159"/>
        <v>A+J=</v>
      </c>
      <c r="S479" s="148">
        <f t="shared" si="160"/>
        <v>43934</v>
      </c>
      <c r="T479" s="154">
        <f t="shared" si="152"/>
        <v>0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7" t="str">
        <f t="shared" ca="1" si="161"/>
        <v>Pago</v>
      </c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</row>
    <row r="480" spans="1:208" x14ac:dyDescent="0.2">
      <c r="A480" s="143">
        <f t="shared" si="153"/>
        <v>43930</v>
      </c>
      <c r="B480" s="144">
        <f t="shared" ca="1" si="162"/>
        <v>8968.331744359999</v>
      </c>
      <c r="C480" s="145">
        <f t="shared" si="154"/>
        <v>8918.9199999999983</v>
      </c>
      <c r="D480" s="146">
        <f ca="1">IF(A480&lt;$B$1,VLOOKUP(A480,[1]DI!$A$4:$B$15000,2,FALSE),0)</f>
        <v>3.6500000000000005E-2</v>
      </c>
      <c r="E480" s="145">
        <f t="shared" ca="1" si="146"/>
        <v>1.00014227</v>
      </c>
      <c r="F480" s="145">
        <f ca="1">(TRUNC(PRODUCT($E$12:$E479),16))</f>
        <v>1.0717644323367299</v>
      </c>
      <c r="G480" s="145">
        <f t="shared" ca="1" si="145"/>
        <v>1.0684449273744201</v>
      </c>
      <c r="H480" s="145">
        <f t="shared" ca="1" si="147"/>
        <v>1.0031068599999999</v>
      </c>
      <c r="I480" s="147">
        <f t="shared" si="155"/>
        <v>2.9499999999999998E-2</v>
      </c>
      <c r="J480" s="148">
        <f t="shared" si="163"/>
        <v>43901</v>
      </c>
      <c r="K480" s="149">
        <f t="shared" si="156"/>
        <v>21</v>
      </c>
      <c r="L480" s="150">
        <f t="shared" si="157"/>
        <v>21</v>
      </c>
      <c r="M480" s="151">
        <f t="shared" si="148"/>
        <v>1.0024257080000001</v>
      </c>
      <c r="N480" s="151">
        <f t="shared" ca="1" si="149"/>
        <v>1.005540104</v>
      </c>
      <c r="O480" s="150">
        <f t="shared" si="158"/>
        <v>0</v>
      </c>
      <c r="P480" s="145">
        <f t="shared" ca="1" si="150"/>
        <v>49.41174436</v>
      </c>
      <c r="Q480" s="152">
        <f t="shared" si="151"/>
        <v>0</v>
      </c>
      <c r="R480" s="153" t="str">
        <f t="shared" si="159"/>
        <v>A+J=</v>
      </c>
      <c r="S480" s="148">
        <f t="shared" si="160"/>
        <v>43934</v>
      </c>
      <c r="T480" s="154">
        <f t="shared" si="152"/>
        <v>0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7" t="str">
        <f t="shared" ca="1" si="161"/>
        <v>Pago</v>
      </c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</row>
    <row r="481" spans="1:208" x14ac:dyDescent="0.2">
      <c r="A481" s="143">
        <f t="shared" si="153"/>
        <v>43931</v>
      </c>
      <c r="B481" s="144">
        <f t="shared" ca="1" si="162"/>
        <v>8970.642529509998</v>
      </c>
      <c r="C481" s="145">
        <f t="shared" si="154"/>
        <v>8918.9199999999983</v>
      </c>
      <c r="D481" s="146">
        <f ca="1">IF(A481&lt;$B$1,VLOOKUP(A481,[1]DI!$A$4:$B$15000,2,FALSE),0)</f>
        <v>0</v>
      </c>
      <c r="E481" s="145">
        <f t="shared" ca="1" si="146"/>
        <v>1</v>
      </c>
      <c r="F481" s="145">
        <f ca="1">(TRUNC(PRODUCT($E$12:$E480),16))</f>
        <v>1.0719169122625101</v>
      </c>
      <c r="G481" s="145">
        <f t="shared" ca="1" si="145"/>
        <v>1.0684449273744201</v>
      </c>
      <c r="H481" s="145">
        <f t="shared" ca="1" si="147"/>
        <v>1.0032495699999999</v>
      </c>
      <c r="I481" s="147">
        <f t="shared" si="155"/>
        <v>2.9499999999999998E-2</v>
      </c>
      <c r="J481" s="148">
        <f t="shared" si="163"/>
        <v>43901</v>
      </c>
      <c r="K481" s="149">
        <f t="shared" si="156"/>
        <v>21</v>
      </c>
      <c r="L481" s="150">
        <f t="shared" si="157"/>
        <v>22</v>
      </c>
      <c r="M481" s="151">
        <f t="shared" si="148"/>
        <v>1.002541364</v>
      </c>
      <c r="N481" s="151">
        <f t="shared" ca="1" si="149"/>
        <v>1.005799192</v>
      </c>
      <c r="O481" s="150">
        <f t="shared" si="158"/>
        <v>0</v>
      </c>
      <c r="P481" s="145">
        <f t="shared" ca="1" si="150"/>
        <v>51.722529510000001</v>
      </c>
      <c r="Q481" s="152">
        <f t="shared" si="151"/>
        <v>0</v>
      </c>
      <c r="R481" s="153" t="str">
        <f t="shared" si="159"/>
        <v>A+J=</v>
      </c>
      <c r="S481" s="148">
        <f t="shared" si="160"/>
        <v>43934</v>
      </c>
      <c r="T481" s="154">
        <f t="shared" si="152"/>
        <v>0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7" t="str">
        <f t="shared" ca="1" si="161"/>
        <v>Pago</v>
      </c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</row>
    <row r="482" spans="1:208" x14ac:dyDescent="0.2">
      <c r="A482" s="143">
        <f t="shared" si="153"/>
        <v>43932</v>
      </c>
      <c r="B482" s="144">
        <f t="shared" ca="1" si="162"/>
        <v>8970.642529509998</v>
      </c>
      <c r="C482" s="145">
        <f t="shared" si="154"/>
        <v>8918.9199999999983</v>
      </c>
      <c r="D482" s="146">
        <f ca="1">IF(A482&lt;$B$1,VLOOKUP(A482,[1]DI!$A$4:$B$15000,2,FALSE),0)</f>
        <v>0</v>
      </c>
      <c r="E482" s="145">
        <f t="shared" ca="1" si="146"/>
        <v>1</v>
      </c>
      <c r="F482" s="145">
        <f ca="1">(TRUNC(PRODUCT($E$12:$E481),16))</f>
        <v>1.0719169122625101</v>
      </c>
      <c r="G482" s="145">
        <f t="shared" ca="1" si="145"/>
        <v>1.0684449273744201</v>
      </c>
      <c r="H482" s="145">
        <f t="shared" ca="1" si="147"/>
        <v>1.0032495699999999</v>
      </c>
      <c r="I482" s="147">
        <f t="shared" si="155"/>
        <v>2.9499999999999998E-2</v>
      </c>
      <c r="J482" s="148">
        <f t="shared" si="163"/>
        <v>43901</v>
      </c>
      <c r="K482" s="149">
        <f t="shared" si="156"/>
        <v>21</v>
      </c>
      <c r="L482" s="150">
        <f t="shared" si="157"/>
        <v>22</v>
      </c>
      <c r="M482" s="151">
        <f t="shared" si="148"/>
        <v>1.002541364</v>
      </c>
      <c r="N482" s="151">
        <f t="shared" ca="1" si="149"/>
        <v>1.005799192</v>
      </c>
      <c r="O482" s="150">
        <f t="shared" si="158"/>
        <v>0</v>
      </c>
      <c r="P482" s="145">
        <f t="shared" ca="1" si="150"/>
        <v>51.722529510000001</v>
      </c>
      <c r="Q482" s="152">
        <f t="shared" si="151"/>
        <v>0</v>
      </c>
      <c r="R482" s="153" t="str">
        <f t="shared" si="159"/>
        <v>A+J=</v>
      </c>
      <c r="S482" s="148">
        <f t="shared" si="160"/>
        <v>43934</v>
      </c>
      <c r="T482" s="154">
        <f t="shared" si="152"/>
        <v>0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7" t="str">
        <f t="shared" ca="1" si="161"/>
        <v>Pago</v>
      </c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</row>
    <row r="483" spans="1:208" x14ac:dyDescent="0.2">
      <c r="A483" s="143">
        <f t="shared" si="153"/>
        <v>43933</v>
      </c>
      <c r="B483" s="144">
        <f t="shared" ca="1" si="162"/>
        <v>8970.642529509998</v>
      </c>
      <c r="C483" s="145">
        <f t="shared" si="154"/>
        <v>8918.9199999999983</v>
      </c>
      <c r="D483" s="146">
        <f ca="1">IF(A483&lt;$B$1,VLOOKUP(A483,[1]DI!$A$4:$B$15000,2,FALSE),0)</f>
        <v>0</v>
      </c>
      <c r="E483" s="145">
        <f t="shared" ca="1" si="146"/>
        <v>1</v>
      </c>
      <c r="F483" s="145">
        <f ca="1">(TRUNC(PRODUCT($E$12:$E482),16))</f>
        <v>1.0719169122625101</v>
      </c>
      <c r="G483" s="145">
        <f t="shared" ca="1" si="145"/>
        <v>1.0684449273744201</v>
      </c>
      <c r="H483" s="145">
        <f t="shared" ca="1" si="147"/>
        <v>1.0032495699999999</v>
      </c>
      <c r="I483" s="147">
        <f t="shared" si="155"/>
        <v>2.9499999999999998E-2</v>
      </c>
      <c r="J483" s="148">
        <f t="shared" si="163"/>
        <v>43901</v>
      </c>
      <c r="K483" s="149">
        <f t="shared" si="156"/>
        <v>21</v>
      </c>
      <c r="L483" s="150">
        <f t="shared" si="157"/>
        <v>22</v>
      </c>
      <c r="M483" s="151">
        <f t="shared" si="148"/>
        <v>1.002541364</v>
      </c>
      <c r="N483" s="151">
        <f t="shared" ca="1" si="149"/>
        <v>1.005799192</v>
      </c>
      <c r="O483" s="150">
        <f t="shared" si="158"/>
        <v>0</v>
      </c>
      <c r="P483" s="145">
        <f t="shared" ca="1" si="150"/>
        <v>51.722529510000001</v>
      </c>
      <c r="Q483" s="152">
        <f t="shared" si="151"/>
        <v>0</v>
      </c>
      <c r="R483" s="153" t="str">
        <f t="shared" si="159"/>
        <v>A+J=</v>
      </c>
      <c r="S483" s="148">
        <f t="shared" si="160"/>
        <v>43934</v>
      </c>
      <c r="T483" s="154">
        <f t="shared" si="152"/>
        <v>0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7" t="str">
        <f t="shared" ca="1" si="161"/>
        <v>Pago</v>
      </c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</row>
    <row r="484" spans="1:208" x14ac:dyDescent="0.2">
      <c r="A484" s="143">
        <f t="shared" si="153"/>
        <v>43934</v>
      </c>
      <c r="B484" s="144">
        <f t="shared" ca="1" si="162"/>
        <v>8970.642529509998</v>
      </c>
      <c r="C484" s="145">
        <f t="shared" si="154"/>
        <v>8918.9199999999983</v>
      </c>
      <c r="D484" s="146">
        <f ca="1">IF(A484&lt;$B$1,VLOOKUP(A484,[1]DI!$A$4:$B$15000,2,FALSE),0)</f>
        <v>3.6500000000000005E-2</v>
      </c>
      <c r="E484" s="145">
        <f t="shared" ca="1" si="146"/>
        <v>1.00014227</v>
      </c>
      <c r="F484" s="145">
        <f ca="1">(TRUNC(PRODUCT($E$12:$E483),16))</f>
        <v>1.0719169122625101</v>
      </c>
      <c r="G484" s="145">
        <f t="shared" ca="1" si="145"/>
        <v>1.0684449273744201</v>
      </c>
      <c r="H484" s="145">
        <f t="shared" ca="1" si="147"/>
        <v>1.0032495699999999</v>
      </c>
      <c r="I484" s="147">
        <f t="shared" si="155"/>
        <v>2.9499999999999998E-2</v>
      </c>
      <c r="J484" s="148">
        <f t="shared" si="163"/>
        <v>43901</v>
      </c>
      <c r="K484" s="149">
        <f t="shared" si="156"/>
        <v>22</v>
      </c>
      <c r="L484" s="150">
        <f t="shared" si="157"/>
        <v>22</v>
      </c>
      <c r="M484" s="151">
        <f t="shared" si="148"/>
        <v>1.002541364</v>
      </c>
      <c r="N484" s="151">
        <f t="shared" ca="1" si="149"/>
        <v>1.005799192</v>
      </c>
      <c r="O484" s="150">
        <f t="shared" si="158"/>
        <v>16</v>
      </c>
      <c r="P484" s="145">
        <f t="shared" ca="1" si="150"/>
        <v>51.722529510000001</v>
      </c>
      <c r="Q484" s="152">
        <f t="shared" si="151"/>
        <v>270.27</v>
      </c>
      <c r="R484" s="153" t="str">
        <f t="shared" si="159"/>
        <v>A+J=</v>
      </c>
      <c r="S484" s="148">
        <f t="shared" si="160"/>
        <v>43934</v>
      </c>
      <c r="T484" s="154">
        <f t="shared" ca="1" si="152"/>
        <v>6278854.3254450001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7" t="str">
        <f t="shared" ca="1" si="161"/>
        <v>Pago</v>
      </c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</row>
    <row r="485" spans="1:208" x14ac:dyDescent="0.2">
      <c r="A485" s="143">
        <f t="shared" si="153"/>
        <v>43935</v>
      </c>
      <c r="B485" s="144">
        <f t="shared" ca="1" si="162"/>
        <v>8650.8784370999983</v>
      </c>
      <c r="C485" s="145">
        <f t="shared" si="154"/>
        <v>8648.6499999999978</v>
      </c>
      <c r="D485" s="146">
        <f ca="1">IF(A485&lt;$B$1,VLOOKUP(A485,[1]DI!$A$4:$B$15000,2,FALSE),0)</f>
        <v>3.6500000000000005E-2</v>
      </c>
      <c r="E485" s="145">
        <f t="shared" ca="1" si="146"/>
        <v>1.00014227</v>
      </c>
      <c r="F485" s="145">
        <f ca="1">(TRUNC(PRODUCT($E$12:$E484),16))</f>
        <v>1.07206941388162</v>
      </c>
      <c r="G485" s="145">
        <f t="shared" ca="1" si="145"/>
        <v>1.0719169122625101</v>
      </c>
      <c r="H485" s="145">
        <f t="shared" ca="1" si="147"/>
        <v>1.00014227</v>
      </c>
      <c r="I485" s="147">
        <f t="shared" si="155"/>
        <v>2.9499999999999998E-2</v>
      </c>
      <c r="J485" s="148">
        <f t="shared" si="163"/>
        <v>43934</v>
      </c>
      <c r="K485" s="149">
        <f t="shared" si="156"/>
        <v>1</v>
      </c>
      <c r="L485" s="150">
        <f t="shared" si="157"/>
        <v>1</v>
      </c>
      <c r="M485" s="151">
        <f t="shared" si="148"/>
        <v>1.000115377</v>
      </c>
      <c r="N485" s="151">
        <f t="shared" ca="1" si="149"/>
        <v>1.000257663</v>
      </c>
      <c r="O485" s="150">
        <f t="shared" si="158"/>
        <v>0</v>
      </c>
      <c r="P485" s="145">
        <f t="shared" ca="1" si="150"/>
        <v>2.2284370999999998</v>
      </c>
      <c r="Q485" s="152">
        <f t="shared" si="151"/>
        <v>0</v>
      </c>
      <c r="R485" s="153" t="str">
        <f t="shared" si="159"/>
        <v>A+J=</v>
      </c>
      <c r="S485" s="148">
        <f t="shared" si="160"/>
        <v>43962</v>
      </c>
      <c r="T485" s="154">
        <f t="shared" si="152"/>
        <v>0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7" t="str">
        <f t="shared" ca="1" si="161"/>
        <v>Pago</v>
      </c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</row>
    <row r="486" spans="1:208" x14ac:dyDescent="0.2">
      <c r="A486" s="143">
        <f t="shared" si="153"/>
        <v>43936</v>
      </c>
      <c r="B486" s="144">
        <f t="shared" ca="1" si="162"/>
        <v>8653.1074536599972</v>
      </c>
      <c r="C486" s="145">
        <f t="shared" si="154"/>
        <v>8648.6499999999978</v>
      </c>
      <c r="D486" s="146">
        <f ca="1">IF(A486&lt;$B$1,VLOOKUP(A486,[1]DI!$A$4:$B$15000,2,FALSE),0)</f>
        <v>3.6500000000000005E-2</v>
      </c>
      <c r="E486" s="145">
        <f t="shared" ca="1" si="146"/>
        <v>1.00014227</v>
      </c>
      <c r="F486" s="145">
        <f ca="1">(TRUNC(PRODUCT($E$12:$E485),16))</f>
        <v>1.07222193719713</v>
      </c>
      <c r="G486" s="145">
        <f t="shared" ca="1" si="145"/>
        <v>1.0719169122625101</v>
      </c>
      <c r="H486" s="145">
        <f t="shared" ca="1" si="147"/>
        <v>1.0002845600000001</v>
      </c>
      <c r="I486" s="147">
        <f t="shared" si="155"/>
        <v>2.9499999999999998E-2</v>
      </c>
      <c r="J486" s="148">
        <f t="shared" si="163"/>
        <v>43934</v>
      </c>
      <c r="K486" s="149">
        <f t="shared" si="156"/>
        <v>2</v>
      </c>
      <c r="L486" s="150">
        <f t="shared" si="157"/>
        <v>2</v>
      </c>
      <c r="M486" s="151">
        <f t="shared" si="148"/>
        <v>1.0002307669999999</v>
      </c>
      <c r="N486" s="151">
        <f t="shared" ca="1" si="149"/>
        <v>1.0005153929999999</v>
      </c>
      <c r="O486" s="150">
        <f t="shared" si="158"/>
        <v>0</v>
      </c>
      <c r="P486" s="145">
        <f t="shared" ca="1" si="150"/>
        <v>4.4574536599999997</v>
      </c>
      <c r="Q486" s="152">
        <f t="shared" si="151"/>
        <v>0</v>
      </c>
      <c r="R486" s="153" t="str">
        <f t="shared" si="159"/>
        <v>A+J=</v>
      </c>
      <c r="S486" s="148">
        <f t="shared" si="160"/>
        <v>43962</v>
      </c>
      <c r="T486" s="154">
        <f t="shared" si="152"/>
        <v>0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7" t="str">
        <f t="shared" ca="1" si="161"/>
        <v>Pago</v>
      </c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</row>
    <row r="487" spans="1:208" x14ac:dyDescent="0.2">
      <c r="A487" s="143">
        <f t="shared" si="153"/>
        <v>43937</v>
      </c>
      <c r="B487" s="144">
        <f t="shared" ca="1" si="162"/>
        <v>8655.3370323899981</v>
      </c>
      <c r="C487" s="145">
        <f t="shared" si="154"/>
        <v>8648.6499999999978</v>
      </c>
      <c r="D487" s="146">
        <f ca="1">IF(A487&lt;$B$1,VLOOKUP(A487,[1]DI!$A$4:$B$15000,2,FALSE),0)</f>
        <v>3.6500000000000005E-2</v>
      </c>
      <c r="E487" s="145">
        <f t="shared" ca="1" si="146"/>
        <v>1.00014227</v>
      </c>
      <c r="F487" s="145">
        <f ca="1">(TRUNC(PRODUCT($E$12:$E486),16))</f>
        <v>1.0723744822121399</v>
      </c>
      <c r="G487" s="145">
        <f t="shared" ca="1" si="145"/>
        <v>1.0719169122625101</v>
      </c>
      <c r="H487" s="145">
        <f t="shared" ca="1" si="147"/>
        <v>1.0004268700000001</v>
      </c>
      <c r="I487" s="147">
        <f t="shared" si="155"/>
        <v>2.9499999999999998E-2</v>
      </c>
      <c r="J487" s="148">
        <f t="shared" si="163"/>
        <v>43934</v>
      </c>
      <c r="K487" s="149">
        <f t="shared" si="156"/>
        <v>3</v>
      </c>
      <c r="L487" s="150">
        <f t="shared" si="157"/>
        <v>3</v>
      </c>
      <c r="M487" s="151">
        <f t="shared" si="148"/>
        <v>1.00034617</v>
      </c>
      <c r="N487" s="151">
        <f t="shared" ca="1" si="149"/>
        <v>1.0007731879999999</v>
      </c>
      <c r="O487" s="150">
        <f t="shared" si="158"/>
        <v>0</v>
      </c>
      <c r="P487" s="145">
        <f t="shared" ca="1" si="150"/>
        <v>6.6870323899999997</v>
      </c>
      <c r="Q487" s="152">
        <f t="shared" si="151"/>
        <v>0</v>
      </c>
      <c r="R487" s="153" t="str">
        <f t="shared" si="159"/>
        <v>A+J=</v>
      </c>
      <c r="S487" s="148">
        <f t="shared" si="160"/>
        <v>43962</v>
      </c>
      <c r="T487" s="154">
        <f t="shared" si="152"/>
        <v>0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7" t="str">
        <f t="shared" ca="1" si="161"/>
        <v>Pago</v>
      </c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</row>
    <row r="488" spans="1:208" x14ac:dyDescent="0.2">
      <c r="A488" s="143">
        <f t="shared" si="153"/>
        <v>43938</v>
      </c>
      <c r="B488" s="144">
        <f t="shared" ca="1" si="162"/>
        <v>8657.5671905799973</v>
      </c>
      <c r="C488" s="145">
        <f t="shared" si="154"/>
        <v>8648.6499999999978</v>
      </c>
      <c r="D488" s="146">
        <f ca="1">IF(A488&lt;$B$1,VLOOKUP(A488,[1]DI!$A$4:$B$15000,2,FALSE),0)</f>
        <v>3.6500000000000005E-2</v>
      </c>
      <c r="E488" s="145">
        <f t="shared" ca="1" si="146"/>
        <v>1.00014227</v>
      </c>
      <c r="F488" s="145">
        <f ca="1">(TRUNC(PRODUCT($E$12:$E487),16))</f>
        <v>1.0725270489297201</v>
      </c>
      <c r="G488" s="145">
        <f t="shared" ca="1" si="145"/>
        <v>1.0719169122625101</v>
      </c>
      <c r="H488" s="145">
        <f t="shared" ca="1" si="147"/>
        <v>1.0005691999999999</v>
      </c>
      <c r="I488" s="147">
        <f t="shared" si="155"/>
        <v>2.9499999999999998E-2</v>
      </c>
      <c r="J488" s="148">
        <f t="shared" si="163"/>
        <v>43934</v>
      </c>
      <c r="K488" s="149">
        <f t="shared" si="156"/>
        <v>4</v>
      </c>
      <c r="L488" s="150">
        <f t="shared" si="157"/>
        <v>4</v>
      </c>
      <c r="M488" s="151">
        <f t="shared" si="148"/>
        <v>1.000461587</v>
      </c>
      <c r="N488" s="151">
        <f t="shared" ca="1" si="149"/>
        <v>1.0010310499999999</v>
      </c>
      <c r="O488" s="150">
        <f t="shared" si="158"/>
        <v>0</v>
      </c>
      <c r="P488" s="145">
        <f t="shared" ca="1" si="150"/>
        <v>8.9171905799999998</v>
      </c>
      <c r="Q488" s="152">
        <f t="shared" si="151"/>
        <v>0</v>
      </c>
      <c r="R488" s="153" t="str">
        <f t="shared" si="159"/>
        <v>A+J=</v>
      </c>
      <c r="S488" s="148">
        <f t="shared" si="160"/>
        <v>43962</v>
      </c>
      <c r="T488" s="154">
        <f t="shared" si="152"/>
        <v>0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7" t="str">
        <f t="shared" ca="1" si="161"/>
        <v>Pago</v>
      </c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</row>
    <row r="489" spans="1:208" x14ac:dyDescent="0.2">
      <c r="A489" s="143">
        <f t="shared" si="153"/>
        <v>43939</v>
      </c>
      <c r="B489" s="144">
        <f t="shared" ca="1" si="162"/>
        <v>8659.7979195699972</v>
      </c>
      <c r="C489" s="145">
        <f t="shared" si="154"/>
        <v>8648.6499999999978</v>
      </c>
      <c r="D489" s="146">
        <f ca="1">IF(A489&lt;$B$1,VLOOKUP(A489,[1]DI!$A$4:$B$15000,2,FALSE),0)</f>
        <v>0</v>
      </c>
      <c r="E489" s="145">
        <f t="shared" ca="1" si="146"/>
        <v>1</v>
      </c>
      <c r="F489" s="145">
        <f ca="1">(TRUNC(PRODUCT($E$12:$E488),16))</f>
        <v>1.0726796373529801</v>
      </c>
      <c r="G489" s="145">
        <f t="shared" ca="1" si="145"/>
        <v>1.0719169122625101</v>
      </c>
      <c r="H489" s="145">
        <f t="shared" ca="1" si="147"/>
        <v>1.0007115499999999</v>
      </c>
      <c r="I489" s="147">
        <f t="shared" si="155"/>
        <v>2.9499999999999998E-2</v>
      </c>
      <c r="J489" s="148">
        <f t="shared" si="163"/>
        <v>43934</v>
      </c>
      <c r="K489" s="149">
        <f t="shared" si="156"/>
        <v>4</v>
      </c>
      <c r="L489" s="150">
        <f t="shared" si="157"/>
        <v>5</v>
      </c>
      <c r="M489" s="151">
        <f t="shared" si="148"/>
        <v>1.0005770169999999</v>
      </c>
      <c r="N489" s="151">
        <f t="shared" ca="1" si="149"/>
        <v>1.0012889780000001</v>
      </c>
      <c r="O489" s="150">
        <f t="shared" si="158"/>
        <v>0</v>
      </c>
      <c r="P489" s="145">
        <f t="shared" ca="1" si="150"/>
        <v>11.147919569999999</v>
      </c>
      <c r="Q489" s="152">
        <f t="shared" si="151"/>
        <v>0</v>
      </c>
      <c r="R489" s="153" t="str">
        <f t="shared" si="159"/>
        <v>A+J=</v>
      </c>
      <c r="S489" s="148">
        <f t="shared" si="160"/>
        <v>43962</v>
      </c>
      <c r="T489" s="154">
        <f t="shared" si="152"/>
        <v>0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7" t="str">
        <f t="shared" ca="1" si="161"/>
        <v>Pago</v>
      </c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</row>
    <row r="490" spans="1:208" x14ac:dyDescent="0.2">
      <c r="A490" s="143">
        <f t="shared" si="153"/>
        <v>43940</v>
      </c>
      <c r="B490" s="144">
        <f t="shared" ca="1" si="162"/>
        <v>8659.7979195699972</v>
      </c>
      <c r="C490" s="145">
        <f t="shared" si="154"/>
        <v>8648.6499999999978</v>
      </c>
      <c r="D490" s="146">
        <f ca="1">IF(A490&lt;$B$1,VLOOKUP(A490,[1]DI!$A$4:$B$15000,2,FALSE),0)</f>
        <v>0</v>
      </c>
      <c r="E490" s="145">
        <f t="shared" ca="1" si="146"/>
        <v>1</v>
      </c>
      <c r="F490" s="145">
        <f ca="1">(TRUNC(PRODUCT($E$12:$E489),16))</f>
        <v>1.0726796373529801</v>
      </c>
      <c r="G490" s="145">
        <f t="shared" ca="1" si="145"/>
        <v>1.0719169122625101</v>
      </c>
      <c r="H490" s="145">
        <f t="shared" ca="1" si="147"/>
        <v>1.0007115499999999</v>
      </c>
      <c r="I490" s="147">
        <f t="shared" si="155"/>
        <v>2.9499999999999998E-2</v>
      </c>
      <c r="J490" s="148">
        <f t="shared" si="163"/>
        <v>43934</v>
      </c>
      <c r="K490" s="149">
        <f t="shared" si="156"/>
        <v>4</v>
      </c>
      <c r="L490" s="150">
        <f t="shared" si="157"/>
        <v>5</v>
      </c>
      <c r="M490" s="151">
        <f t="shared" si="148"/>
        <v>1.0005770169999999</v>
      </c>
      <c r="N490" s="151">
        <f t="shared" ca="1" si="149"/>
        <v>1.0012889780000001</v>
      </c>
      <c r="O490" s="150">
        <f t="shared" si="158"/>
        <v>0</v>
      </c>
      <c r="P490" s="145">
        <f t="shared" ca="1" si="150"/>
        <v>11.147919569999999</v>
      </c>
      <c r="Q490" s="152">
        <f t="shared" si="151"/>
        <v>0</v>
      </c>
      <c r="R490" s="153" t="str">
        <f t="shared" si="159"/>
        <v>A+J=</v>
      </c>
      <c r="S490" s="148">
        <f t="shared" si="160"/>
        <v>43962</v>
      </c>
      <c r="T490" s="154">
        <f t="shared" si="152"/>
        <v>0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7" t="str">
        <f t="shared" ca="1" si="161"/>
        <v>Pago</v>
      </c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</row>
    <row r="491" spans="1:208" x14ac:dyDescent="0.2">
      <c r="A491" s="143">
        <f t="shared" si="153"/>
        <v>43941</v>
      </c>
      <c r="B491" s="144">
        <f t="shared" ca="1" si="162"/>
        <v>8659.7979195699972</v>
      </c>
      <c r="C491" s="145">
        <f t="shared" si="154"/>
        <v>8648.6499999999978</v>
      </c>
      <c r="D491" s="146">
        <f ca="1">IF(A491&lt;$B$1,VLOOKUP(A491,[1]DI!$A$4:$B$15000,2,FALSE),0)</f>
        <v>3.6500000000000005E-2</v>
      </c>
      <c r="E491" s="145">
        <f t="shared" ca="1" si="146"/>
        <v>1.00014227</v>
      </c>
      <c r="F491" s="145">
        <f ca="1">(TRUNC(PRODUCT($E$12:$E490),16))</f>
        <v>1.0726796373529801</v>
      </c>
      <c r="G491" s="145">
        <f t="shared" ca="1" si="145"/>
        <v>1.0719169122625101</v>
      </c>
      <c r="H491" s="145">
        <f t="shared" ca="1" si="147"/>
        <v>1.0007115499999999</v>
      </c>
      <c r="I491" s="147">
        <f t="shared" si="155"/>
        <v>2.9499999999999998E-2</v>
      </c>
      <c r="J491" s="148">
        <f t="shared" si="163"/>
        <v>43934</v>
      </c>
      <c r="K491" s="149">
        <f t="shared" si="156"/>
        <v>5</v>
      </c>
      <c r="L491" s="150">
        <f t="shared" si="157"/>
        <v>5</v>
      </c>
      <c r="M491" s="151">
        <f t="shared" si="148"/>
        <v>1.0005770169999999</v>
      </c>
      <c r="N491" s="151">
        <f t="shared" ca="1" si="149"/>
        <v>1.0012889780000001</v>
      </c>
      <c r="O491" s="150">
        <f t="shared" si="158"/>
        <v>0</v>
      </c>
      <c r="P491" s="145">
        <f t="shared" ca="1" si="150"/>
        <v>11.147919569999999</v>
      </c>
      <c r="Q491" s="152">
        <f t="shared" si="151"/>
        <v>0</v>
      </c>
      <c r="R491" s="153" t="str">
        <f t="shared" si="159"/>
        <v>A+J=</v>
      </c>
      <c r="S491" s="148">
        <f t="shared" si="160"/>
        <v>43962</v>
      </c>
      <c r="T491" s="154">
        <f t="shared" si="152"/>
        <v>0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7" t="str">
        <f t="shared" ca="1" si="161"/>
        <v>Pago</v>
      </c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</row>
    <row r="492" spans="1:208" x14ac:dyDescent="0.2">
      <c r="A492" s="143">
        <f t="shared" si="153"/>
        <v>43942</v>
      </c>
      <c r="B492" s="144">
        <f t="shared" ca="1" si="162"/>
        <v>8662.0292107299974</v>
      </c>
      <c r="C492" s="145">
        <f t="shared" si="154"/>
        <v>8648.6499999999978</v>
      </c>
      <c r="D492" s="146">
        <f ca="1">IF(A492&lt;$B$1,VLOOKUP(A492,[1]DI!$A$4:$B$15000,2,FALSE),0)</f>
        <v>0</v>
      </c>
      <c r="E492" s="145">
        <f t="shared" ca="1" si="146"/>
        <v>1</v>
      </c>
      <c r="F492" s="145">
        <f ca="1">(TRUNC(PRODUCT($E$12:$E491),16))</f>
        <v>1.0728322474849801</v>
      </c>
      <c r="G492" s="145">
        <f t="shared" ca="1" si="145"/>
        <v>1.0719169122625101</v>
      </c>
      <c r="H492" s="145">
        <f t="shared" ca="1" si="147"/>
        <v>1.00085392</v>
      </c>
      <c r="I492" s="147">
        <f t="shared" si="155"/>
        <v>2.9499999999999998E-2</v>
      </c>
      <c r="J492" s="148">
        <f t="shared" si="163"/>
        <v>43934</v>
      </c>
      <c r="K492" s="149">
        <f t="shared" si="156"/>
        <v>5</v>
      </c>
      <c r="L492" s="150">
        <f t="shared" si="157"/>
        <v>6</v>
      </c>
      <c r="M492" s="151">
        <f t="shared" si="148"/>
        <v>1.00069246</v>
      </c>
      <c r="N492" s="151">
        <f t="shared" ca="1" si="149"/>
        <v>1.001546971</v>
      </c>
      <c r="O492" s="150">
        <f t="shared" si="158"/>
        <v>0</v>
      </c>
      <c r="P492" s="145">
        <f t="shared" ca="1" si="150"/>
        <v>13.37921073</v>
      </c>
      <c r="Q492" s="152">
        <f t="shared" si="151"/>
        <v>0</v>
      </c>
      <c r="R492" s="153" t="str">
        <f t="shared" si="159"/>
        <v>A+J=</v>
      </c>
      <c r="S492" s="148">
        <f t="shared" si="160"/>
        <v>43962</v>
      </c>
      <c r="T492" s="154">
        <f t="shared" si="152"/>
        <v>0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7" t="str">
        <f t="shared" ca="1" si="161"/>
        <v>Pago</v>
      </c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</row>
    <row r="493" spans="1:208" x14ac:dyDescent="0.2">
      <c r="A493" s="143">
        <f t="shared" si="153"/>
        <v>43943</v>
      </c>
      <c r="B493" s="144">
        <f t="shared" ca="1" si="162"/>
        <v>8662.0292107299974</v>
      </c>
      <c r="C493" s="145">
        <f t="shared" si="154"/>
        <v>8648.6499999999978</v>
      </c>
      <c r="D493" s="146">
        <f ca="1">IF(A493&lt;$B$1,VLOOKUP(A493,[1]DI!$A$4:$B$15000,2,FALSE),0)</f>
        <v>3.6500000000000005E-2</v>
      </c>
      <c r="E493" s="145">
        <f t="shared" ca="1" si="146"/>
        <v>1.00014227</v>
      </c>
      <c r="F493" s="145">
        <f ca="1">(TRUNC(PRODUCT($E$12:$E492),16))</f>
        <v>1.0728322474849801</v>
      </c>
      <c r="G493" s="145">
        <f t="shared" ca="1" si="145"/>
        <v>1.0719169122625101</v>
      </c>
      <c r="H493" s="145">
        <f t="shared" ca="1" si="147"/>
        <v>1.00085392</v>
      </c>
      <c r="I493" s="147">
        <f t="shared" si="155"/>
        <v>2.9499999999999998E-2</v>
      </c>
      <c r="J493" s="148">
        <f t="shared" si="163"/>
        <v>43934</v>
      </c>
      <c r="K493" s="149">
        <f t="shared" si="156"/>
        <v>6</v>
      </c>
      <c r="L493" s="150">
        <f t="shared" si="157"/>
        <v>6</v>
      </c>
      <c r="M493" s="151">
        <f t="shared" si="148"/>
        <v>1.00069246</v>
      </c>
      <c r="N493" s="151">
        <f t="shared" ca="1" si="149"/>
        <v>1.001546971</v>
      </c>
      <c r="O493" s="150">
        <f t="shared" si="158"/>
        <v>0</v>
      </c>
      <c r="P493" s="145">
        <f t="shared" ca="1" si="150"/>
        <v>13.37921073</v>
      </c>
      <c r="Q493" s="152">
        <f t="shared" si="151"/>
        <v>0</v>
      </c>
      <c r="R493" s="153" t="str">
        <f t="shared" si="159"/>
        <v>A+J=</v>
      </c>
      <c r="S493" s="148">
        <f t="shared" si="160"/>
        <v>43962</v>
      </c>
      <c r="T493" s="154">
        <f t="shared" si="152"/>
        <v>0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7" t="str">
        <f t="shared" ca="1" si="161"/>
        <v>Pago</v>
      </c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</row>
    <row r="494" spans="1:208" x14ac:dyDescent="0.2">
      <c r="A494" s="143">
        <f t="shared" si="153"/>
        <v>43944</v>
      </c>
      <c r="B494" s="144">
        <f t="shared" ca="1" si="162"/>
        <v>8664.2611678399971</v>
      </c>
      <c r="C494" s="145">
        <f t="shared" si="154"/>
        <v>8648.6499999999978</v>
      </c>
      <c r="D494" s="146">
        <f ca="1">IF(A494&lt;$B$1,VLOOKUP(A494,[1]DI!$A$4:$B$15000,2,FALSE),0)</f>
        <v>3.6500000000000005E-2</v>
      </c>
      <c r="E494" s="145">
        <f t="shared" ca="1" si="146"/>
        <v>1.00014227</v>
      </c>
      <c r="F494" s="145">
        <f ca="1">(TRUNC(PRODUCT($E$12:$E493),16))</f>
        <v>1.0729848793288299</v>
      </c>
      <c r="G494" s="145">
        <f t="shared" ca="1" si="145"/>
        <v>1.0719169122625101</v>
      </c>
      <c r="H494" s="145">
        <f t="shared" ca="1" si="147"/>
        <v>1.0009963200000001</v>
      </c>
      <c r="I494" s="147">
        <f t="shared" si="155"/>
        <v>2.9499999999999998E-2</v>
      </c>
      <c r="J494" s="148">
        <f t="shared" si="163"/>
        <v>43934</v>
      </c>
      <c r="K494" s="149">
        <f t="shared" si="156"/>
        <v>7</v>
      </c>
      <c r="L494" s="150">
        <f t="shared" si="157"/>
        <v>7</v>
      </c>
      <c r="M494" s="151">
        <f t="shared" si="148"/>
        <v>1.0008079160000001</v>
      </c>
      <c r="N494" s="151">
        <f t="shared" ca="1" si="149"/>
        <v>1.0018050409999999</v>
      </c>
      <c r="O494" s="150">
        <f t="shared" si="158"/>
        <v>0</v>
      </c>
      <c r="P494" s="145">
        <f t="shared" ca="1" si="150"/>
        <v>15.61116784</v>
      </c>
      <c r="Q494" s="152">
        <f t="shared" si="151"/>
        <v>0</v>
      </c>
      <c r="R494" s="153" t="str">
        <f t="shared" si="159"/>
        <v>A+J=</v>
      </c>
      <c r="S494" s="148">
        <f t="shared" si="160"/>
        <v>43962</v>
      </c>
      <c r="T494" s="154">
        <f t="shared" si="152"/>
        <v>0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7" t="str">
        <f t="shared" ca="1" si="161"/>
        <v>Pago</v>
      </c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</row>
    <row r="495" spans="1:208" x14ac:dyDescent="0.2">
      <c r="A495" s="143">
        <f t="shared" si="153"/>
        <v>43945</v>
      </c>
      <c r="B495" s="144">
        <f t="shared" ca="1" si="162"/>
        <v>8666.4936092699973</v>
      </c>
      <c r="C495" s="145">
        <f t="shared" si="154"/>
        <v>8648.6499999999978</v>
      </c>
      <c r="D495" s="146">
        <f ca="1">IF(A495&lt;$B$1,VLOOKUP(A495,[1]DI!$A$4:$B$15000,2,FALSE),0)</f>
        <v>3.6500000000000005E-2</v>
      </c>
      <c r="E495" s="145">
        <f t="shared" ca="1" si="146"/>
        <v>1.00014227</v>
      </c>
      <c r="F495" s="145">
        <f ca="1">(TRUNC(PRODUCT($E$12:$E494),16))</f>
        <v>1.07313753288761</v>
      </c>
      <c r="G495" s="145">
        <f t="shared" ca="1" si="145"/>
        <v>1.0719169122625101</v>
      </c>
      <c r="H495" s="145">
        <f t="shared" ca="1" si="147"/>
        <v>1.0011387300000001</v>
      </c>
      <c r="I495" s="147">
        <f t="shared" si="155"/>
        <v>2.9499999999999998E-2</v>
      </c>
      <c r="J495" s="148">
        <f t="shared" si="163"/>
        <v>43934</v>
      </c>
      <c r="K495" s="149">
        <f t="shared" si="156"/>
        <v>8</v>
      </c>
      <c r="L495" s="150">
        <f t="shared" si="157"/>
        <v>8</v>
      </c>
      <c r="M495" s="151">
        <f t="shared" si="148"/>
        <v>1.000923386</v>
      </c>
      <c r="N495" s="151">
        <f t="shared" ca="1" si="149"/>
        <v>1.002063167</v>
      </c>
      <c r="O495" s="150">
        <f t="shared" si="158"/>
        <v>0</v>
      </c>
      <c r="P495" s="145">
        <f t="shared" ca="1" si="150"/>
        <v>17.843609270000002</v>
      </c>
      <c r="Q495" s="152">
        <f t="shared" si="151"/>
        <v>0</v>
      </c>
      <c r="R495" s="153" t="str">
        <f t="shared" si="159"/>
        <v>A+J=</v>
      </c>
      <c r="S495" s="148">
        <f t="shared" si="160"/>
        <v>43962</v>
      </c>
      <c r="T495" s="154">
        <f t="shared" si="152"/>
        <v>0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7" t="str">
        <f t="shared" ca="1" si="161"/>
        <v>Pago</v>
      </c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</row>
    <row r="496" spans="1:208" x14ac:dyDescent="0.2">
      <c r="A496" s="143">
        <f t="shared" si="153"/>
        <v>43946</v>
      </c>
      <c r="B496" s="144">
        <f t="shared" ca="1" si="162"/>
        <v>8668.7266388099979</v>
      </c>
      <c r="C496" s="145">
        <f t="shared" si="154"/>
        <v>8648.6499999999978</v>
      </c>
      <c r="D496" s="146">
        <f ca="1">IF(A496&lt;$B$1,VLOOKUP(A496,[1]DI!$A$4:$B$15000,2,FALSE),0)</f>
        <v>0</v>
      </c>
      <c r="E496" s="145">
        <f t="shared" ca="1" si="146"/>
        <v>1</v>
      </c>
      <c r="F496" s="145">
        <f ca="1">(TRUNC(PRODUCT($E$12:$E495),16))</f>
        <v>1.07329020816442</v>
      </c>
      <c r="G496" s="145">
        <f t="shared" ref="G496:G559" ca="1" si="164">IF(O495&gt;0,F495,G495)</f>
        <v>1.0719169122625101</v>
      </c>
      <c r="H496" s="145">
        <f t="shared" ca="1" si="147"/>
        <v>1.00128116</v>
      </c>
      <c r="I496" s="147">
        <f t="shared" si="155"/>
        <v>2.9499999999999998E-2</v>
      </c>
      <c r="J496" s="148">
        <f t="shared" si="163"/>
        <v>43934</v>
      </c>
      <c r="K496" s="149">
        <f t="shared" si="156"/>
        <v>8</v>
      </c>
      <c r="L496" s="150">
        <f t="shared" si="157"/>
        <v>9</v>
      </c>
      <c r="M496" s="151">
        <f t="shared" si="148"/>
        <v>1.0010388699999999</v>
      </c>
      <c r="N496" s="151">
        <f t="shared" ca="1" si="149"/>
        <v>1.0023213609999999</v>
      </c>
      <c r="O496" s="150">
        <f t="shared" si="158"/>
        <v>0</v>
      </c>
      <c r="P496" s="145">
        <f t="shared" ca="1" si="150"/>
        <v>20.076638809999999</v>
      </c>
      <c r="Q496" s="152">
        <f t="shared" si="151"/>
        <v>0</v>
      </c>
      <c r="R496" s="153" t="str">
        <f t="shared" si="159"/>
        <v>A+J=</v>
      </c>
      <c r="S496" s="148">
        <f t="shared" si="160"/>
        <v>43962</v>
      </c>
      <c r="T496" s="154">
        <f t="shared" si="152"/>
        <v>0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7" t="str">
        <f t="shared" ca="1" si="161"/>
        <v>Pago</v>
      </c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</row>
    <row r="497" spans="1:208" x14ac:dyDescent="0.2">
      <c r="A497" s="143">
        <f t="shared" si="153"/>
        <v>43947</v>
      </c>
      <c r="B497" s="144">
        <f t="shared" ca="1" si="162"/>
        <v>8668.7266388099979</v>
      </c>
      <c r="C497" s="145">
        <f t="shared" si="154"/>
        <v>8648.6499999999978</v>
      </c>
      <c r="D497" s="146">
        <f ca="1">IF(A497&lt;$B$1,VLOOKUP(A497,[1]DI!$A$4:$B$15000,2,FALSE),0)</f>
        <v>0</v>
      </c>
      <c r="E497" s="145">
        <f t="shared" ca="1" si="146"/>
        <v>1</v>
      </c>
      <c r="F497" s="145">
        <f ca="1">(TRUNC(PRODUCT($E$12:$E496),16))</f>
        <v>1.07329020816442</v>
      </c>
      <c r="G497" s="145">
        <f t="shared" ca="1" si="164"/>
        <v>1.0719169122625101</v>
      </c>
      <c r="H497" s="145">
        <f t="shared" ca="1" si="147"/>
        <v>1.00128116</v>
      </c>
      <c r="I497" s="147">
        <f t="shared" si="155"/>
        <v>2.9499999999999998E-2</v>
      </c>
      <c r="J497" s="148">
        <f t="shared" si="163"/>
        <v>43934</v>
      </c>
      <c r="K497" s="149">
        <f t="shared" si="156"/>
        <v>8</v>
      </c>
      <c r="L497" s="150">
        <f t="shared" si="157"/>
        <v>9</v>
      </c>
      <c r="M497" s="151">
        <f t="shared" si="148"/>
        <v>1.0010388699999999</v>
      </c>
      <c r="N497" s="151">
        <f t="shared" ca="1" si="149"/>
        <v>1.0023213609999999</v>
      </c>
      <c r="O497" s="150">
        <f t="shared" si="158"/>
        <v>0</v>
      </c>
      <c r="P497" s="145">
        <f t="shared" ca="1" si="150"/>
        <v>20.076638809999999</v>
      </c>
      <c r="Q497" s="152">
        <f t="shared" si="151"/>
        <v>0</v>
      </c>
      <c r="R497" s="153" t="str">
        <f t="shared" si="159"/>
        <v>A+J=</v>
      </c>
      <c r="S497" s="148">
        <f t="shared" si="160"/>
        <v>43962</v>
      </c>
      <c r="T497" s="154">
        <f t="shared" si="152"/>
        <v>0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7" t="str">
        <f t="shared" ca="1" si="161"/>
        <v>Pago</v>
      </c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</row>
    <row r="498" spans="1:208" x14ac:dyDescent="0.2">
      <c r="A498" s="143">
        <f t="shared" si="153"/>
        <v>43948</v>
      </c>
      <c r="B498" s="144">
        <f t="shared" ca="1" si="162"/>
        <v>8668.7266388099979</v>
      </c>
      <c r="C498" s="145">
        <f t="shared" si="154"/>
        <v>8648.6499999999978</v>
      </c>
      <c r="D498" s="146">
        <f ca="1">IF(A498&lt;$B$1,VLOOKUP(A498,[1]DI!$A$4:$B$15000,2,FALSE),0)</f>
        <v>3.6500000000000005E-2</v>
      </c>
      <c r="E498" s="145">
        <f t="shared" ca="1" si="146"/>
        <v>1.00014227</v>
      </c>
      <c r="F498" s="145">
        <f ca="1">(TRUNC(PRODUCT($E$12:$E497),16))</f>
        <v>1.07329020816442</v>
      </c>
      <c r="G498" s="145">
        <f t="shared" ca="1" si="164"/>
        <v>1.0719169122625101</v>
      </c>
      <c r="H498" s="145">
        <f t="shared" ca="1" si="147"/>
        <v>1.00128116</v>
      </c>
      <c r="I498" s="147">
        <f t="shared" si="155"/>
        <v>2.9499999999999998E-2</v>
      </c>
      <c r="J498" s="148">
        <f t="shared" si="163"/>
        <v>43934</v>
      </c>
      <c r="K498" s="149">
        <f t="shared" si="156"/>
        <v>9</v>
      </c>
      <c r="L498" s="150">
        <f t="shared" si="157"/>
        <v>9</v>
      </c>
      <c r="M498" s="151">
        <f t="shared" si="148"/>
        <v>1.0010388699999999</v>
      </c>
      <c r="N498" s="151">
        <f t="shared" ca="1" si="149"/>
        <v>1.0023213609999999</v>
      </c>
      <c r="O498" s="150">
        <f t="shared" si="158"/>
        <v>0</v>
      </c>
      <c r="P498" s="145">
        <f t="shared" ca="1" si="150"/>
        <v>20.076638809999999</v>
      </c>
      <c r="Q498" s="152">
        <f t="shared" si="151"/>
        <v>0</v>
      </c>
      <c r="R498" s="153" t="str">
        <f t="shared" si="159"/>
        <v>A+J=</v>
      </c>
      <c r="S498" s="148">
        <f t="shared" si="160"/>
        <v>43962</v>
      </c>
      <c r="T498" s="154">
        <f t="shared" si="152"/>
        <v>0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7" t="str">
        <f t="shared" ca="1" si="161"/>
        <v>Pago</v>
      </c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</row>
    <row r="499" spans="1:208" x14ac:dyDescent="0.2">
      <c r="A499" s="143">
        <f t="shared" si="153"/>
        <v>43949</v>
      </c>
      <c r="B499" s="144">
        <f t="shared" ca="1" si="162"/>
        <v>8670.9602218599975</v>
      </c>
      <c r="C499" s="145">
        <f t="shared" si="154"/>
        <v>8648.6499999999978</v>
      </c>
      <c r="D499" s="146">
        <f ca="1">IF(A499&lt;$B$1,VLOOKUP(A499,[1]DI!$A$4:$B$15000,2,FALSE),0)</f>
        <v>3.6500000000000005E-2</v>
      </c>
      <c r="E499" s="145">
        <f t="shared" ca="1" si="146"/>
        <v>1.00014227</v>
      </c>
      <c r="F499" s="145">
        <f ca="1">(TRUNC(PRODUCT($E$12:$E498),16))</f>
        <v>1.07344290516233</v>
      </c>
      <c r="G499" s="145">
        <f t="shared" ca="1" si="164"/>
        <v>1.0719169122625101</v>
      </c>
      <c r="H499" s="145">
        <f t="shared" ca="1" si="147"/>
        <v>1.00142361</v>
      </c>
      <c r="I499" s="147">
        <f t="shared" si="155"/>
        <v>2.9499999999999998E-2</v>
      </c>
      <c r="J499" s="148">
        <f t="shared" si="163"/>
        <v>43934</v>
      </c>
      <c r="K499" s="149">
        <f t="shared" si="156"/>
        <v>10</v>
      </c>
      <c r="L499" s="150">
        <f t="shared" si="157"/>
        <v>10</v>
      </c>
      <c r="M499" s="151">
        <f t="shared" si="148"/>
        <v>1.001154366</v>
      </c>
      <c r="N499" s="151">
        <f t="shared" ca="1" si="149"/>
        <v>1.002579619</v>
      </c>
      <c r="O499" s="150">
        <f t="shared" si="158"/>
        <v>0</v>
      </c>
      <c r="P499" s="145">
        <f t="shared" ca="1" si="150"/>
        <v>22.310221859999999</v>
      </c>
      <c r="Q499" s="152">
        <f t="shared" si="151"/>
        <v>0</v>
      </c>
      <c r="R499" s="153" t="str">
        <f t="shared" si="159"/>
        <v>A+J=</v>
      </c>
      <c r="S499" s="148">
        <f t="shared" si="160"/>
        <v>43962</v>
      </c>
      <c r="T499" s="154">
        <f t="shared" si="152"/>
        <v>0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7" t="str">
        <f t="shared" ca="1" si="161"/>
        <v>Pago</v>
      </c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</row>
    <row r="500" spans="1:208" x14ac:dyDescent="0.2">
      <c r="A500" s="143">
        <f t="shared" si="153"/>
        <v>43950</v>
      </c>
      <c r="B500" s="144">
        <f t="shared" ca="1" si="162"/>
        <v>8673.1943930199977</v>
      </c>
      <c r="C500" s="145">
        <f t="shared" si="154"/>
        <v>8648.6499999999978</v>
      </c>
      <c r="D500" s="146">
        <f ca="1">IF(A500&lt;$B$1,VLOOKUP(A500,[1]DI!$A$4:$B$15000,2,FALSE),0)</f>
        <v>3.6500000000000005E-2</v>
      </c>
      <c r="E500" s="145">
        <f t="shared" ca="1" si="146"/>
        <v>1.00014227</v>
      </c>
      <c r="F500" s="145">
        <f ca="1">(TRUNC(PRODUCT($E$12:$E499),16))</f>
        <v>1.07359562388445</v>
      </c>
      <c r="G500" s="145">
        <f t="shared" ca="1" si="164"/>
        <v>1.0719169122625101</v>
      </c>
      <c r="H500" s="145">
        <f t="shared" ca="1" si="147"/>
        <v>1.0015660799999999</v>
      </c>
      <c r="I500" s="147">
        <f t="shared" si="155"/>
        <v>2.9499999999999998E-2</v>
      </c>
      <c r="J500" s="148">
        <f t="shared" si="163"/>
        <v>43934</v>
      </c>
      <c r="K500" s="149">
        <f t="shared" si="156"/>
        <v>11</v>
      </c>
      <c r="L500" s="150">
        <f t="shared" si="157"/>
        <v>11</v>
      </c>
      <c r="M500" s="151">
        <f t="shared" si="148"/>
        <v>1.0012698760000001</v>
      </c>
      <c r="N500" s="151">
        <f t="shared" ca="1" si="149"/>
        <v>1.002837945</v>
      </c>
      <c r="O500" s="150">
        <f t="shared" si="158"/>
        <v>0</v>
      </c>
      <c r="P500" s="145">
        <f t="shared" ca="1" si="150"/>
        <v>24.544393020000001</v>
      </c>
      <c r="Q500" s="152">
        <f t="shared" si="151"/>
        <v>0</v>
      </c>
      <c r="R500" s="153" t="str">
        <f t="shared" si="159"/>
        <v>A+J=</v>
      </c>
      <c r="S500" s="148">
        <f t="shared" si="160"/>
        <v>43962</v>
      </c>
      <c r="T500" s="154">
        <f t="shared" si="152"/>
        <v>0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7" t="str">
        <f t="shared" ca="1" si="161"/>
        <v>Pago</v>
      </c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</row>
    <row r="501" spans="1:208" x14ac:dyDescent="0.2">
      <c r="A501" s="143">
        <f t="shared" si="153"/>
        <v>43951</v>
      </c>
      <c r="B501" s="144">
        <f t="shared" ca="1" si="162"/>
        <v>8675.4292128299985</v>
      </c>
      <c r="C501" s="145">
        <f t="shared" si="154"/>
        <v>8648.6499999999978</v>
      </c>
      <c r="D501" s="146">
        <f ca="1">IF(A501&lt;$B$1,VLOOKUP(A501,[1]DI!$A$4:$B$15000,2,FALSE),0)</f>
        <v>3.6500000000000005E-2</v>
      </c>
      <c r="E501" s="145">
        <f t="shared" ca="1" si="146"/>
        <v>1.00014227</v>
      </c>
      <c r="F501" s="145">
        <f ca="1">(TRUNC(PRODUCT($E$12:$E500),16))</f>
        <v>1.0737483643338599</v>
      </c>
      <c r="G501" s="145">
        <f t="shared" ca="1" si="164"/>
        <v>1.0719169122625101</v>
      </c>
      <c r="H501" s="145">
        <f t="shared" ca="1" si="147"/>
        <v>1.0017085800000001</v>
      </c>
      <c r="I501" s="147">
        <f t="shared" si="155"/>
        <v>2.9499999999999998E-2</v>
      </c>
      <c r="J501" s="148">
        <f t="shared" si="163"/>
        <v>43934</v>
      </c>
      <c r="K501" s="149">
        <f t="shared" si="156"/>
        <v>12</v>
      </c>
      <c r="L501" s="150">
        <f t="shared" si="157"/>
        <v>12</v>
      </c>
      <c r="M501" s="151">
        <f t="shared" si="148"/>
        <v>1.0013853989999999</v>
      </c>
      <c r="N501" s="151">
        <f t="shared" ca="1" si="149"/>
        <v>1.003096346</v>
      </c>
      <c r="O501" s="150">
        <f t="shared" si="158"/>
        <v>0</v>
      </c>
      <c r="P501" s="145">
        <f t="shared" ca="1" si="150"/>
        <v>26.779212829999999</v>
      </c>
      <c r="Q501" s="152">
        <f t="shared" si="151"/>
        <v>0</v>
      </c>
      <c r="R501" s="153" t="str">
        <f t="shared" si="159"/>
        <v>A+J=</v>
      </c>
      <c r="S501" s="148">
        <f t="shared" si="160"/>
        <v>43962</v>
      </c>
      <c r="T501" s="154">
        <f t="shared" si="152"/>
        <v>0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7" t="str">
        <f t="shared" ca="1" si="161"/>
        <v>Pago</v>
      </c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</row>
    <row r="502" spans="1:208" x14ac:dyDescent="0.2">
      <c r="A502" s="143">
        <f t="shared" si="153"/>
        <v>43952</v>
      </c>
      <c r="B502" s="144">
        <f t="shared" ca="1" si="162"/>
        <v>8677.6645256099982</v>
      </c>
      <c r="C502" s="145">
        <f t="shared" si="154"/>
        <v>8648.6499999999978</v>
      </c>
      <c r="D502" s="146">
        <f ca="1">IF(A502&lt;$B$1,VLOOKUP(A502,[1]DI!$A$4:$B$15000,2,FALSE),0)</f>
        <v>0</v>
      </c>
      <c r="E502" s="145">
        <f t="shared" ca="1" si="146"/>
        <v>1</v>
      </c>
      <c r="F502" s="145">
        <f ca="1">(TRUNC(PRODUCT($E$12:$E501),16))</f>
        <v>1.07390112651365</v>
      </c>
      <c r="G502" s="145">
        <f t="shared" ca="1" si="164"/>
        <v>1.0719169122625101</v>
      </c>
      <c r="H502" s="145">
        <f t="shared" ca="1" si="147"/>
        <v>1.0018510899999999</v>
      </c>
      <c r="I502" s="147">
        <f t="shared" si="155"/>
        <v>2.9499999999999998E-2</v>
      </c>
      <c r="J502" s="148">
        <f t="shared" si="163"/>
        <v>43934</v>
      </c>
      <c r="K502" s="149">
        <f t="shared" si="156"/>
        <v>12</v>
      </c>
      <c r="L502" s="150">
        <f t="shared" si="157"/>
        <v>13</v>
      </c>
      <c r="M502" s="151">
        <f t="shared" si="148"/>
        <v>1.001500936</v>
      </c>
      <c r="N502" s="151">
        <f t="shared" ca="1" si="149"/>
        <v>1.003354804</v>
      </c>
      <c r="O502" s="150">
        <f t="shared" si="158"/>
        <v>0</v>
      </c>
      <c r="P502" s="145">
        <f t="shared" ca="1" si="150"/>
        <v>29.01452561</v>
      </c>
      <c r="Q502" s="152">
        <f t="shared" si="151"/>
        <v>0</v>
      </c>
      <c r="R502" s="153" t="str">
        <f t="shared" si="159"/>
        <v>A+J=</v>
      </c>
      <c r="S502" s="148">
        <f t="shared" si="160"/>
        <v>43962</v>
      </c>
      <c r="T502" s="154">
        <f t="shared" si="152"/>
        <v>0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7" t="str">
        <f t="shared" ca="1" si="161"/>
        <v>Pago</v>
      </c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</row>
    <row r="503" spans="1:208" x14ac:dyDescent="0.2">
      <c r="A503" s="143">
        <f t="shared" si="153"/>
        <v>43953</v>
      </c>
      <c r="B503" s="144">
        <f t="shared" ca="1" si="162"/>
        <v>8677.6645256099982</v>
      </c>
      <c r="C503" s="145">
        <f t="shared" si="154"/>
        <v>8648.6499999999978</v>
      </c>
      <c r="D503" s="146">
        <f ca="1">IF(A503&lt;$B$1,VLOOKUP(A503,[1]DI!$A$4:$B$15000,2,FALSE),0)</f>
        <v>0</v>
      </c>
      <c r="E503" s="145">
        <f t="shared" ca="1" si="146"/>
        <v>1</v>
      </c>
      <c r="F503" s="145">
        <f ca="1">(TRUNC(PRODUCT($E$12:$E502),16))</f>
        <v>1.07390112651365</v>
      </c>
      <c r="G503" s="145">
        <f t="shared" ca="1" si="164"/>
        <v>1.0719169122625101</v>
      </c>
      <c r="H503" s="145">
        <f t="shared" ca="1" si="147"/>
        <v>1.0018510899999999</v>
      </c>
      <c r="I503" s="147">
        <f t="shared" si="155"/>
        <v>2.9499999999999998E-2</v>
      </c>
      <c r="J503" s="148">
        <f t="shared" si="163"/>
        <v>43934</v>
      </c>
      <c r="K503" s="149">
        <f t="shared" si="156"/>
        <v>12</v>
      </c>
      <c r="L503" s="150">
        <f t="shared" si="157"/>
        <v>13</v>
      </c>
      <c r="M503" s="151">
        <f t="shared" si="148"/>
        <v>1.001500936</v>
      </c>
      <c r="N503" s="151">
        <f t="shared" ca="1" si="149"/>
        <v>1.003354804</v>
      </c>
      <c r="O503" s="150">
        <f t="shared" si="158"/>
        <v>0</v>
      </c>
      <c r="P503" s="145">
        <f t="shared" ca="1" si="150"/>
        <v>29.01452561</v>
      </c>
      <c r="Q503" s="152">
        <f t="shared" si="151"/>
        <v>0</v>
      </c>
      <c r="R503" s="153" t="str">
        <f t="shared" si="159"/>
        <v>A+J=</v>
      </c>
      <c r="S503" s="148">
        <f t="shared" si="160"/>
        <v>43962</v>
      </c>
      <c r="T503" s="154">
        <f t="shared" si="152"/>
        <v>0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7" t="str">
        <f t="shared" ca="1" si="161"/>
        <v>Pago</v>
      </c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</row>
    <row r="504" spans="1:208" x14ac:dyDescent="0.2">
      <c r="A504" s="143">
        <f t="shared" si="153"/>
        <v>43954</v>
      </c>
      <c r="B504" s="144">
        <f t="shared" ca="1" si="162"/>
        <v>8677.6645256099982</v>
      </c>
      <c r="C504" s="145">
        <f t="shared" si="154"/>
        <v>8648.6499999999978</v>
      </c>
      <c r="D504" s="146">
        <f ca="1">IF(A504&lt;$B$1,VLOOKUP(A504,[1]DI!$A$4:$B$15000,2,FALSE),0)</f>
        <v>0</v>
      </c>
      <c r="E504" s="145">
        <f t="shared" ca="1" si="146"/>
        <v>1</v>
      </c>
      <c r="F504" s="145">
        <f ca="1">(TRUNC(PRODUCT($E$12:$E503),16))</f>
        <v>1.07390112651365</v>
      </c>
      <c r="G504" s="145">
        <f t="shared" ca="1" si="164"/>
        <v>1.0719169122625101</v>
      </c>
      <c r="H504" s="145">
        <f t="shared" ca="1" si="147"/>
        <v>1.0018510899999999</v>
      </c>
      <c r="I504" s="147">
        <f t="shared" si="155"/>
        <v>2.9499999999999998E-2</v>
      </c>
      <c r="J504" s="148">
        <f t="shared" si="163"/>
        <v>43934</v>
      </c>
      <c r="K504" s="149">
        <f t="shared" si="156"/>
        <v>12</v>
      </c>
      <c r="L504" s="150">
        <f t="shared" si="157"/>
        <v>13</v>
      </c>
      <c r="M504" s="151">
        <f t="shared" si="148"/>
        <v>1.001500936</v>
      </c>
      <c r="N504" s="151">
        <f t="shared" ca="1" si="149"/>
        <v>1.003354804</v>
      </c>
      <c r="O504" s="150">
        <f t="shared" si="158"/>
        <v>0</v>
      </c>
      <c r="P504" s="145">
        <f t="shared" ca="1" si="150"/>
        <v>29.01452561</v>
      </c>
      <c r="Q504" s="152">
        <f t="shared" si="151"/>
        <v>0</v>
      </c>
      <c r="R504" s="153" t="str">
        <f t="shared" si="159"/>
        <v>A+J=</v>
      </c>
      <c r="S504" s="148">
        <f t="shared" si="160"/>
        <v>43962</v>
      </c>
      <c r="T504" s="154">
        <f t="shared" si="152"/>
        <v>0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7" t="str">
        <f t="shared" ca="1" si="161"/>
        <v>Pago</v>
      </c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</row>
    <row r="505" spans="1:208" x14ac:dyDescent="0.2">
      <c r="A505" s="143">
        <f t="shared" si="153"/>
        <v>43955</v>
      </c>
      <c r="B505" s="144">
        <f t="shared" ca="1" si="162"/>
        <v>8677.6645256099982</v>
      </c>
      <c r="C505" s="145">
        <f t="shared" si="154"/>
        <v>8648.6499999999978</v>
      </c>
      <c r="D505" s="146">
        <f ca="1">IF(A505&lt;$B$1,VLOOKUP(A505,[1]DI!$A$4:$B$15000,2,FALSE),0)</f>
        <v>3.6500000000000005E-2</v>
      </c>
      <c r="E505" s="145">
        <f t="shared" ca="1" si="146"/>
        <v>1.00014227</v>
      </c>
      <c r="F505" s="145">
        <f ca="1">(TRUNC(PRODUCT($E$12:$E504),16))</f>
        <v>1.07390112651365</v>
      </c>
      <c r="G505" s="145">
        <f t="shared" ca="1" si="164"/>
        <v>1.0719169122625101</v>
      </c>
      <c r="H505" s="145">
        <f t="shared" ca="1" si="147"/>
        <v>1.0018510899999999</v>
      </c>
      <c r="I505" s="147">
        <f t="shared" si="155"/>
        <v>2.9499999999999998E-2</v>
      </c>
      <c r="J505" s="148">
        <f t="shared" si="163"/>
        <v>43934</v>
      </c>
      <c r="K505" s="149">
        <f t="shared" si="156"/>
        <v>13</v>
      </c>
      <c r="L505" s="150">
        <f t="shared" si="157"/>
        <v>13</v>
      </c>
      <c r="M505" s="151">
        <f t="shared" si="148"/>
        <v>1.001500936</v>
      </c>
      <c r="N505" s="151">
        <f t="shared" ca="1" si="149"/>
        <v>1.003354804</v>
      </c>
      <c r="O505" s="150">
        <f t="shared" si="158"/>
        <v>0</v>
      </c>
      <c r="P505" s="145">
        <f t="shared" ca="1" si="150"/>
        <v>29.01452561</v>
      </c>
      <c r="Q505" s="152">
        <f t="shared" si="151"/>
        <v>0</v>
      </c>
      <c r="R505" s="153" t="str">
        <f t="shared" si="159"/>
        <v>A+J=</v>
      </c>
      <c r="S505" s="148">
        <f t="shared" si="160"/>
        <v>43962</v>
      </c>
      <c r="T505" s="154">
        <f t="shared" si="152"/>
        <v>0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7" t="str">
        <f t="shared" ca="1" si="161"/>
        <v>Pago</v>
      </c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</row>
    <row r="506" spans="1:208" x14ac:dyDescent="0.2">
      <c r="A506" s="143">
        <f t="shared" si="153"/>
        <v>43956</v>
      </c>
      <c r="B506" s="144">
        <f t="shared" ca="1" si="162"/>
        <v>8679.9004178499981</v>
      </c>
      <c r="C506" s="145">
        <f t="shared" si="154"/>
        <v>8648.6499999999978</v>
      </c>
      <c r="D506" s="146">
        <f ca="1">IF(A506&lt;$B$1,VLOOKUP(A506,[1]DI!$A$4:$B$15000,2,FALSE),0)</f>
        <v>3.6500000000000005E-2</v>
      </c>
      <c r="E506" s="145">
        <f t="shared" ca="1" si="146"/>
        <v>1.00014227</v>
      </c>
      <c r="F506" s="145">
        <f ca="1">(TRUNC(PRODUCT($E$12:$E505),16))</f>
        <v>1.07405391042692</v>
      </c>
      <c r="G506" s="145">
        <f t="shared" ca="1" si="164"/>
        <v>1.0719169122625101</v>
      </c>
      <c r="H506" s="145">
        <f t="shared" ca="1" si="147"/>
        <v>1.0019936199999999</v>
      </c>
      <c r="I506" s="147">
        <f t="shared" si="155"/>
        <v>2.9499999999999998E-2</v>
      </c>
      <c r="J506" s="148">
        <f t="shared" si="163"/>
        <v>43934</v>
      </c>
      <c r="K506" s="149">
        <f t="shared" si="156"/>
        <v>14</v>
      </c>
      <c r="L506" s="150">
        <f t="shared" si="157"/>
        <v>14</v>
      </c>
      <c r="M506" s="151">
        <f t="shared" si="148"/>
        <v>1.0016164860000001</v>
      </c>
      <c r="N506" s="151">
        <f t="shared" ca="1" si="149"/>
        <v>1.003613329</v>
      </c>
      <c r="O506" s="150">
        <f t="shared" si="158"/>
        <v>0</v>
      </c>
      <c r="P506" s="145">
        <f t="shared" ca="1" si="150"/>
        <v>31.250417850000002</v>
      </c>
      <c r="Q506" s="152">
        <f t="shared" si="151"/>
        <v>0</v>
      </c>
      <c r="R506" s="153" t="str">
        <f t="shared" si="159"/>
        <v>A+J=</v>
      </c>
      <c r="S506" s="148">
        <f t="shared" si="160"/>
        <v>43962</v>
      </c>
      <c r="T506" s="154">
        <f t="shared" si="152"/>
        <v>0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7" t="str">
        <f t="shared" ca="1" si="161"/>
        <v>Pago</v>
      </c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</row>
    <row r="507" spans="1:208" x14ac:dyDescent="0.2">
      <c r="A507" s="143">
        <f t="shared" si="153"/>
        <v>43957</v>
      </c>
      <c r="B507" s="144">
        <f t="shared" ca="1" si="162"/>
        <v>8682.1369587399986</v>
      </c>
      <c r="C507" s="145">
        <f t="shared" si="154"/>
        <v>8648.6499999999978</v>
      </c>
      <c r="D507" s="146">
        <f ca="1">IF(A507&lt;$B$1,VLOOKUP(A507,[1]DI!$A$4:$B$15000,2,FALSE),0)</f>
        <v>3.6500000000000005E-2</v>
      </c>
      <c r="E507" s="145">
        <f t="shared" ca="1" si="146"/>
        <v>1.00014227</v>
      </c>
      <c r="F507" s="145">
        <f ca="1">(TRUNC(PRODUCT($E$12:$E506),16))</f>
        <v>1.0742067160767601</v>
      </c>
      <c r="G507" s="145">
        <f t="shared" ca="1" si="164"/>
        <v>1.0719169122625101</v>
      </c>
      <c r="H507" s="145">
        <f t="shared" ca="1" si="147"/>
        <v>1.0021361799999999</v>
      </c>
      <c r="I507" s="147">
        <f t="shared" si="155"/>
        <v>2.9499999999999998E-2</v>
      </c>
      <c r="J507" s="148">
        <f t="shared" si="163"/>
        <v>43934</v>
      </c>
      <c r="K507" s="149">
        <f t="shared" si="156"/>
        <v>15</v>
      </c>
      <c r="L507" s="150">
        <f t="shared" si="157"/>
        <v>15</v>
      </c>
      <c r="M507" s="151">
        <f t="shared" si="148"/>
        <v>1.0017320489999999</v>
      </c>
      <c r="N507" s="151">
        <f t="shared" ca="1" si="149"/>
        <v>1.003871929</v>
      </c>
      <c r="O507" s="150">
        <f t="shared" si="158"/>
        <v>0</v>
      </c>
      <c r="P507" s="145">
        <f t="shared" ca="1" si="150"/>
        <v>33.486958739999999</v>
      </c>
      <c r="Q507" s="152">
        <f t="shared" si="151"/>
        <v>0</v>
      </c>
      <c r="R507" s="153" t="str">
        <f t="shared" si="159"/>
        <v>A+J=</v>
      </c>
      <c r="S507" s="148">
        <f t="shared" si="160"/>
        <v>43962</v>
      </c>
      <c r="T507" s="154">
        <f t="shared" si="152"/>
        <v>0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7" t="str">
        <f t="shared" ca="1" si="161"/>
        <v>Pago</v>
      </c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</row>
    <row r="508" spans="1:208" x14ac:dyDescent="0.2">
      <c r="A508" s="143">
        <f t="shared" si="153"/>
        <v>43958</v>
      </c>
      <c r="B508" s="144">
        <f t="shared" ca="1" si="162"/>
        <v>8684.3739839599984</v>
      </c>
      <c r="C508" s="145">
        <f t="shared" si="154"/>
        <v>8648.6499999999978</v>
      </c>
      <c r="D508" s="146">
        <f ca="1">IF(A508&lt;$B$1,VLOOKUP(A508,[1]DI!$A$4:$B$15000,2,FALSE),0)</f>
        <v>2.9000000000000005E-2</v>
      </c>
      <c r="E508" s="145">
        <f t="shared" ca="1" si="146"/>
        <v>1.00011345</v>
      </c>
      <c r="F508" s="145">
        <f ca="1">(TRUNC(PRODUCT($E$12:$E507),16))</f>
        <v>1.0743595434662601</v>
      </c>
      <c r="G508" s="145">
        <f t="shared" ca="1" si="164"/>
        <v>1.0719169122625101</v>
      </c>
      <c r="H508" s="145">
        <f t="shared" ca="1" si="147"/>
        <v>1.0022787500000001</v>
      </c>
      <c r="I508" s="147">
        <f t="shared" si="155"/>
        <v>2.9499999999999998E-2</v>
      </c>
      <c r="J508" s="148">
        <f t="shared" si="163"/>
        <v>43934</v>
      </c>
      <c r="K508" s="149">
        <f t="shared" si="156"/>
        <v>16</v>
      </c>
      <c r="L508" s="150">
        <f t="shared" si="157"/>
        <v>16</v>
      </c>
      <c r="M508" s="151">
        <f t="shared" si="148"/>
        <v>1.0018476249999999</v>
      </c>
      <c r="N508" s="151">
        <f t="shared" ca="1" si="149"/>
        <v>1.004130585</v>
      </c>
      <c r="O508" s="150">
        <f t="shared" si="158"/>
        <v>0</v>
      </c>
      <c r="P508" s="145">
        <f t="shared" ca="1" si="150"/>
        <v>35.723983959999998</v>
      </c>
      <c r="Q508" s="152">
        <f t="shared" si="151"/>
        <v>0</v>
      </c>
      <c r="R508" s="153" t="str">
        <f t="shared" si="159"/>
        <v>A+J=</v>
      </c>
      <c r="S508" s="148">
        <f t="shared" si="160"/>
        <v>43962</v>
      </c>
      <c r="T508" s="154">
        <f t="shared" si="152"/>
        <v>0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7" t="str">
        <f t="shared" ca="1" si="161"/>
        <v>Pago</v>
      </c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</row>
    <row r="509" spans="1:208" x14ac:dyDescent="0.2">
      <c r="A509" s="143">
        <f t="shared" si="153"/>
        <v>43959</v>
      </c>
      <c r="B509" s="144">
        <f t="shared" ca="1" si="162"/>
        <v>8686.3613312899979</v>
      </c>
      <c r="C509" s="145">
        <f t="shared" si="154"/>
        <v>8648.6499999999978</v>
      </c>
      <c r="D509" s="146">
        <f ca="1">IF(A509&lt;$B$1,VLOOKUP(A509,[1]DI!$A$4:$B$15000,2,FALSE),0)</f>
        <v>2.9000000000000005E-2</v>
      </c>
      <c r="E509" s="145">
        <f t="shared" ca="1" si="146"/>
        <v>1.00011345</v>
      </c>
      <c r="F509" s="145">
        <f ca="1">(TRUNC(PRODUCT($E$12:$E508),16))</f>
        <v>1.07448142955646</v>
      </c>
      <c r="G509" s="145">
        <f t="shared" ca="1" si="164"/>
        <v>1.0719169122625101</v>
      </c>
      <c r="H509" s="145">
        <f t="shared" ca="1" si="147"/>
        <v>1.00239246</v>
      </c>
      <c r="I509" s="147">
        <f t="shared" si="155"/>
        <v>2.9499999999999998E-2</v>
      </c>
      <c r="J509" s="148">
        <f t="shared" si="163"/>
        <v>43934</v>
      </c>
      <c r="K509" s="149">
        <f t="shared" si="156"/>
        <v>17</v>
      </c>
      <c r="L509" s="150">
        <f t="shared" si="157"/>
        <v>17</v>
      </c>
      <c r="M509" s="151">
        <f t="shared" si="148"/>
        <v>1.001963215</v>
      </c>
      <c r="N509" s="151">
        <f t="shared" ca="1" si="149"/>
        <v>1.0043603720000001</v>
      </c>
      <c r="O509" s="150">
        <f t="shared" si="158"/>
        <v>0</v>
      </c>
      <c r="P509" s="145">
        <f t="shared" ca="1" si="150"/>
        <v>37.711331289999997</v>
      </c>
      <c r="Q509" s="152">
        <f t="shared" si="151"/>
        <v>0</v>
      </c>
      <c r="R509" s="153" t="str">
        <f t="shared" si="159"/>
        <v>A+J=</v>
      </c>
      <c r="S509" s="148">
        <f t="shared" si="160"/>
        <v>43962</v>
      </c>
      <c r="T509" s="154">
        <f t="shared" si="152"/>
        <v>0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7" t="str">
        <f t="shared" ca="1" si="161"/>
        <v>Pago</v>
      </c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</row>
    <row r="510" spans="1:208" x14ac:dyDescent="0.2">
      <c r="A510" s="143">
        <f t="shared" si="153"/>
        <v>43960</v>
      </c>
      <c r="B510" s="144">
        <f t="shared" ca="1" si="162"/>
        <v>8688.3491024099985</v>
      </c>
      <c r="C510" s="145">
        <f t="shared" si="154"/>
        <v>8648.6499999999978</v>
      </c>
      <c r="D510" s="146">
        <f ca="1">IF(A510&lt;$B$1,VLOOKUP(A510,[1]DI!$A$4:$B$15000,2,FALSE),0)</f>
        <v>0</v>
      </c>
      <c r="E510" s="145">
        <f t="shared" ca="1" si="146"/>
        <v>1</v>
      </c>
      <c r="F510" s="145">
        <f ca="1">(TRUNC(PRODUCT($E$12:$E509),16))</f>
        <v>1.07460332947464</v>
      </c>
      <c r="G510" s="145">
        <f t="shared" ca="1" si="164"/>
        <v>1.0719169122625101</v>
      </c>
      <c r="H510" s="145">
        <f t="shared" ca="1" si="147"/>
        <v>1.0025061799999999</v>
      </c>
      <c r="I510" s="147">
        <f t="shared" si="155"/>
        <v>2.9499999999999998E-2</v>
      </c>
      <c r="J510" s="148">
        <f t="shared" si="163"/>
        <v>43934</v>
      </c>
      <c r="K510" s="149">
        <f t="shared" si="156"/>
        <v>17</v>
      </c>
      <c r="L510" s="150">
        <f t="shared" si="157"/>
        <v>18</v>
      </c>
      <c r="M510" s="151">
        <f t="shared" si="148"/>
        <v>1.002078818</v>
      </c>
      <c r="N510" s="151">
        <f t="shared" ca="1" si="149"/>
        <v>1.004590208</v>
      </c>
      <c r="O510" s="150">
        <f t="shared" si="158"/>
        <v>0</v>
      </c>
      <c r="P510" s="145">
        <f t="shared" ca="1" si="150"/>
        <v>39.699102410000002</v>
      </c>
      <c r="Q510" s="152">
        <f t="shared" si="151"/>
        <v>0</v>
      </c>
      <c r="R510" s="153" t="str">
        <f t="shared" si="159"/>
        <v>A+J=</v>
      </c>
      <c r="S510" s="148">
        <f t="shared" si="160"/>
        <v>43962</v>
      </c>
      <c r="T510" s="154">
        <f t="shared" si="152"/>
        <v>0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7" t="str">
        <f t="shared" ca="1" si="161"/>
        <v>Pago</v>
      </c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</row>
    <row r="511" spans="1:208" x14ac:dyDescent="0.2">
      <c r="A511" s="143">
        <f t="shared" si="153"/>
        <v>43961</v>
      </c>
      <c r="B511" s="144">
        <f t="shared" ca="1" si="162"/>
        <v>8688.3491024099985</v>
      </c>
      <c r="C511" s="145">
        <f t="shared" si="154"/>
        <v>8648.6499999999978</v>
      </c>
      <c r="D511" s="146">
        <f ca="1">IF(A511&lt;$B$1,VLOOKUP(A511,[1]DI!$A$4:$B$15000,2,FALSE),0)</f>
        <v>0</v>
      </c>
      <c r="E511" s="145">
        <f t="shared" ca="1" si="146"/>
        <v>1</v>
      </c>
      <c r="F511" s="145">
        <f ca="1">(TRUNC(PRODUCT($E$12:$E510),16))</f>
        <v>1.07460332947464</v>
      </c>
      <c r="G511" s="145">
        <f t="shared" ca="1" si="164"/>
        <v>1.0719169122625101</v>
      </c>
      <c r="H511" s="145">
        <f t="shared" ca="1" si="147"/>
        <v>1.0025061799999999</v>
      </c>
      <c r="I511" s="147">
        <f t="shared" si="155"/>
        <v>2.9499999999999998E-2</v>
      </c>
      <c r="J511" s="148">
        <f t="shared" si="163"/>
        <v>43934</v>
      </c>
      <c r="K511" s="149">
        <f t="shared" si="156"/>
        <v>17</v>
      </c>
      <c r="L511" s="150">
        <f t="shared" si="157"/>
        <v>18</v>
      </c>
      <c r="M511" s="151">
        <f t="shared" si="148"/>
        <v>1.002078818</v>
      </c>
      <c r="N511" s="151">
        <f t="shared" ca="1" si="149"/>
        <v>1.004590208</v>
      </c>
      <c r="O511" s="150">
        <f t="shared" si="158"/>
        <v>0</v>
      </c>
      <c r="P511" s="145">
        <f t="shared" ca="1" si="150"/>
        <v>39.699102410000002</v>
      </c>
      <c r="Q511" s="152">
        <f t="shared" si="151"/>
        <v>0</v>
      </c>
      <c r="R511" s="153" t="str">
        <f t="shared" si="159"/>
        <v>A+J=</v>
      </c>
      <c r="S511" s="148">
        <f t="shared" si="160"/>
        <v>43962</v>
      </c>
      <c r="T511" s="154">
        <f t="shared" si="152"/>
        <v>0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7" t="str">
        <f t="shared" ca="1" si="161"/>
        <v>Pago</v>
      </c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</row>
    <row r="512" spans="1:208" x14ac:dyDescent="0.2">
      <c r="A512" s="143">
        <f t="shared" si="153"/>
        <v>43962</v>
      </c>
      <c r="B512" s="144">
        <f t="shared" ca="1" si="162"/>
        <v>8688.3491024099985</v>
      </c>
      <c r="C512" s="145">
        <f t="shared" si="154"/>
        <v>8648.6499999999978</v>
      </c>
      <c r="D512" s="146">
        <f ca="1">IF(A512&lt;$B$1,VLOOKUP(A512,[1]DI!$A$4:$B$15000,2,FALSE),0)</f>
        <v>2.9000000000000005E-2</v>
      </c>
      <c r="E512" s="145">
        <f t="shared" ca="1" si="146"/>
        <v>1.00011345</v>
      </c>
      <c r="F512" s="145">
        <f ca="1">(TRUNC(PRODUCT($E$12:$E511),16))</f>
        <v>1.07460332947464</v>
      </c>
      <c r="G512" s="145">
        <f t="shared" ca="1" si="164"/>
        <v>1.0719169122625101</v>
      </c>
      <c r="H512" s="145">
        <f t="shared" ca="1" si="147"/>
        <v>1.0025061799999999</v>
      </c>
      <c r="I512" s="147">
        <f t="shared" si="155"/>
        <v>2.9499999999999998E-2</v>
      </c>
      <c r="J512" s="148">
        <f t="shared" si="163"/>
        <v>43934</v>
      </c>
      <c r="K512" s="149">
        <f t="shared" si="156"/>
        <v>18</v>
      </c>
      <c r="L512" s="150">
        <f t="shared" si="157"/>
        <v>18</v>
      </c>
      <c r="M512" s="151">
        <f t="shared" si="148"/>
        <v>1.002078818</v>
      </c>
      <c r="N512" s="151">
        <f t="shared" ca="1" si="149"/>
        <v>1.004590208</v>
      </c>
      <c r="O512" s="150">
        <f t="shared" si="158"/>
        <v>17</v>
      </c>
      <c r="P512" s="145">
        <f t="shared" ca="1" si="150"/>
        <v>39.699102410000002</v>
      </c>
      <c r="Q512" s="152">
        <f t="shared" si="151"/>
        <v>270.27</v>
      </c>
      <c r="R512" s="153" t="str">
        <f t="shared" si="159"/>
        <v>A+J=</v>
      </c>
      <c r="S512" s="148">
        <f t="shared" si="160"/>
        <v>43962</v>
      </c>
      <c r="T512" s="154">
        <f t="shared" ca="1" si="152"/>
        <v>6044397.4969950002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7" t="str">
        <f t="shared" ca="1" si="161"/>
        <v>Pago</v>
      </c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</row>
    <row r="513" spans="1:208" x14ac:dyDescent="0.2">
      <c r="A513" s="143">
        <f t="shared" si="153"/>
        <v>43963</v>
      </c>
      <c r="B513" s="144">
        <f t="shared" ca="1" si="162"/>
        <v>8380.297308469997</v>
      </c>
      <c r="C513" s="145">
        <f t="shared" si="154"/>
        <v>8378.3799999999974</v>
      </c>
      <c r="D513" s="146">
        <f ca="1">IF(A513&lt;$B$1,VLOOKUP(A513,[1]DI!$A$4:$B$15000,2,FALSE),0)</f>
        <v>2.9000000000000005E-2</v>
      </c>
      <c r="E513" s="145">
        <f t="shared" ca="1" si="146"/>
        <v>1.00011345</v>
      </c>
      <c r="F513" s="145">
        <f ca="1">(TRUNC(PRODUCT($E$12:$E512),16))</f>
        <v>1.07472524322237</v>
      </c>
      <c r="G513" s="145">
        <f t="shared" ca="1" si="164"/>
        <v>1.07460332947464</v>
      </c>
      <c r="H513" s="145">
        <f t="shared" ca="1" si="147"/>
        <v>1.00011345</v>
      </c>
      <c r="I513" s="147">
        <f t="shared" si="155"/>
        <v>2.9499999999999998E-2</v>
      </c>
      <c r="J513" s="148">
        <f t="shared" si="163"/>
        <v>43962</v>
      </c>
      <c r="K513" s="149">
        <f t="shared" si="156"/>
        <v>1</v>
      </c>
      <c r="L513" s="150">
        <f t="shared" si="157"/>
        <v>1</v>
      </c>
      <c r="M513" s="151">
        <f t="shared" si="148"/>
        <v>1.000115377</v>
      </c>
      <c r="N513" s="151">
        <f t="shared" ca="1" si="149"/>
        <v>1.0002288399999999</v>
      </c>
      <c r="O513" s="150">
        <f t="shared" si="158"/>
        <v>0</v>
      </c>
      <c r="P513" s="145">
        <f t="shared" ca="1" si="150"/>
        <v>1.91730847</v>
      </c>
      <c r="Q513" s="152">
        <f t="shared" si="151"/>
        <v>0</v>
      </c>
      <c r="R513" s="153" t="str">
        <f t="shared" si="159"/>
        <v>A+J=</v>
      </c>
      <c r="S513" s="148">
        <f t="shared" si="160"/>
        <v>43994</v>
      </c>
      <c r="T513" s="154">
        <f t="shared" si="152"/>
        <v>0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7" t="str">
        <f t="shared" ca="1" si="161"/>
        <v>Pago</v>
      </c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</row>
    <row r="514" spans="1:208" x14ac:dyDescent="0.2">
      <c r="A514" s="143">
        <f t="shared" si="153"/>
        <v>43964</v>
      </c>
      <c r="B514" s="144">
        <f t="shared" ca="1" si="162"/>
        <v>8382.2150274899977</v>
      </c>
      <c r="C514" s="145">
        <f t="shared" si="154"/>
        <v>8378.3799999999974</v>
      </c>
      <c r="D514" s="146">
        <f ca="1">IF(A514&lt;$B$1,VLOOKUP(A514,[1]DI!$A$4:$B$15000,2,FALSE),0)</f>
        <v>2.9000000000000005E-2</v>
      </c>
      <c r="E514" s="145">
        <f t="shared" ca="1" si="146"/>
        <v>1.00011345</v>
      </c>
      <c r="F514" s="145">
        <f ca="1">(TRUNC(PRODUCT($E$12:$E513),16))</f>
        <v>1.0748471708012199</v>
      </c>
      <c r="G514" s="145">
        <f t="shared" ca="1" si="164"/>
        <v>1.07460332947464</v>
      </c>
      <c r="H514" s="145">
        <f t="shared" ca="1" si="147"/>
        <v>1.0002269100000001</v>
      </c>
      <c r="I514" s="147">
        <f t="shared" si="155"/>
        <v>2.9499999999999998E-2</v>
      </c>
      <c r="J514" s="148">
        <f t="shared" si="163"/>
        <v>43962</v>
      </c>
      <c r="K514" s="149">
        <f t="shared" si="156"/>
        <v>2</v>
      </c>
      <c r="L514" s="150">
        <f t="shared" si="157"/>
        <v>2</v>
      </c>
      <c r="M514" s="151">
        <f t="shared" si="148"/>
        <v>1.0002307669999999</v>
      </c>
      <c r="N514" s="151">
        <f t="shared" ca="1" si="149"/>
        <v>1.0004577290000001</v>
      </c>
      <c r="O514" s="150">
        <f t="shared" si="158"/>
        <v>0</v>
      </c>
      <c r="P514" s="145">
        <f t="shared" ca="1" si="150"/>
        <v>3.8350274899999999</v>
      </c>
      <c r="Q514" s="152">
        <f t="shared" si="151"/>
        <v>0</v>
      </c>
      <c r="R514" s="153" t="str">
        <f t="shared" si="159"/>
        <v>A+J=</v>
      </c>
      <c r="S514" s="148">
        <f t="shared" si="160"/>
        <v>43994</v>
      </c>
      <c r="T514" s="154">
        <f t="shared" si="152"/>
        <v>0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7" t="str">
        <f t="shared" ca="1" si="161"/>
        <v>Pago</v>
      </c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</row>
    <row r="515" spans="1:208" x14ac:dyDescent="0.2">
      <c r="A515" s="143">
        <f t="shared" si="153"/>
        <v>43965</v>
      </c>
      <c r="B515" s="144">
        <f t="shared" ca="1" si="162"/>
        <v>8384.1332492199981</v>
      </c>
      <c r="C515" s="145">
        <f t="shared" si="154"/>
        <v>8378.3799999999974</v>
      </c>
      <c r="D515" s="146">
        <f ca="1">IF(A515&lt;$B$1,VLOOKUP(A515,[1]DI!$A$4:$B$15000,2,FALSE),0)</f>
        <v>2.9000000000000005E-2</v>
      </c>
      <c r="E515" s="145">
        <f t="shared" ca="1" si="146"/>
        <v>1.00011345</v>
      </c>
      <c r="F515" s="145">
        <f ca="1">(TRUNC(PRODUCT($E$12:$E514),16))</f>
        <v>1.0749691122127401</v>
      </c>
      <c r="G515" s="145">
        <f t="shared" ca="1" si="164"/>
        <v>1.07460332947464</v>
      </c>
      <c r="H515" s="145">
        <f t="shared" ca="1" si="147"/>
        <v>1.0003403900000001</v>
      </c>
      <c r="I515" s="147">
        <f t="shared" si="155"/>
        <v>2.9499999999999998E-2</v>
      </c>
      <c r="J515" s="148">
        <f t="shared" si="163"/>
        <v>43962</v>
      </c>
      <c r="K515" s="149">
        <f t="shared" si="156"/>
        <v>3</v>
      </c>
      <c r="L515" s="150">
        <f t="shared" si="157"/>
        <v>3</v>
      </c>
      <c r="M515" s="151">
        <f t="shared" si="148"/>
        <v>1.00034617</v>
      </c>
      <c r="N515" s="151">
        <f t="shared" ca="1" si="149"/>
        <v>1.0006866780000001</v>
      </c>
      <c r="O515" s="150">
        <f t="shared" si="158"/>
        <v>0</v>
      </c>
      <c r="P515" s="145">
        <f t="shared" ca="1" si="150"/>
        <v>5.7532492199999998</v>
      </c>
      <c r="Q515" s="152">
        <f t="shared" si="151"/>
        <v>0</v>
      </c>
      <c r="R515" s="153" t="str">
        <f t="shared" si="159"/>
        <v>A+J=</v>
      </c>
      <c r="S515" s="148">
        <f t="shared" si="160"/>
        <v>43994</v>
      </c>
      <c r="T515" s="154">
        <f t="shared" si="152"/>
        <v>0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7" t="str">
        <f t="shared" ca="1" si="161"/>
        <v>Pago</v>
      </c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</row>
    <row r="516" spans="1:208" x14ac:dyDescent="0.2">
      <c r="A516" s="143">
        <f t="shared" si="153"/>
        <v>43966</v>
      </c>
      <c r="B516" s="144">
        <f t="shared" ca="1" si="162"/>
        <v>8386.0518898599967</v>
      </c>
      <c r="C516" s="145">
        <f t="shared" si="154"/>
        <v>8378.3799999999974</v>
      </c>
      <c r="D516" s="146">
        <f ca="1">IF(A516&lt;$B$1,VLOOKUP(A516,[1]DI!$A$4:$B$15000,2,FALSE),0)</f>
        <v>2.9000000000000005E-2</v>
      </c>
      <c r="E516" s="145">
        <f t="shared" ca="1" si="146"/>
        <v>1.00011345</v>
      </c>
      <c r="F516" s="145">
        <f ca="1">(TRUNC(PRODUCT($E$12:$E515),16))</f>
        <v>1.0750910674585299</v>
      </c>
      <c r="G516" s="145">
        <f t="shared" ca="1" si="164"/>
        <v>1.07460332947464</v>
      </c>
      <c r="H516" s="145">
        <f t="shared" ca="1" si="147"/>
        <v>1.00045388</v>
      </c>
      <c r="I516" s="147">
        <f t="shared" si="155"/>
        <v>2.9499999999999998E-2</v>
      </c>
      <c r="J516" s="148">
        <f t="shared" si="163"/>
        <v>43962</v>
      </c>
      <c r="K516" s="149">
        <f t="shared" si="156"/>
        <v>4</v>
      </c>
      <c r="L516" s="150">
        <f t="shared" si="157"/>
        <v>4</v>
      </c>
      <c r="M516" s="151">
        <f t="shared" si="148"/>
        <v>1.000461587</v>
      </c>
      <c r="N516" s="151">
        <f t="shared" ca="1" si="149"/>
        <v>1.0009156770000001</v>
      </c>
      <c r="O516" s="150">
        <f t="shared" si="158"/>
        <v>0</v>
      </c>
      <c r="P516" s="145">
        <f t="shared" ca="1" si="150"/>
        <v>7.6718898600000003</v>
      </c>
      <c r="Q516" s="152">
        <f t="shared" si="151"/>
        <v>0</v>
      </c>
      <c r="R516" s="153" t="str">
        <f t="shared" si="159"/>
        <v>A+J=</v>
      </c>
      <c r="S516" s="148">
        <f t="shared" si="160"/>
        <v>43994</v>
      </c>
      <c r="T516" s="154">
        <f t="shared" si="152"/>
        <v>0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7" t="str">
        <f t="shared" ca="1" si="161"/>
        <v>Pago</v>
      </c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</row>
    <row r="517" spans="1:208" x14ac:dyDescent="0.2">
      <c r="A517" s="143">
        <f t="shared" si="153"/>
        <v>43967</v>
      </c>
      <c r="B517" s="144">
        <f t="shared" ca="1" si="162"/>
        <v>8387.9709326599968</v>
      </c>
      <c r="C517" s="145">
        <f t="shared" si="154"/>
        <v>8378.3799999999974</v>
      </c>
      <c r="D517" s="146">
        <f ca="1">IF(A517&lt;$B$1,VLOOKUP(A517,[1]DI!$A$4:$B$15000,2,FALSE),0)</f>
        <v>0</v>
      </c>
      <c r="E517" s="145">
        <f t="shared" ca="1" si="146"/>
        <v>1</v>
      </c>
      <c r="F517" s="145">
        <f ca="1">(TRUNC(PRODUCT($E$12:$E516),16))</f>
        <v>1.07521303654013</v>
      </c>
      <c r="G517" s="145">
        <f t="shared" ca="1" si="164"/>
        <v>1.07460332947464</v>
      </c>
      <c r="H517" s="145">
        <f t="shared" ca="1" si="147"/>
        <v>1.0005673799999999</v>
      </c>
      <c r="I517" s="147">
        <f t="shared" si="155"/>
        <v>2.9499999999999998E-2</v>
      </c>
      <c r="J517" s="148">
        <f t="shared" si="163"/>
        <v>43962</v>
      </c>
      <c r="K517" s="149">
        <f t="shared" si="156"/>
        <v>4</v>
      </c>
      <c r="L517" s="150">
        <f t="shared" si="157"/>
        <v>5</v>
      </c>
      <c r="M517" s="151">
        <f t="shared" si="148"/>
        <v>1.0005770169999999</v>
      </c>
      <c r="N517" s="151">
        <f t="shared" ca="1" si="149"/>
        <v>1.001144724</v>
      </c>
      <c r="O517" s="150">
        <f t="shared" si="158"/>
        <v>0</v>
      </c>
      <c r="P517" s="145">
        <f t="shared" ca="1" si="150"/>
        <v>9.59093266</v>
      </c>
      <c r="Q517" s="152">
        <f t="shared" si="151"/>
        <v>0</v>
      </c>
      <c r="R517" s="153" t="str">
        <f t="shared" si="159"/>
        <v>A+J=</v>
      </c>
      <c r="S517" s="148">
        <f t="shared" si="160"/>
        <v>43994</v>
      </c>
      <c r="T517" s="154">
        <f t="shared" si="152"/>
        <v>0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7" t="str">
        <f t="shared" ca="1" si="161"/>
        <v>Pago</v>
      </c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</row>
    <row r="518" spans="1:208" x14ac:dyDescent="0.2">
      <c r="A518" s="143">
        <f t="shared" si="153"/>
        <v>43968</v>
      </c>
      <c r="B518" s="144">
        <f t="shared" ca="1" si="162"/>
        <v>8387.9709326599968</v>
      </c>
      <c r="C518" s="145">
        <f t="shared" si="154"/>
        <v>8378.3799999999974</v>
      </c>
      <c r="D518" s="146">
        <f ca="1">IF(A518&lt;$B$1,VLOOKUP(A518,[1]DI!$A$4:$B$15000,2,FALSE),0)</f>
        <v>0</v>
      </c>
      <c r="E518" s="145">
        <f t="shared" ca="1" si="146"/>
        <v>1</v>
      </c>
      <c r="F518" s="145">
        <f ca="1">(TRUNC(PRODUCT($E$12:$E517),16))</f>
        <v>1.07521303654013</v>
      </c>
      <c r="G518" s="145">
        <f t="shared" ca="1" si="164"/>
        <v>1.07460332947464</v>
      </c>
      <c r="H518" s="145">
        <f t="shared" ca="1" si="147"/>
        <v>1.0005673799999999</v>
      </c>
      <c r="I518" s="147">
        <f t="shared" si="155"/>
        <v>2.9499999999999998E-2</v>
      </c>
      <c r="J518" s="148">
        <f t="shared" si="163"/>
        <v>43962</v>
      </c>
      <c r="K518" s="149">
        <f t="shared" si="156"/>
        <v>4</v>
      </c>
      <c r="L518" s="150">
        <f t="shared" si="157"/>
        <v>5</v>
      </c>
      <c r="M518" s="151">
        <f t="shared" si="148"/>
        <v>1.0005770169999999</v>
      </c>
      <c r="N518" s="151">
        <f t="shared" ca="1" si="149"/>
        <v>1.001144724</v>
      </c>
      <c r="O518" s="150">
        <f t="shared" si="158"/>
        <v>0</v>
      </c>
      <c r="P518" s="145">
        <f t="shared" ca="1" si="150"/>
        <v>9.59093266</v>
      </c>
      <c r="Q518" s="152">
        <f t="shared" si="151"/>
        <v>0</v>
      </c>
      <c r="R518" s="153" t="str">
        <f t="shared" si="159"/>
        <v>A+J=</v>
      </c>
      <c r="S518" s="148">
        <f t="shared" si="160"/>
        <v>43994</v>
      </c>
      <c r="T518" s="154">
        <f t="shared" si="152"/>
        <v>0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7" t="str">
        <f t="shared" ca="1" si="161"/>
        <v>Pago</v>
      </c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</row>
    <row r="519" spans="1:208" x14ac:dyDescent="0.2">
      <c r="A519" s="143">
        <f t="shared" si="153"/>
        <v>43969</v>
      </c>
      <c r="B519" s="144">
        <f t="shared" ca="1" si="162"/>
        <v>8387.9709326599968</v>
      </c>
      <c r="C519" s="145">
        <f t="shared" si="154"/>
        <v>8378.3799999999974</v>
      </c>
      <c r="D519" s="146">
        <f ca="1">IF(A519&lt;$B$1,VLOOKUP(A519,[1]DI!$A$4:$B$15000,2,FALSE),0)</f>
        <v>2.9000000000000005E-2</v>
      </c>
      <c r="E519" s="145">
        <f t="shared" ca="1" si="146"/>
        <v>1.00011345</v>
      </c>
      <c r="F519" s="145">
        <f ca="1">(TRUNC(PRODUCT($E$12:$E518),16))</f>
        <v>1.07521303654013</v>
      </c>
      <c r="G519" s="145">
        <f t="shared" ca="1" si="164"/>
        <v>1.07460332947464</v>
      </c>
      <c r="H519" s="145">
        <f t="shared" ca="1" si="147"/>
        <v>1.0005673799999999</v>
      </c>
      <c r="I519" s="147">
        <f t="shared" si="155"/>
        <v>2.9499999999999998E-2</v>
      </c>
      <c r="J519" s="148">
        <f t="shared" si="163"/>
        <v>43962</v>
      </c>
      <c r="K519" s="149">
        <f t="shared" si="156"/>
        <v>5</v>
      </c>
      <c r="L519" s="150">
        <f t="shared" si="157"/>
        <v>5</v>
      </c>
      <c r="M519" s="151">
        <f t="shared" si="148"/>
        <v>1.0005770169999999</v>
      </c>
      <c r="N519" s="151">
        <f t="shared" ca="1" si="149"/>
        <v>1.001144724</v>
      </c>
      <c r="O519" s="150">
        <f t="shared" si="158"/>
        <v>0</v>
      </c>
      <c r="P519" s="145">
        <f t="shared" ca="1" si="150"/>
        <v>9.59093266</v>
      </c>
      <c r="Q519" s="152">
        <f t="shared" si="151"/>
        <v>0</v>
      </c>
      <c r="R519" s="153" t="str">
        <f t="shared" si="159"/>
        <v>A+J=</v>
      </c>
      <c r="S519" s="148">
        <f t="shared" si="160"/>
        <v>43994</v>
      </c>
      <c r="T519" s="154">
        <f t="shared" si="152"/>
        <v>0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7" t="str">
        <f t="shared" ca="1" si="161"/>
        <v>Pago</v>
      </c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</row>
    <row r="520" spans="1:208" x14ac:dyDescent="0.2">
      <c r="A520" s="143">
        <f t="shared" si="153"/>
        <v>43970</v>
      </c>
      <c r="B520" s="144">
        <f t="shared" ca="1" si="162"/>
        <v>8389.8903943799978</v>
      </c>
      <c r="C520" s="145">
        <f t="shared" si="154"/>
        <v>8378.3799999999974</v>
      </c>
      <c r="D520" s="146">
        <f ca="1">IF(A520&lt;$B$1,VLOOKUP(A520,[1]DI!$A$4:$B$15000,2,FALSE),0)</f>
        <v>2.9000000000000005E-2</v>
      </c>
      <c r="E520" s="145">
        <f t="shared" ca="1" si="146"/>
        <v>1.00011345</v>
      </c>
      <c r="F520" s="145">
        <f ca="1">(TRUNC(PRODUCT($E$12:$E519),16))</f>
        <v>1.07533501945912</v>
      </c>
      <c r="G520" s="145">
        <f t="shared" ca="1" si="164"/>
        <v>1.07460332947464</v>
      </c>
      <c r="H520" s="145">
        <f t="shared" ca="1" si="147"/>
        <v>1.0006808899999999</v>
      </c>
      <c r="I520" s="147">
        <f t="shared" si="155"/>
        <v>2.9499999999999998E-2</v>
      </c>
      <c r="J520" s="148">
        <f t="shared" si="163"/>
        <v>43962</v>
      </c>
      <c r="K520" s="149">
        <f t="shared" si="156"/>
        <v>6</v>
      </c>
      <c r="L520" s="150">
        <f t="shared" si="157"/>
        <v>6</v>
      </c>
      <c r="M520" s="151">
        <f t="shared" si="148"/>
        <v>1.00069246</v>
      </c>
      <c r="N520" s="151">
        <f t="shared" ca="1" si="149"/>
        <v>1.0013738210000001</v>
      </c>
      <c r="O520" s="150">
        <f t="shared" si="158"/>
        <v>0</v>
      </c>
      <c r="P520" s="145">
        <f t="shared" ca="1" si="150"/>
        <v>11.510394379999999</v>
      </c>
      <c r="Q520" s="152">
        <f t="shared" si="151"/>
        <v>0</v>
      </c>
      <c r="R520" s="153" t="str">
        <f t="shared" si="159"/>
        <v>A+J=</v>
      </c>
      <c r="S520" s="148">
        <f t="shared" si="160"/>
        <v>43994</v>
      </c>
      <c r="T520" s="154">
        <f t="shared" si="152"/>
        <v>0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7" t="str">
        <f t="shared" ca="1" si="161"/>
        <v>Pago</v>
      </c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</row>
    <row r="521" spans="1:208" x14ac:dyDescent="0.2">
      <c r="A521" s="143">
        <f t="shared" si="153"/>
        <v>43971</v>
      </c>
      <c r="B521" s="144">
        <f t="shared" ca="1" si="162"/>
        <v>8391.8103588099966</v>
      </c>
      <c r="C521" s="145">
        <f t="shared" si="154"/>
        <v>8378.3799999999974</v>
      </c>
      <c r="D521" s="146">
        <f ca="1">IF(A521&lt;$B$1,VLOOKUP(A521,[1]DI!$A$4:$B$15000,2,FALSE),0)</f>
        <v>2.9000000000000005E-2</v>
      </c>
      <c r="E521" s="145">
        <f t="shared" ca="1" si="146"/>
        <v>1.00011345</v>
      </c>
      <c r="F521" s="145">
        <f ca="1">(TRUNC(PRODUCT($E$12:$E520),16))</f>
        <v>1.07545701621708</v>
      </c>
      <c r="G521" s="145">
        <f t="shared" ca="1" si="164"/>
        <v>1.07460332947464</v>
      </c>
      <c r="H521" s="145">
        <f t="shared" ca="1" si="147"/>
        <v>1.0007944200000001</v>
      </c>
      <c r="I521" s="147">
        <f t="shared" si="155"/>
        <v>2.9499999999999998E-2</v>
      </c>
      <c r="J521" s="148">
        <f t="shared" si="163"/>
        <v>43962</v>
      </c>
      <c r="K521" s="149">
        <f t="shared" si="156"/>
        <v>7</v>
      </c>
      <c r="L521" s="150">
        <f t="shared" si="157"/>
        <v>7</v>
      </c>
      <c r="M521" s="151">
        <f t="shared" si="148"/>
        <v>1.0008079160000001</v>
      </c>
      <c r="N521" s="151">
        <f t="shared" ca="1" si="149"/>
        <v>1.001602978</v>
      </c>
      <c r="O521" s="150">
        <f t="shared" si="158"/>
        <v>0</v>
      </c>
      <c r="P521" s="145">
        <f t="shared" ca="1" si="150"/>
        <v>13.43035881</v>
      </c>
      <c r="Q521" s="152">
        <f t="shared" si="151"/>
        <v>0</v>
      </c>
      <c r="R521" s="153" t="str">
        <f t="shared" si="159"/>
        <v>A+J=</v>
      </c>
      <c r="S521" s="148">
        <f t="shared" si="160"/>
        <v>43994</v>
      </c>
      <c r="T521" s="154">
        <f t="shared" si="152"/>
        <v>0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7" t="str">
        <f t="shared" ca="1" si="161"/>
        <v>Pago</v>
      </c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</row>
    <row r="522" spans="1:208" x14ac:dyDescent="0.2">
      <c r="A522" s="143">
        <f t="shared" si="153"/>
        <v>43972</v>
      </c>
      <c r="B522" s="144">
        <f t="shared" ca="1" si="162"/>
        <v>8393.7307337799975</v>
      </c>
      <c r="C522" s="145">
        <f t="shared" si="154"/>
        <v>8378.3799999999974</v>
      </c>
      <c r="D522" s="146">
        <f ca="1">IF(A522&lt;$B$1,VLOOKUP(A522,[1]DI!$A$4:$B$15000,2,FALSE),0)</f>
        <v>2.9000000000000005E-2</v>
      </c>
      <c r="E522" s="145">
        <f t="shared" ca="1" si="146"/>
        <v>1.00011345</v>
      </c>
      <c r="F522" s="145">
        <f ca="1">(TRUNC(PRODUCT($E$12:$E521),16))</f>
        <v>1.07557902681557</v>
      </c>
      <c r="G522" s="145">
        <f t="shared" ca="1" si="164"/>
        <v>1.07460332947464</v>
      </c>
      <c r="H522" s="145">
        <f t="shared" ca="1" si="147"/>
        <v>1.0009079599999999</v>
      </c>
      <c r="I522" s="147">
        <f t="shared" si="155"/>
        <v>2.9499999999999998E-2</v>
      </c>
      <c r="J522" s="148">
        <f t="shared" si="163"/>
        <v>43962</v>
      </c>
      <c r="K522" s="149">
        <f t="shared" si="156"/>
        <v>8</v>
      </c>
      <c r="L522" s="150">
        <f t="shared" si="157"/>
        <v>8</v>
      </c>
      <c r="M522" s="151">
        <f t="shared" si="148"/>
        <v>1.000923386</v>
      </c>
      <c r="N522" s="151">
        <f t="shared" ca="1" si="149"/>
        <v>1.001832184</v>
      </c>
      <c r="O522" s="150">
        <f t="shared" si="158"/>
        <v>0</v>
      </c>
      <c r="P522" s="145">
        <f t="shared" ca="1" si="150"/>
        <v>15.350733780000001</v>
      </c>
      <c r="Q522" s="152">
        <f t="shared" si="151"/>
        <v>0</v>
      </c>
      <c r="R522" s="153" t="str">
        <f t="shared" si="159"/>
        <v>A+J=</v>
      </c>
      <c r="S522" s="148">
        <f t="shared" si="160"/>
        <v>43994</v>
      </c>
      <c r="T522" s="154">
        <f t="shared" si="152"/>
        <v>0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7" t="str">
        <f t="shared" ca="1" si="161"/>
        <v>Pago</v>
      </c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</row>
    <row r="523" spans="1:208" x14ac:dyDescent="0.2">
      <c r="A523" s="143">
        <f t="shared" si="153"/>
        <v>43973</v>
      </c>
      <c r="B523" s="144">
        <f t="shared" ca="1" si="162"/>
        <v>8395.6515360399972</v>
      </c>
      <c r="C523" s="145">
        <f t="shared" si="154"/>
        <v>8378.3799999999974</v>
      </c>
      <c r="D523" s="146">
        <f ca="1">IF(A523&lt;$B$1,VLOOKUP(A523,[1]DI!$A$4:$B$15000,2,FALSE),0)</f>
        <v>2.9000000000000005E-2</v>
      </c>
      <c r="E523" s="145">
        <f t="shared" ca="1" si="146"/>
        <v>1.00011345</v>
      </c>
      <c r="F523" s="145">
        <f ca="1">(TRUNC(PRODUCT($E$12:$E522),16))</f>
        <v>1.07570105125616</v>
      </c>
      <c r="G523" s="145">
        <f t="shared" ca="1" si="164"/>
        <v>1.07460332947464</v>
      </c>
      <c r="H523" s="145">
        <f t="shared" ca="1" si="147"/>
        <v>1.0010215099999999</v>
      </c>
      <c r="I523" s="147">
        <f t="shared" si="155"/>
        <v>2.9499999999999998E-2</v>
      </c>
      <c r="J523" s="148">
        <f t="shared" si="163"/>
        <v>43962</v>
      </c>
      <c r="K523" s="149">
        <f t="shared" si="156"/>
        <v>9</v>
      </c>
      <c r="L523" s="150">
        <f t="shared" si="157"/>
        <v>9</v>
      </c>
      <c r="M523" s="151">
        <f t="shared" si="148"/>
        <v>1.0010388699999999</v>
      </c>
      <c r="N523" s="151">
        <f t="shared" ca="1" si="149"/>
        <v>1.0020614409999999</v>
      </c>
      <c r="O523" s="150">
        <f t="shared" si="158"/>
        <v>0</v>
      </c>
      <c r="P523" s="145">
        <f t="shared" ca="1" si="150"/>
        <v>17.271536040000001</v>
      </c>
      <c r="Q523" s="152">
        <f t="shared" si="151"/>
        <v>0</v>
      </c>
      <c r="R523" s="153" t="str">
        <f t="shared" si="159"/>
        <v>A+J=</v>
      </c>
      <c r="S523" s="148">
        <f t="shared" si="160"/>
        <v>43994</v>
      </c>
      <c r="T523" s="154">
        <f t="shared" si="152"/>
        <v>0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7" t="str">
        <f t="shared" ca="1" si="161"/>
        <v>Pago</v>
      </c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</row>
    <row r="524" spans="1:208" x14ac:dyDescent="0.2">
      <c r="A524" s="143">
        <f t="shared" si="153"/>
        <v>43974</v>
      </c>
      <c r="B524" s="144">
        <f t="shared" ca="1" si="162"/>
        <v>8397.5728242499972</v>
      </c>
      <c r="C524" s="145">
        <f t="shared" si="154"/>
        <v>8378.3799999999974</v>
      </c>
      <c r="D524" s="146">
        <f ca="1">IF(A524&lt;$B$1,VLOOKUP(A524,[1]DI!$A$4:$B$15000,2,FALSE),0)</f>
        <v>0</v>
      </c>
      <c r="E524" s="145">
        <f t="shared" ref="E524:E587" ca="1" si="165">IF(A524&lt;A$10,1,ROUND(((1+D524)^(1/252)),8))</f>
        <v>1</v>
      </c>
      <c r="F524" s="145">
        <f ca="1">(TRUNC(PRODUCT($E$12:$E523),16))</f>
        <v>1.0758230895404299</v>
      </c>
      <c r="G524" s="145">
        <f t="shared" ca="1" si="164"/>
        <v>1.07460332947464</v>
      </c>
      <c r="H524" s="145">
        <f t="shared" ref="H524:H587" ca="1" si="166">ROUND(F524/G524,8)</f>
        <v>1.0011350800000001</v>
      </c>
      <c r="I524" s="147">
        <f t="shared" si="155"/>
        <v>2.9499999999999998E-2</v>
      </c>
      <c r="J524" s="148">
        <f t="shared" si="163"/>
        <v>43962</v>
      </c>
      <c r="K524" s="149">
        <f t="shared" si="156"/>
        <v>9</v>
      </c>
      <c r="L524" s="150">
        <f t="shared" si="157"/>
        <v>10</v>
      </c>
      <c r="M524" s="151">
        <f t="shared" ref="M524:M587" si="167">ROUND((I524+1)^(L524/252),9)</f>
        <v>1.001154366</v>
      </c>
      <c r="N524" s="151">
        <f t="shared" ref="N524:N587" ca="1" si="168">ROUND(H524*M524,9)</f>
        <v>1.0022907560000001</v>
      </c>
      <c r="O524" s="150">
        <f t="shared" si="158"/>
        <v>0</v>
      </c>
      <c r="P524" s="145">
        <f t="shared" ref="P524:P587" ca="1" si="169">TRUNC(((N524-1)*C524),8)</f>
        <v>19.192824250000001</v>
      </c>
      <c r="Q524" s="152">
        <f t="shared" ref="Q524:Q587" si="170">IF(O524&gt;0,VLOOKUP(O524,$V$12:$AA$72,6),0)</f>
        <v>0</v>
      </c>
      <c r="R524" s="153" t="str">
        <f t="shared" si="159"/>
        <v>A+J=</v>
      </c>
      <c r="S524" s="148">
        <f t="shared" si="160"/>
        <v>43994</v>
      </c>
      <c r="T524" s="154">
        <f t="shared" ref="T524:T587" si="171">IF(O524&gt;0,(P524+Q524)*T$10,0)</f>
        <v>0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7" t="str">
        <f t="shared" ca="1" si="161"/>
        <v>Pago</v>
      </c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</row>
    <row r="525" spans="1:208" x14ac:dyDescent="0.2">
      <c r="A525" s="143">
        <f t="shared" ref="A525:A588" si="172">(A524+1)</f>
        <v>43975</v>
      </c>
      <c r="B525" s="144">
        <f t="shared" ca="1" si="162"/>
        <v>8397.5728242499972</v>
      </c>
      <c r="C525" s="145">
        <f t="shared" ref="C525:C588" si="173">(C524-Q524)</f>
        <v>8378.3799999999974</v>
      </c>
      <c r="D525" s="146">
        <f ca="1">IF(A525&lt;$B$1,VLOOKUP(A525,[1]DI!$A$4:$B$15000,2,FALSE),0)</f>
        <v>0</v>
      </c>
      <c r="E525" s="145">
        <f t="shared" ca="1" si="165"/>
        <v>1</v>
      </c>
      <c r="F525" s="145">
        <f ca="1">(TRUNC(PRODUCT($E$12:$E524),16))</f>
        <v>1.0758230895404299</v>
      </c>
      <c r="G525" s="145">
        <f t="shared" ca="1" si="164"/>
        <v>1.07460332947464</v>
      </c>
      <c r="H525" s="145">
        <f t="shared" ca="1" si="166"/>
        <v>1.0011350800000001</v>
      </c>
      <c r="I525" s="147">
        <f t="shared" ref="I525:I588" si="174">I524</f>
        <v>2.9499999999999998E-2</v>
      </c>
      <c r="J525" s="148">
        <f t="shared" si="163"/>
        <v>43962</v>
      </c>
      <c r="K525" s="149">
        <f t="shared" ref="K525:K588" si="175">IF(A525&gt;J525,IF(NETWORKDAYS(J525,A525,$V$81:$V$465)-1=0,1,NETWORKDAYS(J525,A525,$V$81:$V$465)-1),0)</f>
        <v>9</v>
      </c>
      <c r="L525" s="150">
        <f t="shared" ref="L525:L588" si="176">IF(AND(K525=1,K524=1),1,IF(K525&gt;0,IF(K525=K524,K525+1,K525),0))</f>
        <v>10</v>
      </c>
      <c r="M525" s="151">
        <f t="shared" si="167"/>
        <v>1.001154366</v>
      </c>
      <c r="N525" s="151">
        <f t="shared" ca="1" si="168"/>
        <v>1.0022907560000001</v>
      </c>
      <c r="O525" s="150">
        <f t="shared" ref="O525:O588" si="177">IF(VLOOKUP(A525,W$12:AD$72,8)=VLOOKUP(A524,W$12:AD$72,8),0,VLOOKUP(A525,W$12:AD$72,8))</f>
        <v>0</v>
      </c>
      <c r="P525" s="145">
        <f t="shared" ca="1" si="169"/>
        <v>19.192824250000001</v>
      </c>
      <c r="Q525" s="152">
        <f t="shared" si="170"/>
        <v>0</v>
      </c>
      <c r="R525" s="153" t="str">
        <f t="shared" ref="R525:R588" si="178">IF(O524&gt;0,VLOOKUP(O524,V$12:AF$72,10),R524)</f>
        <v>A+J=</v>
      </c>
      <c r="S525" s="148">
        <f t="shared" ref="S525:S588" si="179">IF(O524&gt;0,VLOOKUP(O524,V$12:AF$72,11),S524)</f>
        <v>43994</v>
      </c>
      <c r="T525" s="154">
        <f t="shared" si="171"/>
        <v>0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7" t="str">
        <f t="shared" ref="AG525:AG588" ca="1" si="180">IF(W525&lt;TODAY(),"Pago","")</f>
        <v>Pago</v>
      </c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</row>
    <row r="526" spans="1:208" x14ac:dyDescent="0.2">
      <c r="A526" s="143">
        <f t="shared" si="172"/>
        <v>43976</v>
      </c>
      <c r="B526" s="144">
        <f t="shared" ref="B526:B589" ca="1" si="181">IF(A526&lt;=TODAY(),C526+P526,IF(AND(A526&gt;TODAY(),A526&lt;=$B$1),IF(VLOOKUP(TODAY(),$A$10:$D$10000,4,FALSE)=0,"n.d",C526+P526),"n.d"))</f>
        <v>8397.5728242499972</v>
      </c>
      <c r="C526" s="145">
        <f t="shared" si="173"/>
        <v>8378.3799999999974</v>
      </c>
      <c r="D526" s="146">
        <f ca="1">IF(A526&lt;$B$1,VLOOKUP(A526,[1]DI!$A$4:$B$15000,2,FALSE),0)</f>
        <v>2.9000000000000005E-2</v>
      </c>
      <c r="E526" s="145">
        <f t="shared" ca="1" si="165"/>
        <v>1.00011345</v>
      </c>
      <c r="F526" s="145">
        <f ca="1">(TRUNC(PRODUCT($E$12:$E525),16))</f>
        <v>1.0758230895404299</v>
      </c>
      <c r="G526" s="145">
        <f t="shared" ca="1" si="164"/>
        <v>1.07460332947464</v>
      </c>
      <c r="H526" s="145">
        <f t="shared" ca="1" si="166"/>
        <v>1.0011350800000001</v>
      </c>
      <c r="I526" s="147">
        <f t="shared" si="174"/>
        <v>2.9499999999999998E-2</v>
      </c>
      <c r="J526" s="148">
        <f t="shared" ref="J526:J589" si="182">IF(O525&gt;0,VLOOKUP(O525,V$12:AF$72,2),J525)</f>
        <v>43962</v>
      </c>
      <c r="K526" s="149">
        <f t="shared" si="175"/>
        <v>10</v>
      </c>
      <c r="L526" s="150">
        <f t="shared" si="176"/>
        <v>10</v>
      </c>
      <c r="M526" s="151">
        <f t="shared" si="167"/>
        <v>1.001154366</v>
      </c>
      <c r="N526" s="151">
        <f t="shared" ca="1" si="168"/>
        <v>1.0022907560000001</v>
      </c>
      <c r="O526" s="150">
        <f t="shared" si="177"/>
        <v>0</v>
      </c>
      <c r="P526" s="145">
        <f t="shared" ca="1" si="169"/>
        <v>19.192824250000001</v>
      </c>
      <c r="Q526" s="152">
        <f t="shared" si="170"/>
        <v>0</v>
      </c>
      <c r="R526" s="153" t="str">
        <f t="shared" si="178"/>
        <v>A+J=</v>
      </c>
      <c r="S526" s="148">
        <f t="shared" si="179"/>
        <v>43994</v>
      </c>
      <c r="T526" s="154">
        <f t="shared" si="171"/>
        <v>0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7" t="str">
        <f t="shared" ca="1" si="180"/>
        <v>Pago</v>
      </c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</row>
    <row r="527" spans="1:208" x14ac:dyDescent="0.2">
      <c r="A527" s="143">
        <f t="shared" si="172"/>
        <v>43977</v>
      </c>
      <c r="B527" s="144">
        <f t="shared" ca="1" si="181"/>
        <v>8399.4945397599968</v>
      </c>
      <c r="C527" s="145">
        <f t="shared" si="173"/>
        <v>8378.3799999999974</v>
      </c>
      <c r="D527" s="146">
        <f ca="1">IF(A527&lt;$B$1,VLOOKUP(A527,[1]DI!$A$4:$B$15000,2,FALSE),0)</f>
        <v>2.9000000000000005E-2</v>
      </c>
      <c r="E527" s="145">
        <f t="shared" ca="1" si="165"/>
        <v>1.00011345</v>
      </c>
      <c r="F527" s="145">
        <f ca="1">(TRUNC(PRODUCT($E$12:$E526),16))</f>
        <v>1.0759451416699399</v>
      </c>
      <c r="G527" s="145">
        <f t="shared" ca="1" si="164"/>
        <v>1.07460332947464</v>
      </c>
      <c r="H527" s="145">
        <f t="shared" ca="1" si="166"/>
        <v>1.0012486599999999</v>
      </c>
      <c r="I527" s="147">
        <f t="shared" si="174"/>
        <v>2.9499999999999998E-2</v>
      </c>
      <c r="J527" s="148">
        <f t="shared" si="182"/>
        <v>43962</v>
      </c>
      <c r="K527" s="149">
        <f t="shared" si="175"/>
        <v>11</v>
      </c>
      <c r="L527" s="150">
        <f t="shared" si="176"/>
        <v>11</v>
      </c>
      <c r="M527" s="151">
        <f t="shared" si="167"/>
        <v>1.0012698760000001</v>
      </c>
      <c r="N527" s="151">
        <f t="shared" ca="1" si="168"/>
        <v>1.002520122</v>
      </c>
      <c r="O527" s="150">
        <f t="shared" si="177"/>
        <v>0</v>
      </c>
      <c r="P527" s="145">
        <f t="shared" ca="1" si="169"/>
        <v>21.11453976</v>
      </c>
      <c r="Q527" s="152">
        <f t="shared" si="170"/>
        <v>0</v>
      </c>
      <c r="R527" s="153" t="str">
        <f t="shared" si="178"/>
        <v>A+J=</v>
      </c>
      <c r="S527" s="148">
        <f t="shared" si="179"/>
        <v>43994</v>
      </c>
      <c r="T527" s="154">
        <f t="shared" si="171"/>
        <v>0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7" t="str">
        <f t="shared" ca="1" si="180"/>
        <v>Pago</v>
      </c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</row>
    <row r="528" spans="1:208" x14ac:dyDescent="0.2">
      <c r="A528" s="143">
        <f t="shared" si="172"/>
        <v>43978</v>
      </c>
      <c r="B528" s="144">
        <f t="shared" ca="1" si="181"/>
        <v>8401.4166574299979</v>
      </c>
      <c r="C528" s="145">
        <f t="shared" si="173"/>
        <v>8378.3799999999974</v>
      </c>
      <c r="D528" s="146">
        <f ca="1">IF(A528&lt;$B$1,VLOOKUP(A528,[1]DI!$A$4:$B$15000,2,FALSE),0)</f>
        <v>2.9000000000000005E-2</v>
      </c>
      <c r="E528" s="145">
        <f t="shared" ca="1" si="165"/>
        <v>1.00011345</v>
      </c>
      <c r="F528" s="145">
        <f ca="1">(TRUNC(PRODUCT($E$12:$E527),16))</f>
        <v>1.0760672076462601</v>
      </c>
      <c r="G528" s="145">
        <f t="shared" ca="1" si="164"/>
        <v>1.07460332947464</v>
      </c>
      <c r="H528" s="145">
        <f t="shared" ca="1" si="166"/>
        <v>1.0013622499999999</v>
      </c>
      <c r="I528" s="147">
        <f t="shared" si="174"/>
        <v>2.9499999999999998E-2</v>
      </c>
      <c r="J528" s="148">
        <f t="shared" si="182"/>
        <v>43962</v>
      </c>
      <c r="K528" s="149">
        <f t="shared" si="175"/>
        <v>12</v>
      </c>
      <c r="L528" s="150">
        <f t="shared" si="176"/>
        <v>12</v>
      </c>
      <c r="M528" s="151">
        <f t="shared" si="167"/>
        <v>1.0013853989999999</v>
      </c>
      <c r="N528" s="151">
        <f t="shared" ca="1" si="168"/>
        <v>1.0027495360000001</v>
      </c>
      <c r="O528" s="150">
        <f t="shared" si="177"/>
        <v>0</v>
      </c>
      <c r="P528" s="145">
        <f t="shared" ca="1" si="169"/>
        <v>23.036657430000002</v>
      </c>
      <c r="Q528" s="152">
        <f t="shared" si="170"/>
        <v>0</v>
      </c>
      <c r="R528" s="153" t="str">
        <f t="shared" si="178"/>
        <v>A+J=</v>
      </c>
      <c r="S528" s="148">
        <f t="shared" si="179"/>
        <v>43994</v>
      </c>
      <c r="T528" s="154">
        <f t="shared" si="171"/>
        <v>0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7" t="str">
        <f t="shared" ca="1" si="180"/>
        <v>Pago</v>
      </c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</row>
    <row r="529" spans="1:208" x14ac:dyDescent="0.2">
      <c r="A529" s="143">
        <f t="shared" si="172"/>
        <v>43979</v>
      </c>
      <c r="B529" s="144">
        <f t="shared" ca="1" si="181"/>
        <v>8403.3392023899978</v>
      </c>
      <c r="C529" s="145">
        <f t="shared" si="173"/>
        <v>8378.3799999999974</v>
      </c>
      <c r="D529" s="146">
        <f ca="1">IF(A529&lt;$B$1,VLOOKUP(A529,[1]DI!$A$4:$B$15000,2,FALSE),0)</f>
        <v>2.9000000000000005E-2</v>
      </c>
      <c r="E529" s="145">
        <f t="shared" ca="1" si="165"/>
        <v>1.00011345</v>
      </c>
      <c r="F529" s="145">
        <f ca="1">(TRUNC(PRODUCT($E$12:$E528),16))</f>
        <v>1.07618928747097</v>
      </c>
      <c r="G529" s="145">
        <f t="shared" ca="1" si="164"/>
        <v>1.07460332947464</v>
      </c>
      <c r="H529" s="145">
        <f t="shared" ca="1" si="166"/>
        <v>1.0014758500000001</v>
      </c>
      <c r="I529" s="147">
        <f t="shared" si="174"/>
        <v>2.9499999999999998E-2</v>
      </c>
      <c r="J529" s="148">
        <f t="shared" si="182"/>
        <v>43962</v>
      </c>
      <c r="K529" s="149">
        <f t="shared" si="175"/>
        <v>13</v>
      </c>
      <c r="L529" s="150">
        <f t="shared" si="176"/>
        <v>13</v>
      </c>
      <c r="M529" s="151">
        <f t="shared" si="167"/>
        <v>1.001500936</v>
      </c>
      <c r="N529" s="151">
        <f t="shared" ca="1" si="168"/>
        <v>1.0029790009999999</v>
      </c>
      <c r="O529" s="150">
        <f t="shared" si="177"/>
        <v>0</v>
      </c>
      <c r="P529" s="145">
        <f t="shared" ca="1" si="169"/>
        <v>24.959202390000002</v>
      </c>
      <c r="Q529" s="152">
        <f t="shared" si="170"/>
        <v>0</v>
      </c>
      <c r="R529" s="153" t="str">
        <f t="shared" si="178"/>
        <v>A+J=</v>
      </c>
      <c r="S529" s="148">
        <f t="shared" si="179"/>
        <v>43994</v>
      </c>
      <c r="T529" s="154">
        <f t="shared" si="171"/>
        <v>0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7" t="str">
        <f t="shared" ca="1" si="180"/>
        <v>Pago</v>
      </c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</row>
    <row r="530" spans="1:208" x14ac:dyDescent="0.2">
      <c r="A530" s="143">
        <f t="shared" si="172"/>
        <v>43980</v>
      </c>
      <c r="B530" s="144">
        <f t="shared" ca="1" si="181"/>
        <v>8405.2622416799968</v>
      </c>
      <c r="C530" s="145">
        <f t="shared" si="173"/>
        <v>8378.3799999999974</v>
      </c>
      <c r="D530" s="146">
        <f ca="1">IF(A530&lt;$B$1,VLOOKUP(A530,[1]DI!$A$4:$B$15000,2,FALSE),0)</f>
        <v>2.9000000000000005E-2</v>
      </c>
      <c r="E530" s="145">
        <f t="shared" ca="1" si="165"/>
        <v>1.00011345</v>
      </c>
      <c r="F530" s="145">
        <f ca="1">(TRUNC(PRODUCT($E$12:$E529),16))</f>
        <v>1.07631138114563</v>
      </c>
      <c r="G530" s="145">
        <f t="shared" ca="1" si="164"/>
        <v>1.07460332947464</v>
      </c>
      <c r="H530" s="145">
        <f t="shared" ca="1" si="166"/>
        <v>1.0015894700000001</v>
      </c>
      <c r="I530" s="147">
        <f t="shared" si="174"/>
        <v>2.9499999999999998E-2</v>
      </c>
      <c r="J530" s="148">
        <f t="shared" si="182"/>
        <v>43962</v>
      </c>
      <c r="K530" s="149">
        <f t="shared" si="175"/>
        <v>14</v>
      </c>
      <c r="L530" s="150">
        <f t="shared" si="176"/>
        <v>14</v>
      </c>
      <c r="M530" s="151">
        <f t="shared" si="167"/>
        <v>1.0016164860000001</v>
      </c>
      <c r="N530" s="151">
        <f t="shared" ca="1" si="168"/>
        <v>1.003208525</v>
      </c>
      <c r="O530" s="150">
        <f t="shared" si="177"/>
        <v>0</v>
      </c>
      <c r="P530" s="145">
        <f t="shared" ca="1" si="169"/>
        <v>26.88224168</v>
      </c>
      <c r="Q530" s="152">
        <f t="shared" si="170"/>
        <v>0</v>
      </c>
      <c r="R530" s="153" t="str">
        <f t="shared" si="178"/>
        <v>A+J=</v>
      </c>
      <c r="S530" s="148">
        <f t="shared" si="179"/>
        <v>43994</v>
      </c>
      <c r="T530" s="154">
        <f t="shared" si="171"/>
        <v>0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7" t="str">
        <f t="shared" ca="1" si="180"/>
        <v>Pago</v>
      </c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</row>
    <row r="531" spans="1:208" x14ac:dyDescent="0.2">
      <c r="A531" s="143">
        <f t="shared" si="172"/>
        <v>43981</v>
      </c>
      <c r="B531" s="144">
        <f t="shared" ca="1" si="181"/>
        <v>8407.1856998899966</v>
      </c>
      <c r="C531" s="145">
        <f t="shared" si="173"/>
        <v>8378.3799999999974</v>
      </c>
      <c r="D531" s="146">
        <f ca="1">IF(A531&lt;$B$1,VLOOKUP(A531,[1]DI!$A$4:$B$15000,2,FALSE),0)</f>
        <v>0</v>
      </c>
      <c r="E531" s="145">
        <f t="shared" ca="1" si="165"/>
        <v>1</v>
      </c>
      <c r="F531" s="145">
        <f ca="1">(TRUNC(PRODUCT($E$12:$E530),16))</f>
        <v>1.0764334886718201</v>
      </c>
      <c r="G531" s="145">
        <f t="shared" ca="1" si="164"/>
        <v>1.07460332947464</v>
      </c>
      <c r="H531" s="145">
        <f t="shared" ca="1" si="166"/>
        <v>1.0017031000000001</v>
      </c>
      <c r="I531" s="147">
        <f t="shared" si="174"/>
        <v>2.9499999999999998E-2</v>
      </c>
      <c r="J531" s="148">
        <f t="shared" si="182"/>
        <v>43962</v>
      </c>
      <c r="K531" s="149">
        <f t="shared" si="175"/>
        <v>14</v>
      </c>
      <c r="L531" s="150">
        <f t="shared" si="176"/>
        <v>15</v>
      </c>
      <c r="M531" s="151">
        <f t="shared" si="167"/>
        <v>1.0017320489999999</v>
      </c>
      <c r="N531" s="151">
        <f t="shared" ca="1" si="168"/>
        <v>1.003438099</v>
      </c>
      <c r="O531" s="150">
        <f t="shared" si="177"/>
        <v>0</v>
      </c>
      <c r="P531" s="145">
        <f t="shared" ca="1" si="169"/>
        <v>28.80569989</v>
      </c>
      <c r="Q531" s="152">
        <f t="shared" si="170"/>
        <v>0</v>
      </c>
      <c r="R531" s="153" t="str">
        <f t="shared" si="178"/>
        <v>A+J=</v>
      </c>
      <c r="S531" s="148">
        <f t="shared" si="179"/>
        <v>43994</v>
      </c>
      <c r="T531" s="154">
        <f t="shared" si="171"/>
        <v>0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7" t="str">
        <f t="shared" ca="1" si="180"/>
        <v>Pago</v>
      </c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</row>
    <row r="532" spans="1:208" x14ac:dyDescent="0.2">
      <c r="A532" s="143">
        <f t="shared" si="172"/>
        <v>43982</v>
      </c>
      <c r="B532" s="144">
        <f t="shared" ca="1" si="181"/>
        <v>8407.1856998899966</v>
      </c>
      <c r="C532" s="145">
        <f t="shared" si="173"/>
        <v>8378.3799999999974</v>
      </c>
      <c r="D532" s="146">
        <f ca="1">IF(A532&lt;$B$1,VLOOKUP(A532,[1]DI!$A$4:$B$15000,2,FALSE),0)</f>
        <v>0</v>
      </c>
      <c r="E532" s="145">
        <f t="shared" ca="1" si="165"/>
        <v>1</v>
      </c>
      <c r="F532" s="145">
        <f ca="1">(TRUNC(PRODUCT($E$12:$E531),16))</f>
        <v>1.0764334886718201</v>
      </c>
      <c r="G532" s="145">
        <f t="shared" ca="1" si="164"/>
        <v>1.07460332947464</v>
      </c>
      <c r="H532" s="145">
        <f t="shared" ca="1" si="166"/>
        <v>1.0017031000000001</v>
      </c>
      <c r="I532" s="147">
        <f t="shared" si="174"/>
        <v>2.9499999999999998E-2</v>
      </c>
      <c r="J532" s="148">
        <f t="shared" si="182"/>
        <v>43962</v>
      </c>
      <c r="K532" s="149">
        <f t="shared" si="175"/>
        <v>14</v>
      </c>
      <c r="L532" s="150">
        <f t="shared" si="176"/>
        <v>15</v>
      </c>
      <c r="M532" s="151">
        <f t="shared" si="167"/>
        <v>1.0017320489999999</v>
      </c>
      <c r="N532" s="151">
        <f t="shared" ca="1" si="168"/>
        <v>1.003438099</v>
      </c>
      <c r="O532" s="150">
        <f t="shared" si="177"/>
        <v>0</v>
      </c>
      <c r="P532" s="145">
        <f t="shared" ca="1" si="169"/>
        <v>28.80569989</v>
      </c>
      <c r="Q532" s="152">
        <f t="shared" si="170"/>
        <v>0</v>
      </c>
      <c r="R532" s="153" t="str">
        <f t="shared" si="178"/>
        <v>A+J=</v>
      </c>
      <c r="S532" s="148">
        <f t="shared" si="179"/>
        <v>43994</v>
      </c>
      <c r="T532" s="154">
        <f t="shared" si="171"/>
        <v>0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7" t="str">
        <f t="shared" ca="1" si="180"/>
        <v>Pago</v>
      </c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</row>
    <row r="533" spans="1:208" x14ac:dyDescent="0.2">
      <c r="A533" s="143">
        <f t="shared" si="172"/>
        <v>43983</v>
      </c>
      <c r="B533" s="144">
        <f t="shared" ca="1" si="181"/>
        <v>8407.1856998899966</v>
      </c>
      <c r="C533" s="145">
        <f t="shared" si="173"/>
        <v>8378.3799999999974</v>
      </c>
      <c r="D533" s="146">
        <f ca="1">IF(A533&lt;$B$1,VLOOKUP(A533,[1]DI!$A$4:$B$15000,2,FALSE),0)</f>
        <v>2.9000000000000005E-2</v>
      </c>
      <c r="E533" s="145">
        <f t="shared" ca="1" si="165"/>
        <v>1.00011345</v>
      </c>
      <c r="F533" s="145">
        <f ca="1">(TRUNC(PRODUCT($E$12:$E532),16))</f>
        <v>1.0764334886718201</v>
      </c>
      <c r="G533" s="145">
        <f t="shared" ca="1" si="164"/>
        <v>1.07460332947464</v>
      </c>
      <c r="H533" s="145">
        <f t="shared" ca="1" si="166"/>
        <v>1.0017031000000001</v>
      </c>
      <c r="I533" s="147">
        <f t="shared" si="174"/>
        <v>2.9499999999999998E-2</v>
      </c>
      <c r="J533" s="148">
        <f t="shared" si="182"/>
        <v>43962</v>
      </c>
      <c r="K533" s="149">
        <f t="shared" si="175"/>
        <v>15</v>
      </c>
      <c r="L533" s="150">
        <f t="shared" si="176"/>
        <v>15</v>
      </c>
      <c r="M533" s="151">
        <f t="shared" si="167"/>
        <v>1.0017320489999999</v>
      </c>
      <c r="N533" s="151">
        <f t="shared" ca="1" si="168"/>
        <v>1.003438099</v>
      </c>
      <c r="O533" s="150">
        <f t="shared" si="177"/>
        <v>0</v>
      </c>
      <c r="P533" s="145">
        <f t="shared" ca="1" si="169"/>
        <v>28.80569989</v>
      </c>
      <c r="Q533" s="152">
        <f t="shared" si="170"/>
        <v>0</v>
      </c>
      <c r="R533" s="153" t="str">
        <f t="shared" si="178"/>
        <v>A+J=</v>
      </c>
      <c r="S533" s="148">
        <f t="shared" si="179"/>
        <v>43994</v>
      </c>
      <c r="T533" s="154">
        <f t="shared" si="171"/>
        <v>0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7" t="str">
        <f t="shared" ca="1" si="180"/>
        <v>Pago</v>
      </c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</row>
    <row r="534" spans="1:208" x14ac:dyDescent="0.2">
      <c r="A534" s="143">
        <f t="shared" si="172"/>
        <v>43984</v>
      </c>
      <c r="B534" s="144">
        <f t="shared" ca="1" si="181"/>
        <v>8409.1096524299974</v>
      </c>
      <c r="C534" s="145">
        <f t="shared" si="173"/>
        <v>8378.3799999999974</v>
      </c>
      <c r="D534" s="146">
        <f ca="1">IF(A534&lt;$B$1,VLOOKUP(A534,[1]DI!$A$4:$B$15000,2,FALSE),0)</f>
        <v>2.9000000000000005E-2</v>
      </c>
      <c r="E534" s="145">
        <f t="shared" ca="1" si="165"/>
        <v>1.00011345</v>
      </c>
      <c r="F534" s="145">
        <f ca="1">(TRUNC(PRODUCT($E$12:$E533),16))</f>
        <v>1.07655561005111</v>
      </c>
      <c r="G534" s="145">
        <f t="shared" ca="1" si="164"/>
        <v>1.07460332947464</v>
      </c>
      <c r="H534" s="145">
        <f t="shared" ca="1" si="166"/>
        <v>1.0018167499999999</v>
      </c>
      <c r="I534" s="147">
        <f t="shared" si="174"/>
        <v>2.9499999999999998E-2</v>
      </c>
      <c r="J534" s="148">
        <f t="shared" si="182"/>
        <v>43962</v>
      </c>
      <c r="K534" s="149">
        <f t="shared" si="175"/>
        <v>16</v>
      </c>
      <c r="L534" s="150">
        <f t="shared" si="176"/>
        <v>16</v>
      </c>
      <c r="M534" s="151">
        <f t="shared" si="167"/>
        <v>1.0018476249999999</v>
      </c>
      <c r="N534" s="151">
        <f t="shared" ca="1" si="168"/>
        <v>1.003667732</v>
      </c>
      <c r="O534" s="150">
        <f t="shared" si="177"/>
        <v>0</v>
      </c>
      <c r="P534" s="145">
        <f t="shared" ca="1" si="169"/>
        <v>30.729652430000002</v>
      </c>
      <c r="Q534" s="152">
        <f t="shared" si="170"/>
        <v>0</v>
      </c>
      <c r="R534" s="153" t="str">
        <f t="shared" si="178"/>
        <v>A+J=</v>
      </c>
      <c r="S534" s="148">
        <f t="shared" si="179"/>
        <v>43994</v>
      </c>
      <c r="T534" s="154">
        <f t="shared" si="171"/>
        <v>0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7" t="str">
        <f t="shared" ca="1" si="180"/>
        <v>Pago</v>
      </c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</row>
    <row r="535" spans="1:208" x14ac:dyDescent="0.2">
      <c r="A535" s="143">
        <f t="shared" si="172"/>
        <v>43985</v>
      </c>
      <c r="B535" s="144">
        <f t="shared" ca="1" si="181"/>
        <v>8411.0339400999983</v>
      </c>
      <c r="C535" s="145">
        <f t="shared" si="173"/>
        <v>8378.3799999999974</v>
      </c>
      <c r="D535" s="146">
        <f ca="1">IF(A535&lt;$B$1,VLOOKUP(A535,[1]DI!$A$4:$B$15000,2,FALSE),0)</f>
        <v>2.9000000000000005E-2</v>
      </c>
      <c r="E535" s="145">
        <f t="shared" ca="1" si="165"/>
        <v>1.00011345</v>
      </c>
      <c r="F535" s="145">
        <f ca="1">(TRUNC(PRODUCT($E$12:$E534),16))</f>
        <v>1.07667774528507</v>
      </c>
      <c r="G535" s="145">
        <f t="shared" ca="1" si="164"/>
        <v>1.07460332947464</v>
      </c>
      <c r="H535" s="145">
        <f t="shared" ca="1" si="166"/>
        <v>1.0019304</v>
      </c>
      <c r="I535" s="147">
        <f t="shared" si="174"/>
        <v>2.9499999999999998E-2</v>
      </c>
      <c r="J535" s="148">
        <f t="shared" si="182"/>
        <v>43962</v>
      </c>
      <c r="K535" s="149">
        <f t="shared" si="175"/>
        <v>17</v>
      </c>
      <c r="L535" s="150">
        <f t="shared" si="176"/>
        <v>17</v>
      </c>
      <c r="M535" s="151">
        <f t="shared" si="167"/>
        <v>1.001963215</v>
      </c>
      <c r="N535" s="151">
        <f t="shared" ca="1" si="168"/>
        <v>1.003897405</v>
      </c>
      <c r="O535" s="150">
        <f t="shared" si="177"/>
        <v>0</v>
      </c>
      <c r="P535" s="145">
        <f t="shared" ca="1" si="169"/>
        <v>32.6539401</v>
      </c>
      <c r="Q535" s="152">
        <f t="shared" si="170"/>
        <v>0</v>
      </c>
      <c r="R535" s="153" t="str">
        <f t="shared" si="178"/>
        <v>A+J=</v>
      </c>
      <c r="S535" s="148">
        <f t="shared" si="179"/>
        <v>43994</v>
      </c>
      <c r="T535" s="154">
        <f t="shared" si="171"/>
        <v>0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7" t="str">
        <f t="shared" ca="1" si="180"/>
        <v>Pago</v>
      </c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</row>
    <row r="536" spans="1:208" x14ac:dyDescent="0.2">
      <c r="A536" s="143">
        <f t="shared" si="172"/>
        <v>43986</v>
      </c>
      <c r="B536" s="144">
        <f t="shared" ca="1" si="181"/>
        <v>8412.9587220899975</v>
      </c>
      <c r="C536" s="145">
        <f t="shared" si="173"/>
        <v>8378.3799999999974</v>
      </c>
      <c r="D536" s="146">
        <f ca="1">IF(A536&lt;$B$1,VLOOKUP(A536,[1]DI!$A$4:$B$15000,2,FALSE),0)</f>
        <v>2.9000000000000005E-2</v>
      </c>
      <c r="E536" s="145">
        <f t="shared" ca="1" si="165"/>
        <v>1.00011345</v>
      </c>
      <c r="F536" s="145">
        <f ca="1">(TRUNC(PRODUCT($E$12:$E535),16))</f>
        <v>1.0767998943752699</v>
      </c>
      <c r="G536" s="145">
        <f t="shared" ca="1" si="164"/>
        <v>1.07460332947464</v>
      </c>
      <c r="H536" s="145">
        <f t="shared" ca="1" si="166"/>
        <v>1.00204407</v>
      </c>
      <c r="I536" s="147">
        <f t="shared" si="174"/>
        <v>2.9499999999999998E-2</v>
      </c>
      <c r="J536" s="148">
        <f t="shared" si="182"/>
        <v>43962</v>
      </c>
      <c r="K536" s="149">
        <f t="shared" si="175"/>
        <v>18</v>
      </c>
      <c r="L536" s="150">
        <f t="shared" si="176"/>
        <v>18</v>
      </c>
      <c r="M536" s="151">
        <f t="shared" si="167"/>
        <v>1.002078818</v>
      </c>
      <c r="N536" s="151">
        <f t="shared" ca="1" si="168"/>
        <v>1.004127137</v>
      </c>
      <c r="O536" s="150">
        <f t="shared" si="177"/>
        <v>0</v>
      </c>
      <c r="P536" s="145">
        <f t="shared" ca="1" si="169"/>
        <v>34.578722089999999</v>
      </c>
      <c r="Q536" s="152">
        <f t="shared" si="170"/>
        <v>0</v>
      </c>
      <c r="R536" s="153" t="str">
        <f t="shared" si="178"/>
        <v>A+J=</v>
      </c>
      <c r="S536" s="148">
        <f t="shared" si="179"/>
        <v>43994</v>
      </c>
      <c r="T536" s="154">
        <f t="shared" si="171"/>
        <v>0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7" t="str">
        <f t="shared" ca="1" si="180"/>
        <v>Pago</v>
      </c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</row>
    <row r="537" spans="1:208" x14ac:dyDescent="0.2">
      <c r="A537" s="143">
        <f t="shared" si="172"/>
        <v>43987</v>
      </c>
      <c r="B537" s="144">
        <f t="shared" ca="1" si="181"/>
        <v>8414.8839313799981</v>
      </c>
      <c r="C537" s="145">
        <f t="shared" si="173"/>
        <v>8378.3799999999974</v>
      </c>
      <c r="D537" s="146">
        <f ca="1">IF(A537&lt;$B$1,VLOOKUP(A537,[1]DI!$A$4:$B$15000,2,FALSE),0)</f>
        <v>2.9000000000000005E-2</v>
      </c>
      <c r="E537" s="145">
        <f t="shared" ca="1" si="165"/>
        <v>1.00011345</v>
      </c>
      <c r="F537" s="145">
        <f ca="1">(TRUNC(PRODUCT($E$12:$E536),16))</f>
        <v>1.07692205732329</v>
      </c>
      <c r="G537" s="145">
        <f t="shared" ca="1" si="164"/>
        <v>1.07460332947464</v>
      </c>
      <c r="H537" s="145">
        <f t="shared" ca="1" si="166"/>
        <v>1.0021577500000001</v>
      </c>
      <c r="I537" s="147">
        <f t="shared" si="174"/>
        <v>2.9499999999999998E-2</v>
      </c>
      <c r="J537" s="148">
        <f t="shared" si="182"/>
        <v>43962</v>
      </c>
      <c r="K537" s="149">
        <f t="shared" si="175"/>
        <v>19</v>
      </c>
      <c r="L537" s="150">
        <f t="shared" si="176"/>
        <v>19</v>
      </c>
      <c r="M537" s="151">
        <f t="shared" si="167"/>
        <v>1.0021944350000001</v>
      </c>
      <c r="N537" s="151">
        <f t="shared" ca="1" si="168"/>
        <v>1.00435692</v>
      </c>
      <c r="O537" s="150">
        <f t="shared" si="177"/>
        <v>0</v>
      </c>
      <c r="P537" s="145">
        <f t="shared" ca="1" si="169"/>
        <v>36.503931379999997</v>
      </c>
      <c r="Q537" s="152">
        <f t="shared" si="170"/>
        <v>0</v>
      </c>
      <c r="R537" s="153" t="str">
        <f t="shared" si="178"/>
        <v>A+J=</v>
      </c>
      <c r="S537" s="148">
        <f t="shared" si="179"/>
        <v>43994</v>
      </c>
      <c r="T537" s="154">
        <f t="shared" si="171"/>
        <v>0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7" t="str">
        <f t="shared" ca="1" si="180"/>
        <v>Pago</v>
      </c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</row>
    <row r="538" spans="1:208" x14ac:dyDescent="0.2">
      <c r="A538" s="143">
        <f t="shared" si="172"/>
        <v>43988</v>
      </c>
      <c r="B538" s="144">
        <f t="shared" ca="1" si="181"/>
        <v>8416.8096349999978</v>
      </c>
      <c r="C538" s="145">
        <f t="shared" si="173"/>
        <v>8378.3799999999974</v>
      </c>
      <c r="D538" s="146">
        <f ca="1">IF(A538&lt;$B$1,VLOOKUP(A538,[1]DI!$A$4:$B$15000,2,FALSE),0)</f>
        <v>0</v>
      </c>
      <c r="E538" s="145">
        <f t="shared" ca="1" si="165"/>
        <v>1</v>
      </c>
      <c r="F538" s="145">
        <f ca="1">(TRUNC(PRODUCT($E$12:$E537),16))</f>
        <v>1.0770442341306901</v>
      </c>
      <c r="G538" s="145">
        <f t="shared" ca="1" si="164"/>
        <v>1.07460332947464</v>
      </c>
      <c r="H538" s="145">
        <f t="shared" ca="1" si="166"/>
        <v>1.0022714500000001</v>
      </c>
      <c r="I538" s="147">
        <f t="shared" si="174"/>
        <v>2.9499999999999998E-2</v>
      </c>
      <c r="J538" s="148">
        <f t="shared" si="182"/>
        <v>43962</v>
      </c>
      <c r="K538" s="149">
        <f t="shared" si="175"/>
        <v>19</v>
      </c>
      <c r="L538" s="150">
        <f t="shared" si="176"/>
        <v>20</v>
      </c>
      <c r="M538" s="151">
        <f t="shared" si="167"/>
        <v>1.0023100650000001</v>
      </c>
      <c r="N538" s="151">
        <f t="shared" ca="1" si="168"/>
        <v>1.004586762</v>
      </c>
      <c r="O538" s="150">
        <f t="shared" si="177"/>
        <v>0</v>
      </c>
      <c r="P538" s="145">
        <f t="shared" ca="1" si="169"/>
        <v>38.429634999999998</v>
      </c>
      <c r="Q538" s="152">
        <f t="shared" si="170"/>
        <v>0</v>
      </c>
      <c r="R538" s="153" t="str">
        <f t="shared" si="178"/>
        <v>A+J=</v>
      </c>
      <c r="S538" s="148">
        <f t="shared" si="179"/>
        <v>43994</v>
      </c>
      <c r="T538" s="154">
        <f t="shared" si="171"/>
        <v>0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7" t="str">
        <f t="shared" ca="1" si="180"/>
        <v>Pago</v>
      </c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</row>
    <row r="539" spans="1:208" x14ac:dyDescent="0.2">
      <c r="A539" s="143">
        <f t="shared" si="172"/>
        <v>43989</v>
      </c>
      <c r="B539" s="144">
        <f t="shared" ca="1" si="181"/>
        <v>8416.8096349999978</v>
      </c>
      <c r="C539" s="145">
        <f t="shared" si="173"/>
        <v>8378.3799999999974</v>
      </c>
      <c r="D539" s="146">
        <f ca="1">IF(A539&lt;$B$1,VLOOKUP(A539,[1]DI!$A$4:$B$15000,2,FALSE),0)</f>
        <v>0</v>
      </c>
      <c r="E539" s="145">
        <f t="shared" ca="1" si="165"/>
        <v>1</v>
      </c>
      <c r="F539" s="145">
        <f ca="1">(TRUNC(PRODUCT($E$12:$E538),16))</f>
        <v>1.0770442341306901</v>
      </c>
      <c r="G539" s="145">
        <f t="shared" ca="1" si="164"/>
        <v>1.07460332947464</v>
      </c>
      <c r="H539" s="145">
        <f t="shared" ca="1" si="166"/>
        <v>1.0022714500000001</v>
      </c>
      <c r="I539" s="147">
        <f t="shared" si="174"/>
        <v>2.9499999999999998E-2</v>
      </c>
      <c r="J539" s="148">
        <f t="shared" si="182"/>
        <v>43962</v>
      </c>
      <c r="K539" s="149">
        <f t="shared" si="175"/>
        <v>19</v>
      </c>
      <c r="L539" s="150">
        <f t="shared" si="176"/>
        <v>20</v>
      </c>
      <c r="M539" s="151">
        <f t="shared" si="167"/>
        <v>1.0023100650000001</v>
      </c>
      <c r="N539" s="151">
        <f t="shared" ca="1" si="168"/>
        <v>1.004586762</v>
      </c>
      <c r="O539" s="150">
        <f t="shared" si="177"/>
        <v>0</v>
      </c>
      <c r="P539" s="145">
        <f t="shared" ca="1" si="169"/>
        <v>38.429634999999998</v>
      </c>
      <c r="Q539" s="152">
        <f t="shared" si="170"/>
        <v>0</v>
      </c>
      <c r="R539" s="153" t="str">
        <f t="shared" si="178"/>
        <v>A+J=</v>
      </c>
      <c r="S539" s="148">
        <f t="shared" si="179"/>
        <v>43994</v>
      </c>
      <c r="T539" s="154">
        <f t="shared" si="171"/>
        <v>0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7" t="str">
        <f t="shared" ca="1" si="180"/>
        <v>Pago</v>
      </c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</row>
    <row r="540" spans="1:208" x14ac:dyDescent="0.2">
      <c r="A540" s="143">
        <f t="shared" si="172"/>
        <v>43990</v>
      </c>
      <c r="B540" s="144">
        <f t="shared" ca="1" si="181"/>
        <v>8416.8096349999978</v>
      </c>
      <c r="C540" s="145">
        <f t="shared" si="173"/>
        <v>8378.3799999999974</v>
      </c>
      <c r="D540" s="146">
        <f ca="1">IF(A540&lt;$B$1,VLOOKUP(A540,[1]DI!$A$4:$B$15000,2,FALSE),0)</f>
        <v>2.9000000000000005E-2</v>
      </c>
      <c r="E540" s="145">
        <f t="shared" ca="1" si="165"/>
        <v>1.00011345</v>
      </c>
      <c r="F540" s="145">
        <f ca="1">(TRUNC(PRODUCT($E$12:$E539),16))</f>
        <v>1.0770442341306901</v>
      </c>
      <c r="G540" s="145">
        <f t="shared" ca="1" si="164"/>
        <v>1.07460332947464</v>
      </c>
      <c r="H540" s="145">
        <f t="shared" ca="1" si="166"/>
        <v>1.0022714500000001</v>
      </c>
      <c r="I540" s="147">
        <f t="shared" si="174"/>
        <v>2.9499999999999998E-2</v>
      </c>
      <c r="J540" s="148">
        <f t="shared" si="182"/>
        <v>43962</v>
      </c>
      <c r="K540" s="149">
        <f t="shared" si="175"/>
        <v>20</v>
      </c>
      <c r="L540" s="150">
        <f t="shared" si="176"/>
        <v>20</v>
      </c>
      <c r="M540" s="151">
        <f t="shared" si="167"/>
        <v>1.0023100650000001</v>
      </c>
      <c r="N540" s="151">
        <f t="shared" ca="1" si="168"/>
        <v>1.004586762</v>
      </c>
      <c r="O540" s="150">
        <f t="shared" si="177"/>
        <v>0</v>
      </c>
      <c r="P540" s="145">
        <f t="shared" ca="1" si="169"/>
        <v>38.429634999999998</v>
      </c>
      <c r="Q540" s="152">
        <f t="shared" si="170"/>
        <v>0</v>
      </c>
      <c r="R540" s="153" t="str">
        <f t="shared" si="178"/>
        <v>A+J=</v>
      </c>
      <c r="S540" s="148">
        <f t="shared" si="179"/>
        <v>43994</v>
      </c>
      <c r="T540" s="154">
        <f t="shared" si="171"/>
        <v>0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7" t="str">
        <f t="shared" ca="1" si="180"/>
        <v>Pago</v>
      </c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</row>
    <row r="541" spans="1:208" x14ac:dyDescent="0.2">
      <c r="A541" s="143">
        <f t="shared" si="172"/>
        <v>43991</v>
      </c>
      <c r="B541" s="144">
        <f t="shared" ca="1" si="181"/>
        <v>8418.7356737499977</v>
      </c>
      <c r="C541" s="145">
        <f t="shared" si="173"/>
        <v>8378.3799999999974</v>
      </c>
      <c r="D541" s="146">
        <f ca="1">IF(A541&lt;$B$1,VLOOKUP(A541,[1]DI!$A$4:$B$15000,2,FALSE),0)</f>
        <v>2.9000000000000005E-2</v>
      </c>
      <c r="E541" s="145">
        <f t="shared" ca="1" si="165"/>
        <v>1.00011345</v>
      </c>
      <c r="F541" s="145">
        <f ca="1">(TRUNC(PRODUCT($E$12:$E540),16))</f>
        <v>1.07716642479906</v>
      </c>
      <c r="G541" s="145">
        <f t="shared" ca="1" si="164"/>
        <v>1.07460332947464</v>
      </c>
      <c r="H541" s="145">
        <f t="shared" ca="1" si="166"/>
        <v>1.0023851500000001</v>
      </c>
      <c r="I541" s="147">
        <f t="shared" si="174"/>
        <v>2.9499999999999998E-2</v>
      </c>
      <c r="J541" s="148">
        <f t="shared" si="182"/>
        <v>43962</v>
      </c>
      <c r="K541" s="149">
        <f t="shared" si="175"/>
        <v>21</v>
      </c>
      <c r="L541" s="150">
        <f t="shared" si="176"/>
        <v>21</v>
      </c>
      <c r="M541" s="151">
        <f t="shared" si="167"/>
        <v>1.0024257080000001</v>
      </c>
      <c r="N541" s="151">
        <f t="shared" ca="1" si="168"/>
        <v>1.0048166439999999</v>
      </c>
      <c r="O541" s="150">
        <f t="shared" si="177"/>
        <v>0</v>
      </c>
      <c r="P541" s="145">
        <f t="shared" ca="1" si="169"/>
        <v>40.355673750000001</v>
      </c>
      <c r="Q541" s="152">
        <f t="shared" si="170"/>
        <v>0</v>
      </c>
      <c r="R541" s="153" t="str">
        <f t="shared" si="178"/>
        <v>A+J=</v>
      </c>
      <c r="S541" s="148">
        <f t="shared" si="179"/>
        <v>43994</v>
      </c>
      <c r="T541" s="154">
        <f t="shared" si="171"/>
        <v>0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7" t="str">
        <f t="shared" ca="1" si="180"/>
        <v>Pago</v>
      </c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</row>
    <row r="542" spans="1:208" x14ac:dyDescent="0.2">
      <c r="A542" s="143">
        <f t="shared" si="172"/>
        <v>43992</v>
      </c>
      <c r="B542" s="144">
        <f t="shared" ca="1" si="181"/>
        <v>8420.6622906099965</v>
      </c>
      <c r="C542" s="145">
        <f t="shared" si="173"/>
        <v>8378.3799999999974</v>
      </c>
      <c r="D542" s="146">
        <f ca="1">IF(A542&lt;$B$1,VLOOKUP(A542,[1]DI!$A$4:$B$15000,2,FALSE),0)</f>
        <v>2.9000000000000005E-2</v>
      </c>
      <c r="E542" s="145">
        <f t="shared" ca="1" si="165"/>
        <v>1.00011345</v>
      </c>
      <c r="F542" s="145">
        <f ca="1">(TRUNC(PRODUCT($E$12:$E541),16))</f>
        <v>1.07728862932995</v>
      </c>
      <c r="G542" s="145">
        <f t="shared" ca="1" si="164"/>
        <v>1.07460332947464</v>
      </c>
      <c r="H542" s="145">
        <f t="shared" ca="1" si="166"/>
        <v>1.0024988800000001</v>
      </c>
      <c r="I542" s="147">
        <f t="shared" si="174"/>
        <v>2.9499999999999998E-2</v>
      </c>
      <c r="J542" s="148">
        <f t="shared" si="182"/>
        <v>43962</v>
      </c>
      <c r="K542" s="149">
        <f t="shared" si="175"/>
        <v>22</v>
      </c>
      <c r="L542" s="150">
        <f t="shared" si="176"/>
        <v>22</v>
      </c>
      <c r="M542" s="151">
        <f t="shared" si="167"/>
        <v>1.002541364</v>
      </c>
      <c r="N542" s="151">
        <f t="shared" ca="1" si="168"/>
        <v>1.005046595</v>
      </c>
      <c r="O542" s="150">
        <f t="shared" si="177"/>
        <v>0</v>
      </c>
      <c r="P542" s="145">
        <f t="shared" ca="1" si="169"/>
        <v>42.282290609999997</v>
      </c>
      <c r="Q542" s="152">
        <f t="shared" si="170"/>
        <v>0</v>
      </c>
      <c r="R542" s="153" t="str">
        <f t="shared" si="178"/>
        <v>A+J=</v>
      </c>
      <c r="S542" s="148">
        <f t="shared" si="179"/>
        <v>43994</v>
      </c>
      <c r="T542" s="154">
        <f t="shared" si="171"/>
        <v>0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7" t="str">
        <f t="shared" ca="1" si="180"/>
        <v>Pago</v>
      </c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</row>
    <row r="543" spans="1:208" x14ac:dyDescent="0.2">
      <c r="A543" s="143">
        <f t="shared" si="172"/>
        <v>43993</v>
      </c>
      <c r="B543" s="144">
        <f t="shared" ca="1" si="181"/>
        <v>8422.5892426099981</v>
      </c>
      <c r="C543" s="145">
        <f t="shared" si="173"/>
        <v>8378.3799999999974</v>
      </c>
      <c r="D543" s="146">
        <f ca="1">IF(A543&lt;$B$1,VLOOKUP(A543,[1]DI!$A$4:$B$15000,2,FALSE),0)</f>
        <v>0</v>
      </c>
      <c r="E543" s="145">
        <f t="shared" ca="1" si="165"/>
        <v>1</v>
      </c>
      <c r="F543" s="145">
        <f ca="1">(TRUNC(PRODUCT($E$12:$E542),16))</f>
        <v>1.07741084772495</v>
      </c>
      <c r="G543" s="145">
        <f t="shared" ca="1" si="164"/>
        <v>1.07460332947464</v>
      </c>
      <c r="H543" s="145">
        <f t="shared" ca="1" si="166"/>
        <v>1.0026126099999999</v>
      </c>
      <c r="I543" s="147">
        <f t="shared" si="174"/>
        <v>2.9499999999999998E-2</v>
      </c>
      <c r="J543" s="148">
        <f t="shared" si="182"/>
        <v>43962</v>
      </c>
      <c r="K543" s="149">
        <f t="shared" si="175"/>
        <v>22</v>
      </c>
      <c r="L543" s="150">
        <f t="shared" si="176"/>
        <v>23</v>
      </c>
      <c r="M543" s="151">
        <f t="shared" si="167"/>
        <v>1.0026570340000001</v>
      </c>
      <c r="N543" s="151">
        <f t="shared" ca="1" si="168"/>
        <v>1.0052765859999999</v>
      </c>
      <c r="O543" s="150">
        <f t="shared" si="177"/>
        <v>0</v>
      </c>
      <c r="P543" s="145">
        <f t="shared" ca="1" si="169"/>
        <v>44.209242609999997</v>
      </c>
      <c r="Q543" s="152">
        <f t="shared" si="170"/>
        <v>0</v>
      </c>
      <c r="R543" s="153" t="str">
        <f t="shared" si="178"/>
        <v>A+J=</v>
      </c>
      <c r="S543" s="148">
        <f t="shared" si="179"/>
        <v>43994</v>
      </c>
      <c r="T543" s="154">
        <f t="shared" si="171"/>
        <v>0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7" t="str">
        <f t="shared" ca="1" si="180"/>
        <v>Pago</v>
      </c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</row>
    <row r="544" spans="1:208" x14ac:dyDescent="0.2">
      <c r="A544" s="143">
        <f t="shared" si="172"/>
        <v>43994</v>
      </c>
      <c r="B544" s="144">
        <f t="shared" ca="1" si="181"/>
        <v>8422.5892426099981</v>
      </c>
      <c r="C544" s="145">
        <f t="shared" si="173"/>
        <v>8378.3799999999974</v>
      </c>
      <c r="D544" s="146">
        <f ca="1">IF(A544&lt;$B$1,VLOOKUP(A544,[1]DI!$A$4:$B$15000,2,FALSE),0)</f>
        <v>2.9000000000000005E-2</v>
      </c>
      <c r="E544" s="145">
        <f t="shared" ca="1" si="165"/>
        <v>1.00011345</v>
      </c>
      <c r="F544" s="145">
        <f ca="1">(TRUNC(PRODUCT($E$12:$E543),16))</f>
        <v>1.07741084772495</v>
      </c>
      <c r="G544" s="145">
        <f t="shared" ca="1" si="164"/>
        <v>1.07460332947464</v>
      </c>
      <c r="H544" s="145">
        <f t="shared" ca="1" si="166"/>
        <v>1.0026126099999999</v>
      </c>
      <c r="I544" s="147">
        <f t="shared" si="174"/>
        <v>2.9499999999999998E-2</v>
      </c>
      <c r="J544" s="148">
        <f t="shared" si="182"/>
        <v>43962</v>
      </c>
      <c r="K544" s="149">
        <f t="shared" si="175"/>
        <v>23</v>
      </c>
      <c r="L544" s="150">
        <f t="shared" si="176"/>
        <v>23</v>
      </c>
      <c r="M544" s="151">
        <f t="shared" si="167"/>
        <v>1.0026570340000001</v>
      </c>
      <c r="N544" s="151">
        <f t="shared" ca="1" si="168"/>
        <v>1.0052765859999999</v>
      </c>
      <c r="O544" s="150">
        <f t="shared" si="177"/>
        <v>18</v>
      </c>
      <c r="P544" s="145">
        <f t="shared" ca="1" si="169"/>
        <v>44.209242609999997</v>
      </c>
      <c r="Q544" s="152">
        <f t="shared" si="170"/>
        <v>270.27</v>
      </c>
      <c r="R544" s="153" t="str">
        <f t="shared" si="178"/>
        <v>A+J=</v>
      </c>
      <c r="S544" s="148">
        <f t="shared" si="179"/>
        <v>43994</v>
      </c>
      <c r="T544" s="154">
        <f t="shared" ca="1" si="171"/>
        <v>6132345.2308949996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7" t="str">
        <f t="shared" ca="1" si="180"/>
        <v>Pago</v>
      </c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</row>
    <row r="545" spans="1:208" x14ac:dyDescent="0.2">
      <c r="A545" s="143">
        <f t="shared" si="172"/>
        <v>43995</v>
      </c>
      <c r="B545" s="144">
        <f t="shared" ca="1" si="181"/>
        <v>8109.965459889997</v>
      </c>
      <c r="C545" s="145">
        <f t="shared" si="173"/>
        <v>8108.1099999999969</v>
      </c>
      <c r="D545" s="146">
        <f ca="1">IF(A545&lt;$B$1,VLOOKUP(A545,[1]DI!$A$4:$B$15000,2,FALSE),0)</f>
        <v>0</v>
      </c>
      <c r="E545" s="145">
        <f t="shared" ca="1" si="165"/>
        <v>1</v>
      </c>
      <c r="F545" s="145">
        <f ca="1">(TRUNC(PRODUCT($E$12:$E544),16))</f>
        <v>1.07753307998562</v>
      </c>
      <c r="G545" s="145">
        <f t="shared" ca="1" si="164"/>
        <v>1.07741084772495</v>
      </c>
      <c r="H545" s="145">
        <f t="shared" ca="1" si="166"/>
        <v>1.00011345</v>
      </c>
      <c r="I545" s="147">
        <f t="shared" si="174"/>
        <v>2.9499999999999998E-2</v>
      </c>
      <c r="J545" s="148">
        <f t="shared" si="182"/>
        <v>43994</v>
      </c>
      <c r="K545" s="149">
        <f t="shared" si="175"/>
        <v>1</v>
      </c>
      <c r="L545" s="150">
        <f t="shared" si="176"/>
        <v>1</v>
      </c>
      <c r="M545" s="151">
        <f t="shared" si="167"/>
        <v>1.000115377</v>
      </c>
      <c r="N545" s="151">
        <f t="shared" ca="1" si="168"/>
        <v>1.0002288399999999</v>
      </c>
      <c r="O545" s="150">
        <f t="shared" si="177"/>
        <v>0</v>
      </c>
      <c r="P545" s="145">
        <f t="shared" ca="1" si="169"/>
        <v>1.8554598899999999</v>
      </c>
      <c r="Q545" s="152">
        <f t="shared" si="170"/>
        <v>0</v>
      </c>
      <c r="R545" s="153" t="str">
        <f t="shared" si="178"/>
        <v>A+J=</v>
      </c>
      <c r="S545" s="148">
        <f t="shared" si="179"/>
        <v>44025</v>
      </c>
      <c r="T545" s="154">
        <f t="shared" si="171"/>
        <v>0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7" t="str">
        <f t="shared" ca="1" si="180"/>
        <v>Pago</v>
      </c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</row>
    <row r="546" spans="1:208" x14ac:dyDescent="0.2">
      <c r="A546" s="143">
        <f t="shared" si="172"/>
        <v>43996</v>
      </c>
      <c r="B546" s="144">
        <f t="shared" ca="1" si="181"/>
        <v>8109.965459889997</v>
      </c>
      <c r="C546" s="145">
        <f t="shared" si="173"/>
        <v>8108.1099999999969</v>
      </c>
      <c r="D546" s="146">
        <f ca="1">IF(A546&lt;$B$1,VLOOKUP(A546,[1]DI!$A$4:$B$15000,2,FALSE),0)</f>
        <v>0</v>
      </c>
      <c r="E546" s="145">
        <f t="shared" ca="1" si="165"/>
        <v>1</v>
      </c>
      <c r="F546" s="145">
        <f ca="1">(TRUNC(PRODUCT($E$12:$E545),16))</f>
        <v>1.07753307998562</v>
      </c>
      <c r="G546" s="145">
        <f t="shared" ca="1" si="164"/>
        <v>1.07741084772495</v>
      </c>
      <c r="H546" s="145">
        <f t="shared" ca="1" si="166"/>
        <v>1.00011345</v>
      </c>
      <c r="I546" s="147">
        <f t="shared" si="174"/>
        <v>2.9499999999999998E-2</v>
      </c>
      <c r="J546" s="148">
        <f t="shared" si="182"/>
        <v>43994</v>
      </c>
      <c r="K546" s="149">
        <f t="shared" si="175"/>
        <v>1</v>
      </c>
      <c r="L546" s="150">
        <f t="shared" si="176"/>
        <v>1</v>
      </c>
      <c r="M546" s="151">
        <f t="shared" si="167"/>
        <v>1.000115377</v>
      </c>
      <c r="N546" s="151">
        <f t="shared" ca="1" si="168"/>
        <v>1.0002288399999999</v>
      </c>
      <c r="O546" s="150">
        <f t="shared" si="177"/>
        <v>0</v>
      </c>
      <c r="P546" s="145">
        <f t="shared" ca="1" si="169"/>
        <v>1.8554598899999999</v>
      </c>
      <c r="Q546" s="152">
        <f t="shared" si="170"/>
        <v>0</v>
      </c>
      <c r="R546" s="153" t="str">
        <f t="shared" si="178"/>
        <v>A+J=</v>
      </c>
      <c r="S546" s="148">
        <f t="shared" si="179"/>
        <v>44025</v>
      </c>
      <c r="T546" s="154">
        <f t="shared" si="171"/>
        <v>0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7" t="str">
        <f t="shared" ca="1" si="180"/>
        <v>Pago</v>
      </c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</row>
    <row r="547" spans="1:208" x14ac:dyDescent="0.2">
      <c r="A547" s="143">
        <f t="shared" si="172"/>
        <v>43997</v>
      </c>
      <c r="B547" s="144">
        <f t="shared" ca="1" si="181"/>
        <v>8109.965459889997</v>
      </c>
      <c r="C547" s="145">
        <f t="shared" si="173"/>
        <v>8108.1099999999969</v>
      </c>
      <c r="D547" s="146">
        <f ca="1">IF(A547&lt;$B$1,VLOOKUP(A547,[1]DI!$A$4:$B$15000,2,FALSE),0)</f>
        <v>2.9000000000000005E-2</v>
      </c>
      <c r="E547" s="145">
        <f t="shared" ca="1" si="165"/>
        <v>1.00011345</v>
      </c>
      <c r="F547" s="145">
        <f ca="1">(TRUNC(PRODUCT($E$12:$E546),16))</f>
        <v>1.07753307998562</v>
      </c>
      <c r="G547" s="145">
        <f t="shared" ca="1" si="164"/>
        <v>1.07741084772495</v>
      </c>
      <c r="H547" s="145">
        <f t="shared" ca="1" si="166"/>
        <v>1.00011345</v>
      </c>
      <c r="I547" s="147">
        <f t="shared" si="174"/>
        <v>2.9499999999999998E-2</v>
      </c>
      <c r="J547" s="148">
        <f t="shared" si="182"/>
        <v>43994</v>
      </c>
      <c r="K547" s="149">
        <f t="shared" si="175"/>
        <v>1</v>
      </c>
      <c r="L547" s="150">
        <f t="shared" si="176"/>
        <v>1</v>
      </c>
      <c r="M547" s="151">
        <f t="shared" si="167"/>
        <v>1.000115377</v>
      </c>
      <c r="N547" s="151">
        <f t="shared" ca="1" si="168"/>
        <v>1.0002288399999999</v>
      </c>
      <c r="O547" s="150">
        <f t="shared" si="177"/>
        <v>0</v>
      </c>
      <c r="P547" s="145">
        <f t="shared" ca="1" si="169"/>
        <v>1.8554598899999999</v>
      </c>
      <c r="Q547" s="152">
        <f t="shared" si="170"/>
        <v>0</v>
      </c>
      <c r="R547" s="153" t="str">
        <f t="shared" si="178"/>
        <v>A+J=</v>
      </c>
      <c r="S547" s="148">
        <f t="shared" si="179"/>
        <v>44025</v>
      </c>
      <c r="T547" s="154">
        <f t="shared" si="171"/>
        <v>0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7" t="str">
        <f t="shared" ca="1" si="180"/>
        <v>Pago</v>
      </c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</row>
    <row r="548" spans="1:208" x14ac:dyDescent="0.2">
      <c r="A548" s="143">
        <f t="shared" si="172"/>
        <v>43998</v>
      </c>
      <c r="B548" s="144">
        <f t="shared" ca="1" si="181"/>
        <v>8111.8213170799972</v>
      </c>
      <c r="C548" s="145">
        <f t="shared" si="173"/>
        <v>8108.1099999999969</v>
      </c>
      <c r="D548" s="146">
        <f ca="1">IF(A548&lt;$B$1,VLOOKUP(A548,[1]DI!$A$4:$B$15000,2,FALSE),0)</f>
        <v>2.9000000000000005E-2</v>
      </c>
      <c r="E548" s="145">
        <f t="shared" ca="1" si="165"/>
        <v>1.00011345</v>
      </c>
      <c r="F548" s="145">
        <f ca="1">(TRUNC(PRODUCT($E$12:$E547),16))</f>
        <v>1.07765532611355</v>
      </c>
      <c r="G548" s="145">
        <f t="shared" ca="1" si="164"/>
        <v>1.07741084772495</v>
      </c>
      <c r="H548" s="145">
        <f t="shared" ca="1" si="166"/>
        <v>1.0002269100000001</v>
      </c>
      <c r="I548" s="147">
        <f t="shared" si="174"/>
        <v>2.9499999999999998E-2</v>
      </c>
      <c r="J548" s="148">
        <f t="shared" si="182"/>
        <v>43994</v>
      </c>
      <c r="K548" s="149">
        <f t="shared" si="175"/>
        <v>2</v>
      </c>
      <c r="L548" s="150">
        <f t="shared" si="176"/>
        <v>2</v>
      </c>
      <c r="M548" s="151">
        <f t="shared" si="167"/>
        <v>1.0002307669999999</v>
      </c>
      <c r="N548" s="151">
        <f t="shared" ca="1" si="168"/>
        <v>1.0004577290000001</v>
      </c>
      <c r="O548" s="150">
        <f t="shared" si="177"/>
        <v>0</v>
      </c>
      <c r="P548" s="145">
        <f t="shared" ca="1" si="169"/>
        <v>3.7113170800000002</v>
      </c>
      <c r="Q548" s="152">
        <f t="shared" si="170"/>
        <v>0</v>
      </c>
      <c r="R548" s="153" t="str">
        <f t="shared" si="178"/>
        <v>A+J=</v>
      </c>
      <c r="S548" s="148">
        <f t="shared" si="179"/>
        <v>44025</v>
      </c>
      <c r="T548" s="154">
        <f t="shared" si="171"/>
        <v>0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7" t="str">
        <f t="shared" ca="1" si="180"/>
        <v>Pago</v>
      </c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</row>
    <row r="549" spans="1:208" x14ac:dyDescent="0.2">
      <c r="A549" s="143">
        <f t="shared" si="172"/>
        <v>43999</v>
      </c>
      <c r="B549" s="144">
        <f t="shared" ca="1" si="181"/>
        <v>8113.6776607499969</v>
      </c>
      <c r="C549" s="145">
        <f t="shared" si="173"/>
        <v>8108.1099999999969</v>
      </c>
      <c r="D549" s="146">
        <f ca="1">IF(A549&lt;$B$1,VLOOKUP(A549,[1]DI!$A$4:$B$15000,2,FALSE),0)</f>
        <v>2.9000000000000005E-2</v>
      </c>
      <c r="E549" s="145">
        <f t="shared" ca="1" si="165"/>
        <v>1.00011345</v>
      </c>
      <c r="F549" s="145">
        <f ca="1">(TRUNC(PRODUCT($E$12:$E548),16))</f>
        <v>1.0777775861102901</v>
      </c>
      <c r="G549" s="145">
        <f t="shared" ca="1" si="164"/>
        <v>1.07741084772495</v>
      </c>
      <c r="H549" s="145">
        <f t="shared" ca="1" si="166"/>
        <v>1.0003403900000001</v>
      </c>
      <c r="I549" s="147">
        <f t="shared" si="174"/>
        <v>2.9499999999999998E-2</v>
      </c>
      <c r="J549" s="148">
        <f t="shared" si="182"/>
        <v>43994</v>
      </c>
      <c r="K549" s="149">
        <f t="shared" si="175"/>
        <v>3</v>
      </c>
      <c r="L549" s="150">
        <f t="shared" si="176"/>
        <v>3</v>
      </c>
      <c r="M549" s="151">
        <f t="shared" si="167"/>
        <v>1.00034617</v>
      </c>
      <c r="N549" s="151">
        <f t="shared" ca="1" si="168"/>
        <v>1.0006866780000001</v>
      </c>
      <c r="O549" s="150">
        <f t="shared" si="177"/>
        <v>0</v>
      </c>
      <c r="P549" s="145">
        <f t="shared" ca="1" si="169"/>
        <v>5.5676607499999999</v>
      </c>
      <c r="Q549" s="152">
        <f t="shared" si="170"/>
        <v>0</v>
      </c>
      <c r="R549" s="153" t="str">
        <f t="shared" si="178"/>
        <v>A+J=</v>
      </c>
      <c r="S549" s="148">
        <f t="shared" si="179"/>
        <v>44025</v>
      </c>
      <c r="T549" s="154">
        <f t="shared" si="171"/>
        <v>0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7" t="str">
        <f t="shared" ca="1" si="180"/>
        <v>Pago</v>
      </c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</row>
    <row r="550" spans="1:208" x14ac:dyDescent="0.2">
      <c r="A550" s="143">
        <f t="shared" si="172"/>
        <v>44000</v>
      </c>
      <c r="B550" s="144">
        <f t="shared" ca="1" si="181"/>
        <v>8115.5344098399974</v>
      </c>
      <c r="C550" s="145">
        <f t="shared" si="173"/>
        <v>8108.1099999999969</v>
      </c>
      <c r="D550" s="146">
        <f ca="1">IF(A550&lt;$B$1,VLOOKUP(A550,[1]DI!$A$4:$B$15000,2,FALSE),0)</f>
        <v>2.1500000000000005E-2</v>
      </c>
      <c r="E550" s="145">
        <f t="shared" ca="1" si="165"/>
        <v>1.0000844200000001</v>
      </c>
      <c r="F550" s="145">
        <f ca="1">(TRUNC(PRODUCT($E$12:$E549),16))</f>
        <v>1.0778998599774401</v>
      </c>
      <c r="G550" s="145">
        <f t="shared" ca="1" si="164"/>
        <v>1.07741084772495</v>
      </c>
      <c r="H550" s="145">
        <f t="shared" ca="1" si="166"/>
        <v>1.00045388</v>
      </c>
      <c r="I550" s="147">
        <f t="shared" si="174"/>
        <v>2.9499999999999998E-2</v>
      </c>
      <c r="J550" s="148">
        <f t="shared" si="182"/>
        <v>43994</v>
      </c>
      <c r="K550" s="149">
        <f t="shared" si="175"/>
        <v>4</v>
      </c>
      <c r="L550" s="150">
        <f t="shared" si="176"/>
        <v>4</v>
      </c>
      <c r="M550" s="151">
        <f t="shared" si="167"/>
        <v>1.000461587</v>
      </c>
      <c r="N550" s="151">
        <f t="shared" ca="1" si="168"/>
        <v>1.0009156770000001</v>
      </c>
      <c r="O550" s="150">
        <f t="shared" si="177"/>
        <v>0</v>
      </c>
      <c r="P550" s="145">
        <f t="shared" ca="1" si="169"/>
        <v>7.42440984</v>
      </c>
      <c r="Q550" s="152">
        <f t="shared" si="170"/>
        <v>0</v>
      </c>
      <c r="R550" s="153" t="str">
        <f t="shared" si="178"/>
        <v>A+J=</v>
      </c>
      <c r="S550" s="148">
        <f t="shared" si="179"/>
        <v>44025</v>
      </c>
      <c r="T550" s="154">
        <f t="shared" si="171"/>
        <v>0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7" t="str">
        <f t="shared" ca="1" si="180"/>
        <v>Pago</v>
      </c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</row>
    <row r="551" spans="1:208" x14ac:dyDescent="0.2">
      <c r="A551" s="143">
        <f t="shared" si="172"/>
        <v>44001</v>
      </c>
      <c r="B551" s="144">
        <f t="shared" ca="1" si="181"/>
        <v>8117.1559588599966</v>
      </c>
      <c r="C551" s="145">
        <f t="shared" si="173"/>
        <v>8108.1099999999969</v>
      </c>
      <c r="D551" s="146">
        <f ca="1">IF(A551&lt;$B$1,VLOOKUP(A551,[1]DI!$A$4:$B$15000,2,FALSE),0)</f>
        <v>2.1500000000000005E-2</v>
      </c>
      <c r="E551" s="145">
        <f t="shared" ca="1" si="165"/>
        <v>1.0000844200000001</v>
      </c>
      <c r="F551" s="145">
        <f ca="1">(TRUNC(PRODUCT($E$12:$E550),16))</f>
        <v>1.07799085628362</v>
      </c>
      <c r="G551" s="145">
        <f t="shared" ca="1" si="164"/>
        <v>1.07741084772495</v>
      </c>
      <c r="H551" s="145">
        <f t="shared" ca="1" si="166"/>
        <v>1.0005383400000001</v>
      </c>
      <c r="I551" s="147">
        <f t="shared" si="174"/>
        <v>2.9499999999999998E-2</v>
      </c>
      <c r="J551" s="148">
        <f t="shared" si="182"/>
        <v>43994</v>
      </c>
      <c r="K551" s="149">
        <f t="shared" si="175"/>
        <v>5</v>
      </c>
      <c r="L551" s="150">
        <f t="shared" si="176"/>
        <v>5</v>
      </c>
      <c r="M551" s="151">
        <f t="shared" si="167"/>
        <v>1.0005770169999999</v>
      </c>
      <c r="N551" s="151">
        <f t="shared" ca="1" si="168"/>
        <v>1.001115668</v>
      </c>
      <c r="O551" s="150">
        <f t="shared" si="177"/>
        <v>0</v>
      </c>
      <c r="P551" s="145">
        <f t="shared" ca="1" si="169"/>
        <v>9.0459588600000007</v>
      </c>
      <c r="Q551" s="152">
        <f t="shared" si="170"/>
        <v>0</v>
      </c>
      <c r="R551" s="153" t="str">
        <f t="shared" si="178"/>
        <v>A+J=</v>
      </c>
      <c r="S551" s="148">
        <f t="shared" si="179"/>
        <v>44025</v>
      </c>
      <c r="T551" s="154">
        <f t="shared" si="171"/>
        <v>0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7" t="str">
        <f t="shared" ca="1" si="180"/>
        <v>Pago</v>
      </c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</row>
    <row r="552" spans="1:208" x14ac:dyDescent="0.2">
      <c r="A552" s="143">
        <f t="shared" si="172"/>
        <v>44002</v>
      </c>
      <c r="B552" s="144">
        <f t="shared" ca="1" si="181"/>
        <v>8118.7777673499968</v>
      </c>
      <c r="C552" s="145">
        <f t="shared" si="173"/>
        <v>8108.1099999999969</v>
      </c>
      <c r="D552" s="146">
        <f ca="1">IF(A552&lt;$B$1,VLOOKUP(A552,[1]DI!$A$4:$B$15000,2,FALSE),0)</f>
        <v>0</v>
      </c>
      <c r="E552" s="145">
        <f t="shared" ca="1" si="165"/>
        <v>1</v>
      </c>
      <c r="F552" s="145">
        <f ca="1">(TRUNC(PRODUCT($E$12:$E551),16))</f>
        <v>1.0780818602716999</v>
      </c>
      <c r="G552" s="145">
        <f t="shared" ca="1" si="164"/>
        <v>1.07741084772495</v>
      </c>
      <c r="H552" s="145">
        <f t="shared" ca="1" si="166"/>
        <v>1.0006227999999999</v>
      </c>
      <c r="I552" s="147">
        <f t="shared" si="174"/>
        <v>2.9499999999999998E-2</v>
      </c>
      <c r="J552" s="148">
        <f t="shared" si="182"/>
        <v>43994</v>
      </c>
      <c r="K552" s="149">
        <f t="shared" si="175"/>
        <v>5</v>
      </c>
      <c r="L552" s="150">
        <f t="shared" si="176"/>
        <v>6</v>
      </c>
      <c r="M552" s="151">
        <f t="shared" si="167"/>
        <v>1.00069246</v>
      </c>
      <c r="N552" s="151">
        <f t="shared" ca="1" si="168"/>
        <v>1.0013156910000001</v>
      </c>
      <c r="O552" s="150">
        <f t="shared" si="177"/>
        <v>0</v>
      </c>
      <c r="P552" s="145">
        <f t="shared" ca="1" si="169"/>
        <v>10.66776735</v>
      </c>
      <c r="Q552" s="152">
        <f t="shared" si="170"/>
        <v>0</v>
      </c>
      <c r="R552" s="153" t="str">
        <f t="shared" si="178"/>
        <v>A+J=</v>
      </c>
      <c r="S552" s="148">
        <f t="shared" si="179"/>
        <v>44025</v>
      </c>
      <c r="T552" s="154">
        <f t="shared" si="171"/>
        <v>0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7" t="str">
        <f t="shared" ca="1" si="180"/>
        <v>Pago</v>
      </c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</row>
    <row r="553" spans="1:208" x14ac:dyDescent="0.2">
      <c r="A553" s="143">
        <f t="shared" si="172"/>
        <v>44003</v>
      </c>
      <c r="B553" s="144">
        <f t="shared" ca="1" si="181"/>
        <v>8118.7777673499968</v>
      </c>
      <c r="C553" s="145">
        <f t="shared" si="173"/>
        <v>8108.1099999999969</v>
      </c>
      <c r="D553" s="146">
        <f ca="1">IF(A553&lt;$B$1,VLOOKUP(A553,[1]DI!$A$4:$B$15000,2,FALSE),0)</f>
        <v>0</v>
      </c>
      <c r="E553" s="145">
        <f t="shared" ca="1" si="165"/>
        <v>1</v>
      </c>
      <c r="F553" s="145">
        <f ca="1">(TRUNC(PRODUCT($E$12:$E552),16))</f>
        <v>1.0780818602716999</v>
      </c>
      <c r="G553" s="145">
        <f t="shared" ca="1" si="164"/>
        <v>1.07741084772495</v>
      </c>
      <c r="H553" s="145">
        <f t="shared" ca="1" si="166"/>
        <v>1.0006227999999999</v>
      </c>
      <c r="I553" s="147">
        <f t="shared" si="174"/>
        <v>2.9499999999999998E-2</v>
      </c>
      <c r="J553" s="148">
        <f t="shared" si="182"/>
        <v>43994</v>
      </c>
      <c r="K553" s="149">
        <f t="shared" si="175"/>
        <v>5</v>
      </c>
      <c r="L553" s="150">
        <f t="shared" si="176"/>
        <v>6</v>
      </c>
      <c r="M553" s="151">
        <f t="shared" si="167"/>
        <v>1.00069246</v>
      </c>
      <c r="N553" s="151">
        <f t="shared" ca="1" si="168"/>
        <v>1.0013156910000001</v>
      </c>
      <c r="O553" s="150">
        <f t="shared" si="177"/>
        <v>0</v>
      </c>
      <c r="P553" s="145">
        <f t="shared" ca="1" si="169"/>
        <v>10.66776735</v>
      </c>
      <c r="Q553" s="152">
        <f t="shared" si="170"/>
        <v>0</v>
      </c>
      <c r="R553" s="153" t="str">
        <f t="shared" si="178"/>
        <v>A+J=</v>
      </c>
      <c r="S553" s="148">
        <f t="shared" si="179"/>
        <v>44025</v>
      </c>
      <c r="T553" s="154">
        <f t="shared" si="171"/>
        <v>0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7" t="str">
        <f t="shared" ca="1" si="180"/>
        <v>Pago</v>
      </c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</row>
    <row r="554" spans="1:208" x14ac:dyDescent="0.2">
      <c r="A554" s="143">
        <f t="shared" si="172"/>
        <v>44004</v>
      </c>
      <c r="B554" s="144">
        <f t="shared" ca="1" si="181"/>
        <v>8118.7777673499968</v>
      </c>
      <c r="C554" s="145">
        <f t="shared" si="173"/>
        <v>8108.1099999999969</v>
      </c>
      <c r="D554" s="146">
        <f ca="1">IF(A554&lt;$B$1,VLOOKUP(A554,[1]DI!$A$4:$B$15000,2,FALSE),0)</f>
        <v>2.1500000000000005E-2</v>
      </c>
      <c r="E554" s="145">
        <f t="shared" ca="1" si="165"/>
        <v>1.0000844200000001</v>
      </c>
      <c r="F554" s="145">
        <f ca="1">(TRUNC(PRODUCT($E$12:$E553),16))</f>
        <v>1.0780818602716999</v>
      </c>
      <c r="G554" s="145">
        <f t="shared" ca="1" si="164"/>
        <v>1.07741084772495</v>
      </c>
      <c r="H554" s="145">
        <f t="shared" ca="1" si="166"/>
        <v>1.0006227999999999</v>
      </c>
      <c r="I554" s="147">
        <f t="shared" si="174"/>
        <v>2.9499999999999998E-2</v>
      </c>
      <c r="J554" s="148">
        <f t="shared" si="182"/>
        <v>43994</v>
      </c>
      <c r="K554" s="149">
        <f t="shared" si="175"/>
        <v>6</v>
      </c>
      <c r="L554" s="150">
        <f t="shared" si="176"/>
        <v>6</v>
      </c>
      <c r="M554" s="151">
        <f t="shared" si="167"/>
        <v>1.00069246</v>
      </c>
      <c r="N554" s="151">
        <f t="shared" ca="1" si="168"/>
        <v>1.0013156910000001</v>
      </c>
      <c r="O554" s="150">
        <f t="shared" si="177"/>
        <v>0</v>
      </c>
      <c r="P554" s="145">
        <f t="shared" ca="1" si="169"/>
        <v>10.66776735</v>
      </c>
      <c r="Q554" s="152">
        <f t="shared" si="170"/>
        <v>0</v>
      </c>
      <c r="R554" s="153" t="str">
        <f t="shared" si="178"/>
        <v>A+J=</v>
      </c>
      <c r="S554" s="148">
        <f t="shared" si="179"/>
        <v>44025</v>
      </c>
      <c r="T554" s="154">
        <f t="shared" si="171"/>
        <v>0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7" t="str">
        <f t="shared" ca="1" si="180"/>
        <v>Pago</v>
      </c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</row>
    <row r="555" spans="1:208" x14ac:dyDescent="0.2">
      <c r="A555" s="143">
        <f t="shared" si="172"/>
        <v>44005</v>
      </c>
      <c r="B555" s="144">
        <f t="shared" ca="1" si="181"/>
        <v>8120.399924479997</v>
      </c>
      <c r="C555" s="145">
        <f t="shared" si="173"/>
        <v>8108.1099999999969</v>
      </c>
      <c r="D555" s="146">
        <f ca="1">IF(A555&lt;$B$1,VLOOKUP(A555,[1]DI!$A$4:$B$15000,2,FALSE),0)</f>
        <v>2.1500000000000005E-2</v>
      </c>
      <c r="E555" s="145">
        <f t="shared" ca="1" si="165"/>
        <v>1.0000844200000001</v>
      </c>
      <c r="F555" s="145">
        <f ca="1">(TRUNC(PRODUCT($E$12:$E554),16))</f>
        <v>1.07817287194235</v>
      </c>
      <c r="G555" s="145">
        <f t="shared" ca="1" si="164"/>
        <v>1.07741084772495</v>
      </c>
      <c r="H555" s="145">
        <f t="shared" ca="1" si="166"/>
        <v>1.0007072699999999</v>
      </c>
      <c r="I555" s="147">
        <f t="shared" si="174"/>
        <v>2.9499999999999998E-2</v>
      </c>
      <c r="J555" s="148">
        <f t="shared" si="182"/>
        <v>43994</v>
      </c>
      <c r="K555" s="149">
        <f t="shared" si="175"/>
        <v>7</v>
      </c>
      <c r="L555" s="150">
        <f t="shared" si="176"/>
        <v>7</v>
      </c>
      <c r="M555" s="151">
        <f t="shared" si="167"/>
        <v>1.0008079160000001</v>
      </c>
      <c r="N555" s="151">
        <f t="shared" ca="1" si="168"/>
        <v>1.001515757</v>
      </c>
      <c r="O555" s="150">
        <f t="shared" si="177"/>
        <v>0</v>
      </c>
      <c r="P555" s="145">
        <f t="shared" ca="1" si="169"/>
        <v>12.28992448</v>
      </c>
      <c r="Q555" s="152">
        <f t="shared" si="170"/>
        <v>0</v>
      </c>
      <c r="R555" s="153" t="str">
        <f t="shared" si="178"/>
        <v>A+J=</v>
      </c>
      <c r="S555" s="148">
        <f t="shared" si="179"/>
        <v>44025</v>
      </c>
      <c r="T555" s="154">
        <f t="shared" si="171"/>
        <v>0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7" t="str">
        <f t="shared" ca="1" si="180"/>
        <v>Pago</v>
      </c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</row>
    <row r="556" spans="1:208" x14ac:dyDescent="0.2">
      <c r="A556" s="143">
        <f t="shared" si="172"/>
        <v>44006</v>
      </c>
      <c r="B556" s="144">
        <f t="shared" ca="1" si="181"/>
        <v>8122.0224383799969</v>
      </c>
      <c r="C556" s="145">
        <f t="shared" si="173"/>
        <v>8108.1099999999969</v>
      </c>
      <c r="D556" s="146">
        <f ca="1">IF(A556&lt;$B$1,VLOOKUP(A556,[1]DI!$A$4:$B$15000,2,FALSE),0)</f>
        <v>2.1500000000000005E-2</v>
      </c>
      <c r="E556" s="145">
        <f t="shared" ca="1" si="165"/>
        <v>1.0000844200000001</v>
      </c>
      <c r="F556" s="145">
        <f ca="1">(TRUNC(PRODUCT($E$12:$E555),16))</f>
        <v>1.0782638912961999</v>
      </c>
      <c r="G556" s="145">
        <f t="shared" ca="1" si="164"/>
        <v>1.07741084772495</v>
      </c>
      <c r="H556" s="145">
        <f t="shared" ca="1" si="166"/>
        <v>1.0007917500000001</v>
      </c>
      <c r="I556" s="147">
        <f t="shared" si="174"/>
        <v>2.9499999999999998E-2</v>
      </c>
      <c r="J556" s="148">
        <f t="shared" si="182"/>
        <v>43994</v>
      </c>
      <c r="K556" s="149">
        <f t="shared" si="175"/>
        <v>8</v>
      </c>
      <c r="L556" s="150">
        <f t="shared" si="176"/>
        <v>8</v>
      </c>
      <c r="M556" s="151">
        <f t="shared" si="167"/>
        <v>1.000923386</v>
      </c>
      <c r="N556" s="151">
        <f t="shared" ca="1" si="168"/>
        <v>1.0017158669999999</v>
      </c>
      <c r="O556" s="150">
        <f t="shared" si="177"/>
        <v>0</v>
      </c>
      <c r="P556" s="145">
        <f t="shared" ca="1" si="169"/>
        <v>13.912438379999999</v>
      </c>
      <c r="Q556" s="152">
        <f t="shared" si="170"/>
        <v>0</v>
      </c>
      <c r="R556" s="153" t="str">
        <f t="shared" si="178"/>
        <v>A+J=</v>
      </c>
      <c r="S556" s="148">
        <f t="shared" si="179"/>
        <v>44025</v>
      </c>
      <c r="T556" s="154">
        <f t="shared" si="171"/>
        <v>0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7" t="str">
        <f t="shared" ca="1" si="180"/>
        <v>Pago</v>
      </c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</row>
    <row r="557" spans="1:208" x14ac:dyDescent="0.2">
      <c r="A557" s="143">
        <f t="shared" si="172"/>
        <v>44007</v>
      </c>
      <c r="B557" s="144">
        <f t="shared" ca="1" si="181"/>
        <v>8123.6453009199968</v>
      </c>
      <c r="C557" s="145">
        <f t="shared" si="173"/>
        <v>8108.1099999999969</v>
      </c>
      <c r="D557" s="146">
        <f ca="1">IF(A557&lt;$B$1,VLOOKUP(A557,[1]DI!$A$4:$B$15000,2,FALSE),0)</f>
        <v>2.1500000000000005E-2</v>
      </c>
      <c r="E557" s="145">
        <f t="shared" ca="1" si="165"/>
        <v>1.0000844200000001</v>
      </c>
      <c r="F557" s="145">
        <f ca="1">(TRUNC(PRODUCT($E$12:$E556),16))</f>
        <v>1.0783549183339001</v>
      </c>
      <c r="G557" s="145">
        <f t="shared" ca="1" si="164"/>
        <v>1.07741084772495</v>
      </c>
      <c r="H557" s="145">
        <f t="shared" ca="1" si="166"/>
        <v>1.00087624</v>
      </c>
      <c r="I557" s="147">
        <f t="shared" si="174"/>
        <v>2.9499999999999998E-2</v>
      </c>
      <c r="J557" s="148">
        <f t="shared" si="182"/>
        <v>43994</v>
      </c>
      <c r="K557" s="149">
        <f t="shared" si="175"/>
        <v>9</v>
      </c>
      <c r="L557" s="150">
        <f t="shared" si="176"/>
        <v>9</v>
      </c>
      <c r="M557" s="151">
        <f t="shared" si="167"/>
        <v>1.0010388699999999</v>
      </c>
      <c r="N557" s="151">
        <f t="shared" ca="1" si="168"/>
        <v>1.0019160199999999</v>
      </c>
      <c r="O557" s="150">
        <f t="shared" si="177"/>
        <v>0</v>
      </c>
      <c r="P557" s="145">
        <f t="shared" ca="1" si="169"/>
        <v>15.535300919999999</v>
      </c>
      <c r="Q557" s="152">
        <f t="shared" si="170"/>
        <v>0</v>
      </c>
      <c r="R557" s="153" t="str">
        <f t="shared" si="178"/>
        <v>A+J=</v>
      </c>
      <c r="S557" s="148">
        <f t="shared" si="179"/>
        <v>44025</v>
      </c>
      <c r="T557" s="154">
        <f t="shared" si="171"/>
        <v>0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7" t="str">
        <f t="shared" ca="1" si="180"/>
        <v>Pago</v>
      </c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</row>
    <row r="558" spans="1:208" x14ac:dyDescent="0.2">
      <c r="A558" s="143">
        <f t="shared" si="172"/>
        <v>44008</v>
      </c>
      <c r="B558" s="144">
        <f t="shared" ca="1" si="181"/>
        <v>8125.2684229199967</v>
      </c>
      <c r="C558" s="145">
        <f t="shared" si="173"/>
        <v>8108.1099999999969</v>
      </c>
      <c r="D558" s="146">
        <f ca="1">IF(A558&lt;$B$1,VLOOKUP(A558,[1]DI!$A$4:$B$15000,2,FALSE),0)</f>
        <v>2.1500000000000005E-2</v>
      </c>
      <c r="E558" s="145">
        <f t="shared" ca="1" si="165"/>
        <v>1.0000844200000001</v>
      </c>
      <c r="F558" s="145">
        <f ca="1">(TRUNC(PRODUCT($E$12:$E557),16))</f>
        <v>1.0784459530561099</v>
      </c>
      <c r="G558" s="145">
        <f t="shared" ca="1" si="164"/>
        <v>1.07741084772495</v>
      </c>
      <c r="H558" s="145">
        <f t="shared" ca="1" si="166"/>
        <v>1.0009607300000001</v>
      </c>
      <c r="I558" s="147">
        <f t="shared" si="174"/>
        <v>2.9499999999999998E-2</v>
      </c>
      <c r="J558" s="148">
        <f t="shared" si="182"/>
        <v>43994</v>
      </c>
      <c r="K558" s="149">
        <f t="shared" si="175"/>
        <v>10</v>
      </c>
      <c r="L558" s="150">
        <f t="shared" si="176"/>
        <v>10</v>
      </c>
      <c r="M558" s="151">
        <f t="shared" si="167"/>
        <v>1.001154366</v>
      </c>
      <c r="N558" s="151">
        <f t="shared" ca="1" si="168"/>
        <v>1.0021162050000001</v>
      </c>
      <c r="O558" s="150">
        <f t="shared" si="177"/>
        <v>0</v>
      </c>
      <c r="P558" s="145">
        <f t="shared" ca="1" si="169"/>
        <v>17.15842292</v>
      </c>
      <c r="Q558" s="152">
        <f t="shared" si="170"/>
        <v>0</v>
      </c>
      <c r="R558" s="153" t="str">
        <f t="shared" si="178"/>
        <v>A+J=</v>
      </c>
      <c r="S558" s="148">
        <f t="shared" si="179"/>
        <v>44025</v>
      </c>
      <c r="T558" s="154">
        <f t="shared" si="171"/>
        <v>0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7" t="str">
        <f t="shared" ca="1" si="180"/>
        <v>Pago</v>
      </c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</row>
    <row r="559" spans="1:208" x14ac:dyDescent="0.2">
      <c r="A559" s="143">
        <f t="shared" si="172"/>
        <v>44009</v>
      </c>
      <c r="B559" s="144">
        <f t="shared" ca="1" si="181"/>
        <v>8126.8919746499969</v>
      </c>
      <c r="C559" s="145">
        <f t="shared" si="173"/>
        <v>8108.1099999999969</v>
      </c>
      <c r="D559" s="146">
        <f ca="1">IF(A559&lt;$B$1,VLOOKUP(A559,[1]DI!$A$4:$B$15000,2,FALSE),0)</f>
        <v>0</v>
      </c>
      <c r="E559" s="145">
        <f t="shared" ca="1" si="165"/>
        <v>1</v>
      </c>
      <c r="F559" s="145">
        <f ca="1">(TRUNC(PRODUCT($E$12:$E558),16))</f>
        <v>1.07853699546346</v>
      </c>
      <c r="G559" s="145">
        <f t="shared" ca="1" si="164"/>
        <v>1.07741084772495</v>
      </c>
      <c r="H559" s="145">
        <f t="shared" ca="1" si="166"/>
        <v>1.0010452400000001</v>
      </c>
      <c r="I559" s="147">
        <f t="shared" si="174"/>
        <v>2.9499999999999998E-2</v>
      </c>
      <c r="J559" s="148">
        <f t="shared" si="182"/>
        <v>43994</v>
      </c>
      <c r="K559" s="149">
        <f t="shared" si="175"/>
        <v>10</v>
      </c>
      <c r="L559" s="150">
        <f t="shared" si="176"/>
        <v>11</v>
      </c>
      <c r="M559" s="151">
        <f t="shared" si="167"/>
        <v>1.0012698760000001</v>
      </c>
      <c r="N559" s="151">
        <f t="shared" ca="1" si="168"/>
        <v>1.002316443</v>
      </c>
      <c r="O559" s="150">
        <f t="shared" si="177"/>
        <v>0</v>
      </c>
      <c r="P559" s="145">
        <f t="shared" ca="1" si="169"/>
        <v>18.781974649999999</v>
      </c>
      <c r="Q559" s="152">
        <f t="shared" si="170"/>
        <v>0</v>
      </c>
      <c r="R559" s="153" t="str">
        <f t="shared" si="178"/>
        <v>A+J=</v>
      </c>
      <c r="S559" s="148">
        <f t="shared" si="179"/>
        <v>44025</v>
      </c>
      <c r="T559" s="154">
        <f t="shared" si="171"/>
        <v>0</v>
      </c>
      <c r="U559" s="29"/>
      <c r="V559" s="29"/>
      <c r="W559" s="29"/>
      <c r="X559" s="29"/>
      <c r="Y559" s="31"/>
      <c r="Z559" s="29"/>
      <c r="AA559" s="29"/>
      <c r="AB559" s="29"/>
      <c r="AC559" s="29"/>
      <c r="AD559" s="29"/>
      <c r="AE559" s="48"/>
      <c r="AF559" s="29"/>
      <c r="AG559" s="7" t="str">
        <f t="shared" ca="1" si="180"/>
        <v>Pago</v>
      </c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</row>
    <row r="560" spans="1:208" x14ac:dyDescent="0.2">
      <c r="A560" s="143">
        <f t="shared" si="172"/>
        <v>44010</v>
      </c>
      <c r="B560" s="144">
        <f t="shared" ca="1" si="181"/>
        <v>8126.8919746499969</v>
      </c>
      <c r="C560" s="145">
        <f t="shared" si="173"/>
        <v>8108.1099999999969</v>
      </c>
      <c r="D560" s="146">
        <f ca="1">IF(A560&lt;$B$1,VLOOKUP(A560,[1]DI!$A$4:$B$15000,2,FALSE),0)</f>
        <v>0</v>
      </c>
      <c r="E560" s="145">
        <f t="shared" ca="1" si="165"/>
        <v>1</v>
      </c>
      <c r="F560" s="145">
        <f ca="1">(TRUNC(PRODUCT($E$12:$E559),16))</f>
        <v>1.07853699546346</v>
      </c>
      <c r="G560" s="145">
        <f t="shared" ref="G560:G623" ca="1" si="183">IF(O559&gt;0,F559,G559)</f>
        <v>1.07741084772495</v>
      </c>
      <c r="H560" s="145">
        <f t="shared" ca="1" si="166"/>
        <v>1.0010452400000001</v>
      </c>
      <c r="I560" s="147">
        <f t="shared" si="174"/>
        <v>2.9499999999999998E-2</v>
      </c>
      <c r="J560" s="148">
        <f t="shared" si="182"/>
        <v>43994</v>
      </c>
      <c r="K560" s="149">
        <f t="shared" si="175"/>
        <v>10</v>
      </c>
      <c r="L560" s="150">
        <f t="shared" si="176"/>
        <v>11</v>
      </c>
      <c r="M560" s="151">
        <f t="shared" si="167"/>
        <v>1.0012698760000001</v>
      </c>
      <c r="N560" s="151">
        <f t="shared" ca="1" si="168"/>
        <v>1.002316443</v>
      </c>
      <c r="O560" s="150">
        <f t="shared" si="177"/>
        <v>0</v>
      </c>
      <c r="P560" s="145">
        <f t="shared" ca="1" si="169"/>
        <v>18.781974649999999</v>
      </c>
      <c r="Q560" s="152">
        <f t="shared" si="170"/>
        <v>0</v>
      </c>
      <c r="R560" s="153" t="str">
        <f t="shared" si="178"/>
        <v>A+J=</v>
      </c>
      <c r="S560" s="148">
        <f t="shared" si="179"/>
        <v>44025</v>
      </c>
      <c r="T560" s="154">
        <f t="shared" si="171"/>
        <v>0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7" t="str">
        <f t="shared" ca="1" si="180"/>
        <v>Pago</v>
      </c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</row>
    <row r="561" spans="1:208" x14ac:dyDescent="0.2">
      <c r="A561" s="143">
        <f t="shared" si="172"/>
        <v>44011</v>
      </c>
      <c r="B561" s="144">
        <f t="shared" ca="1" si="181"/>
        <v>8126.8919746499969</v>
      </c>
      <c r="C561" s="145">
        <f t="shared" si="173"/>
        <v>8108.1099999999969</v>
      </c>
      <c r="D561" s="146">
        <f ca="1">IF(A561&lt;$B$1,VLOOKUP(A561,[1]DI!$A$4:$B$15000,2,FALSE),0)</f>
        <v>2.1500000000000005E-2</v>
      </c>
      <c r="E561" s="145">
        <f t="shared" ca="1" si="165"/>
        <v>1.0000844200000001</v>
      </c>
      <c r="F561" s="145">
        <f ca="1">(TRUNC(PRODUCT($E$12:$E560),16))</f>
        <v>1.07853699546346</v>
      </c>
      <c r="G561" s="145">
        <f t="shared" ca="1" si="183"/>
        <v>1.07741084772495</v>
      </c>
      <c r="H561" s="145">
        <f t="shared" ca="1" si="166"/>
        <v>1.0010452400000001</v>
      </c>
      <c r="I561" s="147">
        <f t="shared" si="174"/>
        <v>2.9499999999999998E-2</v>
      </c>
      <c r="J561" s="148">
        <f t="shared" si="182"/>
        <v>43994</v>
      </c>
      <c r="K561" s="149">
        <f t="shared" si="175"/>
        <v>11</v>
      </c>
      <c r="L561" s="150">
        <f t="shared" si="176"/>
        <v>11</v>
      </c>
      <c r="M561" s="151">
        <f t="shared" si="167"/>
        <v>1.0012698760000001</v>
      </c>
      <c r="N561" s="151">
        <f t="shared" ca="1" si="168"/>
        <v>1.002316443</v>
      </c>
      <c r="O561" s="150">
        <f t="shared" si="177"/>
        <v>0</v>
      </c>
      <c r="P561" s="145">
        <f t="shared" ca="1" si="169"/>
        <v>18.781974649999999</v>
      </c>
      <c r="Q561" s="152">
        <f t="shared" si="170"/>
        <v>0</v>
      </c>
      <c r="R561" s="153" t="str">
        <f t="shared" si="178"/>
        <v>A+J=</v>
      </c>
      <c r="S561" s="148">
        <f t="shared" si="179"/>
        <v>44025</v>
      </c>
      <c r="T561" s="154">
        <f t="shared" si="171"/>
        <v>0</v>
      </c>
      <c r="U561" s="29"/>
      <c r="V561" s="29"/>
      <c r="W561" s="29"/>
      <c r="X561" s="29"/>
      <c r="Y561" s="31"/>
      <c r="Z561" s="29"/>
      <c r="AA561" s="29"/>
      <c r="AB561" s="29"/>
      <c r="AC561" s="29"/>
      <c r="AD561" s="29"/>
      <c r="AE561" s="48"/>
      <c r="AF561" s="29"/>
      <c r="AG561" s="7" t="str">
        <f t="shared" ca="1" si="180"/>
        <v>Pago</v>
      </c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</row>
    <row r="562" spans="1:208" x14ac:dyDescent="0.2">
      <c r="A562" s="143">
        <f t="shared" si="172"/>
        <v>44012</v>
      </c>
      <c r="B562" s="144">
        <f t="shared" ca="1" si="181"/>
        <v>8128.5157128599967</v>
      </c>
      <c r="C562" s="145">
        <f t="shared" si="173"/>
        <v>8108.1099999999969</v>
      </c>
      <c r="D562" s="146">
        <f ca="1">IF(A562&lt;$B$1,VLOOKUP(A562,[1]DI!$A$4:$B$15000,2,FALSE),0)</f>
        <v>2.1500000000000005E-2</v>
      </c>
      <c r="E562" s="145">
        <f t="shared" ca="1" si="165"/>
        <v>1.0000844200000001</v>
      </c>
      <c r="F562" s="145">
        <f ca="1">(TRUNC(PRODUCT($E$12:$E561),16))</f>
        <v>1.07862804555662</v>
      </c>
      <c r="G562" s="145">
        <f t="shared" ca="1" si="183"/>
        <v>1.07741084772495</v>
      </c>
      <c r="H562" s="145">
        <f t="shared" ca="1" si="166"/>
        <v>1.0011297400000001</v>
      </c>
      <c r="I562" s="147">
        <f t="shared" si="174"/>
        <v>2.9499999999999998E-2</v>
      </c>
      <c r="J562" s="148">
        <f t="shared" si="182"/>
        <v>43994</v>
      </c>
      <c r="K562" s="149">
        <f t="shared" si="175"/>
        <v>12</v>
      </c>
      <c r="L562" s="150">
        <f t="shared" si="176"/>
        <v>12</v>
      </c>
      <c r="M562" s="151">
        <f t="shared" si="167"/>
        <v>1.0013853989999999</v>
      </c>
      <c r="N562" s="151">
        <f t="shared" ca="1" si="168"/>
        <v>1.002516704</v>
      </c>
      <c r="O562" s="150">
        <f t="shared" si="177"/>
        <v>0</v>
      </c>
      <c r="P562" s="145">
        <f t="shared" ca="1" si="169"/>
        <v>20.405712860000001</v>
      </c>
      <c r="Q562" s="152">
        <f t="shared" si="170"/>
        <v>0</v>
      </c>
      <c r="R562" s="153" t="str">
        <f t="shared" si="178"/>
        <v>A+J=</v>
      </c>
      <c r="S562" s="148">
        <f t="shared" si="179"/>
        <v>44025</v>
      </c>
      <c r="T562" s="154">
        <f t="shared" si="171"/>
        <v>0</v>
      </c>
      <c r="U562" s="29"/>
      <c r="V562" s="29"/>
      <c r="W562" s="29"/>
      <c r="X562" s="29"/>
      <c r="Y562" s="31"/>
      <c r="Z562" s="29"/>
      <c r="AA562" s="29"/>
      <c r="AB562" s="29"/>
      <c r="AC562" s="29"/>
      <c r="AD562" s="29"/>
      <c r="AE562" s="48"/>
      <c r="AF562" s="29"/>
      <c r="AG562" s="7" t="str">
        <f t="shared" ca="1" si="180"/>
        <v>Pago</v>
      </c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</row>
    <row r="563" spans="1:208" x14ac:dyDescent="0.2">
      <c r="A563" s="143">
        <f t="shared" si="172"/>
        <v>44013</v>
      </c>
      <c r="B563" s="144">
        <f t="shared" ca="1" si="181"/>
        <v>8130.1398889199972</v>
      </c>
      <c r="C563" s="145">
        <f t="shared" si="173"/>
        <v>8108.1099999999969</v>
      </c>
      <c r="D563" s="146">
        <f ca="1">IF(A563&lt;$B$1,VLOOKUP(A563,[1]DI!$A$4:$B$15000,2,FALSE),0)</f>
        <v>2.1500000000000005E-2</v>
      </c>
      <c r="E563" s="145">
        <f t="shared" ca="1" si="165"/>
        <v>1.0000844200000001</v>
      </c>
      <c r="F563" s="145">
        <f ca="1">(TRUNC(PRODUCT($E$12:$E562),16))</f>
        <v>1.07871910333623</v>
      </c>
      <c r="G563" s="145">
        <f t="shared" ca="1" si="183"/>
        <v>1.07741084772495</v>
      </c>
      <c r="H563" s="145">
        <f t="shared" ca="1" si="166"/>
        <v>1.00121426</v>
      </c>
      <c r="I563" s="147">
        <f t="shared" si="174"/>
        <v>2.9499999999999998E-2</v>
      </c>
      <c r="J563" s="148">
        <f t="shared" si="182"/>
        <v>43994</v>
      </c>
      <c r="K563" s="149">
        <f t="shared" si="175"/>
        <v>13</v>
      </c>
      <c r="L563" s="150">
        <f t="shared" si="176"/>
        <v>13</v>
      </c>
      <c r="M563" s="151">
        <f t="shared" si="167"/>
        <v>1.001500936</v>
      </c>
      <c r="N563" s="151">
        <f t="shared" ca="1" si="168"/>
        <v>1.0027170190000001</v>
      </c>
      <c r="O563" s="150">
        <f t="shared" si="177"/>
        <v>0</v>
      </c>
      <c r="P563" s="145">
        <f t="shared" ca="1" si="169"/>
        <v>22.029888920000001</v>
      </c>
      <c r="Q563" s="152">
        <f t="shared" si="170"/>
        <v>0</v>
      </c>
      <c r="R563" s="153" t="str">
        <f t="shared" si="178"/>
        <v>A+J=</v>
      </c>
      <c r="S563" s="148">
        <f t="shared" si="179"/>
        <v>44025</v>
      </c>
      <c r="T563" s="154">
        <f t="shared" si="171"/>
        <v>0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7" t="str">
        <f t="shared" ca="1" si="180"/>
        <v>Pago</v>
      </c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</row>
    <row r="564" spans="1:208" x14ac:dyDescent="0.2">
      <c r="A564" s="143">
        <f t="shared" si="172"/>
        <v>44014</v>
      </c>
      <c r="B564" s="144">
        <f t="shared" ca="1" si="181"/>
        <v>8131.7643163299972</v>
      </c>
      <c r="C564" s="145">
        <f t="shared" si="173"/>
        <v>8108.1099999999969</v>
      </c>
      <c r="D564" s="146">
        <f ca="1">IF(A564&lt;$B$1,VLOOKUP(A564,[1]DI!$A$4:$B$15000,2,FALSE),0)</f>
        <v>2.1500000000000005E-2</v>
      </c>
      <c r="E564" s="145">
        <f t="shared" ca="1" si="165"/>
        <v>1.0000844200000001</v>
      </c>
      <c r="F564" s="145">
        <f ca="1">(TRUNC(PRODUCT($E$12:$E563),16))</f>
        <v>1.0788101688029299</v>
      </c>
      <c r="G564" s="145">
        <f t="shared" ca="1" si="183"/>
        <v>1.07741084772495</v>
      </c>
      <c r="H564" s="145">
        <f t="shared" ca="1" si="166"/>
        <v>1.0012987799999999</v>
      </c>
      <c r="I564" s="147">
        <f t="shared" si="174"/>
        <v>2.9499999999999998E-2</v>
      </c>
      <c r="J564" s="148">
        <f t="shared" si="182"/>
        <v>43994</v>
      </c>
      <c r="K564" s="149">
        <f t="shared" si="175"/>
        <v>14</v>
      </c>
      <c r="L564" s="150">
        <f t="shared" si="176"/>
        <v>14</v>
      </c>
      <c r="M564" s="151">
        <f t="shared" si="167"/>
        <v>1.0016164860000001</v>
      </c>
      <c r="N564" s="151">
        <f t="shared" ca="1" si="168"/>
        <v>1.0029173650000001</v>
      </c>
      <c r="O564" s="150">
        <f t="shared" si="177"/>
        <v>0</v>
      </c>
      <c r="P564" s="145">
        <f t="shared" ca="1" si="169"/>
        <v>23.65431633</v>
      </c>
      <c r="Q564" s="152">
        <f t="shared" si="170"/>
        <v>0</v>
      </c>
      <c r="R564" s="153" t="str">
        <f t="shared" si="178"/>
        <v>A+J=</v>
      </c>
      <c r="S564" s="148">
        <f t="shared" si="179"/>
        <v>44025</v>
      </c>
      <c r="T564" s="154">
        <f t="shared" si="171"/>
        <v>0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7" t="str">
        <f t="shared" ca="1" si="180"/>
        <v>Pago</v>
      </c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</row>
    <row r="565" spans="1:208" x14ac:dyDescent="0.2">
      <c r="A565" s="143">
        <f t="shared" si="172"/>
        <v>44015</v>
      </c>
      <c r="B565" s="144">
        <f t="shared" ca="1" si="181"/>
        <v>8133.389100489997</v>
      </c>
      <c r="C565" s="145">
        <f t="shared" si="173"/>
        <v>8108.1099999999969</v>
      </c>
      <c r="D565" s="146">
        <f ca="1">IF(A565&lt;$B$1,VLOOKUP(A565,[1]DI!$A$4:$B$15000,2,FALSE),0)</f>
        <v>2.1500000000000005E-2</v>
      </c>
      <c r="E565" s="145">
        <f t="shared" ca="1" si="165"/>
        <v>1.0000844200000001</v>
      </c>
      <c r="F565" s="145">
        <f ca="1">(TRUNC(PRODUCT($E$12:$E564),16))</f>
        <v>1.07890124195738</v>
      </c>
      <c r="G565" s="145">
        <f t="shared" ca="1" si="183"/>
        <v>1.07741084772495</v>
      </c>
      <c r="H565" s="145">
        <f t="shared" ca="1" si="166"/>
        <v>1.00138331</v>
      </c>
      <c r="I565" s="147">
        <f t="shared" si="174"/>
        <v>2.9499999999999998E-2</v>
      </c>
      <c r="J565" s="148">
        <f t="shared" si="182"/>
        <v>43994</v>
      </c>
      <c r="K565" s="149">
        <f t="shared" si="175"/>
        <v>15</v>
      </c>
      <c r="L565" s="150">
        <f t="shared" si="176"/>
        <v>15</v>
      </c>
      <c r="M565" s="151">
        <f t="shared" si="167"/>
        <v>1.0017320489999999</v>
      </c>
      <c r="N565" s="151">
        <f t="shared" ca="1" si="168"/>
        <v>1.0031177550000001</v>
      </c>
      <c r="O565" s="150">
        <f t="shared" si="177"/>
        <v>0</v>
      </c>
      <c r="P565" s="145">
        <f t="shared" ca="1" si="169"/>
        <v>25.279100490000001</v>
      </c>
      <c r="Q565" s="152">
        <f t="shared" si="170"/>
        <v>0</v>
      </c>
      <c r="R565" s="153" t="str">
        <f t="shared" si="178"/>
        <v>A+J=</v>
      </c>
      <c r="S565" s="148">
        <f t="shared" si="179"/>
        <v>44025</v>
      </c>
      <c r="T565" s="154">
        <f t="shared" si="171"/>
        <v>0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7" t="str">
        <f t="shared" ca="1" si="180"/>
        <v>Pago</v>
      </c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</row>
    <row r="566" spans="1:208" x14ac:dyDescent="0.2">
      <c r="A566" s="143">
        <f t="shared" si="172"/>
        <v>44016</v>
      </c>
      <c r="B566" s="144">
        <f t="shared" ca="1" si="181"/>
        <v>8135.014225189997</v>
      </c>
      <c r="C566" s="145">
        <f t="shared" si="173"/>
        <v>8108.1099999999969</v>
      </c>
      <c r="D566" s="146">
        <f ca="1">IF(A566&lt;$B$1,VLOOKUP(A566,[1]DI!$A$4:$B$15000,2,FALSE),0)</f>
        <v>0</v>
      </c>
      <c r="E566" s="145">
        <f t="shared" ca="1" si="165"/>
        <v>1</v>
      </c>
      <c r="F566" s="145">
        <f ca="1">(TRUNC(PRODUCT($E$12:$E565),16))</f>
        <v>1.0789923228002301</v>
      </c>
      <c r="G566" s="145">
        <f t="shared" ca="1" si="183"/>
        <v>1.07741084772495</v>
      </c>
      <c r="H566" s="145">
        <f t="shared" ca="1" si="166"/>
        <v>1.00146785</v>
      </c>
      <c r="I566" s="147">
        <f t="shared" si="174"/>
        <v>2.9499999999999998E-2</v>
      </c>
      <c r="J566" s="148">
        <f t="shared" si="182"/>
        <v>43994</v>
      </c>
      <c r="K566" s="149">
        <f t="shared" si="175"/>
        <v>15</v>
      </c>
      <c r="L566" s="150">
        <f t="shared" si="176"/>
        <v>16</v>
      </c>
      <c r="M566" s="151">
        <f t="shared" si="167"/>
        <v>1.0018476249999999</v>
      </c>
      <c r="N566" s="151">
        <f t="shared" ca="1" si="168"/>
        <v>1.0033181870000001</v>
      </c>
      <c r="O566" s="150">
        <f t="shared" si="177"/>
        <v>0</v>
      </c>
      <c r="P566" s="145">
        <f t="shared" ca="1" si="169"/>
        <v>26.904225189999998</v>
      </c>
      <c r="Q566" s="152">
        <f t="shared" si="170"/>
        <v>0</v>
      </c>
      <c r="R566" s="153" t="str">
        <f t="shared" si="178"/>
        <v>A+J=</v>
      </c>
      <c r="S566" s="148">
        <f t="shared" si="179"/>
        <v>44025</v>
      </c>
      <c r="T566" s="154">
        <f t="shared" si="171"/>
        <v>0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7" t="str">
        <f t="shared" ca="1" si="180"/>
        <v>Pago</v>
      </c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</row>
    <row r="567" spans="1:208" x14ac:dyDescent="0.2">
      <c r="A567" s="143">
        <f t="shared" si="172"/>
        <v>44017</v>
      </c>
      <c r="B567" s="144">
        <f t="shared" ca="1" si="181"/>
        <v>8135.014225189997</v>
      </c>
      <c r="C567" s="145">
        <f t="shared" si="173"/>
        <v>8108.1099999999969</v>
      </c>
      <c r="D567" s="146">
        <f ca="1">IF(A567&lt;$B$1,VLOOKUP(A567,[1]DI!$A$4:$B$15000,2,FALSE),0)</f>
        <v>0</v>
      </c>
      <c r="E567" s="145">
        <f t="shared" ca="1" si="165"/>
        <v>1</v>
      </c>
      <c r="F567" s="145">
        <f ca="1">(TRUNC(PRODUCT($E$12:$E566),16))</f>
        <v>1.0789923228002301</v>
      </c>
      <c r="G567" s="145">
        <f t="shared" ca="1" si="183"/>
        <v>1.07741084772495</v>
      </c>
      <c r="H567" s="145">
        <f t="shared" ca="1" si="166"/>
        <v>1.00146785</v>
      </c>
      <c r="I567" s="147">
        <f t="shared" si="174"/>
        <v>2.9499999999999998E-2</v>
      </c>
      <c r="J567" s="148">
        <f t="shared" si="182"/>
        <v>43994</v>
      </c>
      <c r="K567" s="149">
        <f t="shared" si="175"/>
        <v>15</v>
      </c>
      <c r="L567" s="150">
        <f t="shared" si="176"/>
        <v>16</v>
      </c>
      <c r="M567" s="151">
        <f t="shared" si="167"/>
        <v>1.0018476249999999</v>
      </c>
      <c r="N567" s="151">
        <f t="shared" ca="1" si="168"/>
        <v>1.0033181870000001</v>
      </c>
      <c r="O567" s="150">
        <f t="shared" si="177"/>
        <v>0</v>
      </c>
      <c r="P567" s="145">
        <f t="shared" ca="1" si="169"/>
        <v>26.904225189999998</v>
      </c>
      <c r="Q567" s="152">
        <f t="shared" si="170"/>
        <v>0</v>
      </c>
      <c r="R567" s="153" t="str">
        <f t="shared" si="178"/>
        <v>A+J=</v>
      </c>
      <c r="S567" s="148">
        <f t="shared" si="179"/>
        <v>44025</v>
      </c>
      <c r="T567" s="154">
        <f t="shared" si="171"/>
        <v>0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7" t="str">
        <f t="shared" ca="1" si="180"/>
        <v>Pago</v>
      </c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</row>
    <row r="568" spans="1:208" x14ac:dyDescent="0.2">
      <c r="A568" s="143">
        <f t="shared" si="172"/>
        <v>44018</v>
      </c>
      <c r="B568" s="144">
        <f t="shared" ca="1" si="181"/>
        <v>8135.014225189997</v>
      </c>
      <c r="C568" s="145">
        <f t="shared" si="173"/>
        <v>8108.1099999999969</v>
      </c>
      <c r="D568" s="146">
        <f ca="1">IF(A568&lt;$B$1,VLOOKUP(A568,[1]DI!$A$4:$B$15000,2,FALSE),0)</f>
        <v>2.1500000000000005E-2</v>
      </c>
      <c r="E568" s="145">
        <f t="shared" ca="1" si="165"/>
        <v>1.0000844200000001</v>
      </c>
      <c r="F568" s="145">
        <f ca="1">(TRUNC(PRODUCT($E$12:$E567),16))</f>
        <v>1.0789923228002301</v>
      </c>
      <c r="G568" s="145">
        <f t="shared" ca="1" si="183"/>
        <v>1.07741084772495</v>
      </c>
      <c r="H568" s="145">
        <f t="shared" ca="1" si="166"/>
        <v>1.00146785</v>
      </c>
      <c r="I568" s="147">
        <f t="shared" si="174"/>
        <v>2.9499999999999998E-2</v>
      </c>
      <c r="J568" s="148">
        <f t="shared" si="182"/>
        <v>43994</v>
      </c>
      <c r="K568" s="149">
        <f t="shared" si="175"/>
        <v>16</v>
      </c>
      <c r="L568" s="150">
        <f t="shared" si="176"/>
        <v>16</v>
      </c>
      <c r="M568" s="151">
        <f t="shared" si="167"/>
        <v>1.0018476249999999</v>
      </c>
      <c r="N568" s="151">
        <f t="shared" ca="1" si="168"/>
        <v>1.0033181870000001</v>
      </c>
      <c r="O568" s="150">
        <f t="shared" si="177"/>
        <v>0</v>
      </c>
      <c r="P568" s="145">
        <f t="shared" ca="1" si="169"/>
        <v>26.904225189999998</v>
      </c>
      <c r="Q568" s="152">
        <f t="shared" si="170"/>
        <v>0</v>
      </c>
      <c r="R568" s="153" t="str">
        <f t="shared" si="178"/>
        <v>A+J=</v>
      </c>
      <c r="S568" s="148">
        <f t="shared" si="179"/>
        <v>44025</v>
      </c>
      <c r="T568" s="154">
        <f t="shared" si="171"/>
        <v>0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7" t="str">
        <f t="shared" ca="1" si="180"/>
        <v>Pago</v>
      </c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</row>
    <row r="569" spans="1:208" x14ac:dyDescent="0.2">
      <c r="A569" s="143">
        <f t="shared" si="172"/>
        <v>44019</v>
      </c>
      <c r="B569" s="144">
        <f t="shared" ca="1" si="181"/>
        <v>8136.6396255699965</v>
      </c>
      <c r="C569" s="145">
        <f t="shared" si="173"/>
        <v>8108.1099999999969</v>
      </c>
      <c r="D569" s="146">
        <f ca="1">IF(A569&lt;$B$1,VLOOKUP(A569,[1]DI!$A$4:$B$15000,2,FALSE),0)</f>
        <v>2.1500000000000005E-2</v>
      </c>
      <c r="E569" s="145">
        <f t="shared" ca="1" si="165"/>
        <v>1.0000844200000001</v>
      </c>
      <c r="F569" s="145">
        <f ca="1">(TRUNC(PRODUCT($E$12:$E568),16))</f>
        <v>1.0790834113321199</v>
      </c>
      <c r="G569" s="145">
        <f t="shared" ca="1" si="183"/>
        <v>1.07741084772495</v>
      </c>
      <c r="H569" s="145">
        <f t="shared" ca="1" si="166"/>
        <v>1.0015523900000001</v>
      </c>
      <c r="I569" s="147">
        <f t="shared" si="174"/>
        <v>2.9499999999999998E-2</v>
      </c>
      <c r="J569" s="148">
        <f t="shared" si="182"/>
        <v>43994</v>
      </c>
      <c r="K569" s="149">
        <f t="shared" si="175"/>
        <v>17</v>
      </c>
      <c r="L569" s="150">
        <f t="shared" si="176"/>
        <v>17</v>
      </c>
      <c r="M569" s="151">
        <f t="shared" si="167"/>
        <v>1.001963215</v>
      </c>
      <c r="N569" s="151">
        <f t="shared" ca="1" si="168"/>
        <v>1.003518653</v>
      </c>
      <c r="O569" s="150">
        <f t="shared" si="177"/>
        <v>0</v>
      </c>
      <c r="P569" s="145">
        <f t="shared" ca="1" si="169"/>
        <v>28.52962557</v>
      </c>
      <c r="Q569" s="152">
        <f t="shared" si="170"/>
        <v>0</v>
      </c>
      <c r="R569" s="153" t="str">
        <f t="shared" si="178"/>
        <v>A+J=</v>
      </c>
      <c r="S569" s="148">
        <f t="shared" si="179"/>
        <v>44025</v>
      </c>
      <c r="T569" s="154">
        <f t="shared" si="171"/>
        <v>0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7" t="str">
        <f t="shared" ca="1" si="180"/>
        <v>Pago</v>
      </c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</row>
    <row r="570" spans="1:208" x14ac:dyDescent="0.2">
      <c r="A570" s="143">
        <f t="shared" si="172"/>
        <v>44020</v>
      </c>
      <c r="B570" s="144">
        <f t="shared" ca="1" si="181"/>
        <v>8138.2653664899972</v>
      </c>
      <c r="C570" s="145">
        <f t="shared" si="173"/>
        <v>8108.1099999999969</v>
      </c>
      <c r="D570" s="146">
        <f ca="1">IF(A570&lt;$B$1,VLOOKUP(A570,[1]DI!$A$4:$B$15000,2,FALSE),0)</f>
        <v>2.1500000000000005E-2</v>
      </c>
      <c r="E570" s="145">
        <f t="shared" ca="1" si="165"/>
        <v>1.0000844200000001</v>
      </c>
      <c r="F570" s="145">
        <f ca="1">(TRUNC(PRODUCT($E$12:$E569),16))</f>
        <v>1.0791745075537</v>
      </c>
      <c r="G570" s="145">
        <f t="shared" ca="1" si="183"/>
        <v>1.07741084772495</v>
      </c>
      <c r="H570" s="145">
        <f t="shared" ca="1" si="166"/>
        <v>1.00163694</v>
      </c>
      <c r="I570" s="147">
        <f t="shared" si="174"/>
        <v>2.9499999999999998E-2</v>
      </c>
      <c r="J570" s="148">
        <f t="shared" si="182"/>
        <v>43994</v>
      </c>
      <c r="K570" s="149">
        <f t="shared" si="175"/>
        <v>18</v>
      </c>
      <c r="L570" s="150">
        <f t="shared" si="176"/>
        <v>18</v>
      </c>
      <c r="M570" s="151">
        <f t="shared" si="167"/>
        <v>1.002078818</v>
      </c>
      <c r="N570" s="151">
        <f t="shared" ca="1" si="168"/>
        <v>1.003719161</v>
      </c>
      <c r="O570" s="150">
        <f t="shared" si="177"/>
        <v>0</v>
      </c>
      <c r="P570" s="145">
        <f t="shared" ca="1" si="169"/>
        <v>30.155366489999999</v>
      </c>
      <c r="Q570" s="152">
        <f t="shared" si="170"/>
        <v>0</v>
      </c>
      <c r="R570" s="153" t="str">
        <f t="shared" si="178"/>
        <v>A+J=</v>
      </c>
      <c r="S570" s="148">
        <f t="shared" si="179"/>
        <v>44025</v>
      </c>
      <c r="T570" s="154">
        <f t="shared" si="171"/>
        <v>0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7" t="str">
        <f t="shared" ca="1" si="180"/>
        <v>Pago</v>
      </c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</row>
    <row r="571" spans="1:208" x14ac:dyDescent="0.2">
      <c r="A571" s="143">
        <f t="shared" si="172"/>
        <v>44021</v>
      </c>
      <c r="B571" s="144">
        <f t="shared" ca="1" si="181"/>
        <v>8139.8914641699967</v>
      </c>
      <c r="C571" s="145">
        <f t="shared" si="173"/>
        <v>8108.1099999999969</v>
      </c>
      <c r="D571" s="146">
        <f ca="1">IF(A571&lt;$B$1,VLOOKUP(A571,[1]DI!$A$4:$B$15000,2,FALSE),0)</f>
        <v>2.1500000000000005E-2</v>
      </c>
      <c r="E571" s="145">
        <f t="shared" ca="1" si="165"/>
        <v>1.0000844200000001</v>
      </c>
      <c r="F571" s="145">
        <f ca="1">(TRUNC(PRODUCT($E$12:$E570),16))</f>
        <v>1.07926561146563</v>
      </c>
      <c r="G571" s="145">
        <f t="shared" ca="1" si="183"/>
        <v>1.07741084772495</v>
      </c>
      <c r="H571" s="145">
        <f t="shared" ca="1" si="166"/>
        <v>1.0017214999999999</v>
      </c>
      <c r="I571" s="147">
        <f t="shared" si="174"/>
        <v>2.9499999999999998E-2</v>
      </c>
      <c r="J571" s="148">
        <f t="shared" si="182"/>
        <v>43994</v>
      </c>
      <c r="K571" s="149">
        <f t="shared" si="175"/>
        <v>19</v>
      </c>
      <c r="L571" s="150">
        <f t="shared" si="176"/>
        <v>19</v>
      </c>
      <c r="M571" s="151">
        <f t="shared" si="167"/>
        <v>1.0021944350000001</v>
      </c>
      <c r="N571" s="151">
        <f t="shared" ca="1" si="168"/>
        <v>1.0039197129999999</v>
      </c>
      <c r="O571" s="150">
        <f t="shared" si="177"/>
        <v>0</v>
      </c>
      <c r="P571" s="145">
        <f t="shared" ca="1" si="169"/>
        <v>31.78146417</v>
      </c>
      <c r="Q571" s="152">
        <f t="shared" si="170"/>
        <v>0</v>
      </c>
      <c r="R571" s="153" t="str">
        <f t="shared" si="178"/>
        <v>A+J=</v>
      </c>
      <c r="S571" s="148">
        <f t="shared" si="179"/>
        <v>44025</v>
      </c>
      <c r="T571" s="154">
        <f t="shared" si="171"/>
        <v>0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7" t="str">
        <f t="shared" ca="1" si="180"/>
        <v>Pago</v>
      </c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</row>
    <row r="572" spans="1:208" x14ac:dyDescent="0.2">
      <c r="A572" s="143">
        <f t="shared" si="172"/>
        <v>44022</v>
      </c>
      <c r="B572" s="144">
        <f t="shared" ca="1" si="181"/>
        <v>8141.5179023799974</v>
      </c>
      <c r="C572" s="145">
        <f t="shared" si="173"/>
        <v>8108.1099999999969</v>
      </c>
      <c r="D572" s="146">
        <f ca="1">IF(A572&lt;$B$1,VLOOKUP(A572,[1]DI!$A$4:$B$15000,2,FALSE),0)</f>
        <v>2.1500000000000005E-2</v>
      </c>
      <c r="E572" s="145">
        <f t="shared" ca="1" si="165"/>
        <v>1.0000844200000001</v>
      </c>
      <c r="F572" s="145">
        <f ca="1">(TRUNC(PRODUCT($E$12:$E571),16))</f>
        <v>1.0793567230685499</v>
      </c>
      <c r="G572" s="145">
        <f t="shared" ca="1" si="183"/>
        <v>1.07741084772495</v>
      </c>
      <c r="H572" s="145">
        <f t="shared" ca="1" si="166"/>
        <v>1.00180607</v>
      </c>
      <c r="I572" s="147">
        <f t="shared" si="174"/>
        <v>2.9499999999999998E-2</v>
      </c>
      <c r="J572" s="148">
        <f t="shared" si="182"/>
        <v>43994</v>
      </c>
      <c r="K572" s="149">
        <f t="shared" si="175"/>
        <v>20</v>
      </c>
      <c r="L572" s="150">
        <f t="shared" si="176"/>
        <v>20</v>
      </c>
      <c r="M572" s="151">
        <f t="shared" si="167"/>
        <v>1.0023100650000001</v>
      </c>
      <c r="N572" s="151">
        <f t="shared" ca="1" si="168"/>
        <v>1.004120307</v>
      </c>
      <c r="O572" s="150">
        <f t="shared" si="177"/>
        <v>0</v>
      </c>
      <c r="P572" s="145">
        <f t="shared" ca="1" si="169"/>
        <v>33.407902380000003</v>
      </c>
      <c r="Q572" s="152">
        <f t="shared" si="170"/>
        <v>0</v>
      </c>
      <c r="R572" s="153" t="str">
        <f t="shared" si="178"/>
        <v>A+J=</v>
      </c>
      <c r="S572" s="148">
        <f t="shared" si="179"/>
        <v>44025</v>
      </c>
      <c r="T572" s="154">
        <f t="shared" si="171"/>
        <v>0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7" t="str">
        <f t="shared" ca="1" si="180"/>
        <v>Pago</v>
      </c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</row>
    <row r="573" spans="1:208" x14ac:dyDescent="0.2">
      <c r="A573" s="143">
        <f t="shared" si="172"/>
        <v>44023</v>
      </c>
      <c r="B573" s="144">
        <f t="shared" ca="1" si="181"/>
        <v>8143.1446081699969</v>
      </c>
      <c r="C573" s="145">
        <f t="shared" si="173"/>
        <v>8108.1099999999969</v>
      </c>
      <c r="D573" s="146">
        <f ca="1">IF(A573&lt;$B$1,VLOOKUP(A573,[1]DI!$A$4:$B$15000,2,FALSE),0)</f>
        <v>0</v>
      </c>
      <c r="E573" s="145">
        <f t="shared" ca="1" si="165"/>
        <v>1</v>
      </c>
      <c r="F573" s="145">
        <f ca="1">(TRUNC(PRODUCT($E$12:$E572),16))</f>
        <v>1.07944784236311</v>
      </c>
      <c r="G573" s="145">
        <f t="shared" ca="1" si="183"/>
        <v>1.07741084772495</v>
      </c>
      <c r="H573" s="145">
        <f t="shared" ca="1" si="166"/>
        <v>1.0018906400000001</v>
      </c>
      <c r="I573" s="147">
        <f t="shared" si="174"/>
        <v>2.9499999999999998E-2</v>
      </c>
      <c r="J573" s="148">
        <f t="shared" si="182"/>
        <v>43994</v>
      </c>
      <c r="K573" s="149">
        <f t="shared" si="175"/>
        <v>20</v>
      </c>
      <c r="L573" s="150">
        <f t="shared" si="176"/>
        <v>21</v>
      </c>
      <c r="M573" s="151">
        <f t="shared" si="167"/>
        <v>1.0024257080000001</v>
      </c>
      <c r="N573" s="151">
        <f t="shared" ca="1" si="168"/>
        <v>1.0043209340000001</v>
      </c>
      <c r="O573" s="150">
        <f t="shared" si="177"/>
        <v>0</v>
      </c>
      <c r="P573" s="145">
        <f t="shared" ca="1" si="169"/>
        <v>35.034608169999998</v>
      </c>
      <c r="Q573" s="152">
        <f t="shared" si="170"/>
        <v>0</v>
      </c>
      <c r="R573" s="153" t="str">
        <f t="shared" si="178"/>
        <v>A+J=</v>
      </c>
      <c r="S573" s="148">
        <f t="shared" si="179"/>
        <v>44025</v>
      </c>
      <c r="T573" s="154">
        <f t="shared" si="171"/>
        <v>0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7" t="str">
        <f t="shared" ca="1" si="180"/>
        <v>Pago</v>
      </c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</row>
    <row r="574" spans="1:208" x14ac:dyDescent="0.2">
      <c r="A574" s="143">
        <f t="shared" si="172"/>
        <v>44024</v>
      </c>
      <c r="B574" s="144">
        <f t="shared" ca="1" si="181"/>
        <v>8143.1446081699969</v>
      </c>
      <c r="C574" s="145">
        <f t="shared" si="173"/>
        <v>8108.1099999999969</v>
      </c>
      <c r="D574" s="146">
        <f ca="1">IF(A574&lt;$B$1,VLOOKUP(A574,[1]DI!$A$4:$B$15000,2,FALSE),0)</f>
        <v>0</v>
      </c>
      <c r="E574" s="145">
        <f t="shared" ca="1" si="165"/>
        <v>1</v>
      </c>
      <c r="F574" s="145">
        <f ca="1">(TRUNC(PRODUCT($E$12:$E573),16))</f>
        <v>1.07944784236311</v>
      </c>
      <c r="G574" s="145">
        <f t="shared" ca="1" si="183"/>
        <v>1.07741084772495</v>
      </c>
      <c r="H574" s="145">
        <f t="shared" ca="1" si="166"/>
        <v>1.0018906400000001</v>
      </c>
      <c r="I574" s="147">
        <f t="shared" si="174"/>
        <v>2.9499999999999998E-2</v>
      </c>
      <c r="J574" s="148">
        <f t="shared" si="182"/>
        <v>43994</v>
      </c>
      <c r="K574" s="149">
        <f t="shared" si="175"/>
        <v>20</v>
      </c>
      <c r="L574" s="150">
        <f t="shared" si="176"/>
        <v>21</v>
      </c>
      <c r="M574" s="151">
        <f t="shared" si="167"/>
        <v>1.0024257080000001</v>
      </c>
      <c r="N574" s="151">
        <f t="shared" ca="1" si="168"/>
        <v>1.0043209340000001</v>
      </c>
      <c r="O574" s="150">
        <f t="shared" si="177"/>
        <v>0</v>
      </c>
      <c r="P574" s="145">
        <f t="shared" ca="1" si="169"/>
        <v>35.034608169999998</v>
      </c>
      <c r="Q574" s="152">
        <f t="shared" si="170"/>
        <v>0</v>
      </c>
      <c r="R574" s="153" t="str">
        <f t="shared" si="178"/>
        <v>A+J=</v>
      </c>
      <c r="S574" s="148">
        <f t="shared" si="179"/>
        <v>44025</v>
      </c>
      <c r="T574" s="154">
        <f t="shared" si="171"/>
        <v>0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7" t="str">
        <f t="shared" ca="1" si="180"/>
        <v>Pago</v>
      </c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</row>
    <row r="575" spans="1:208" x14ac:dyDescent="0.2">
      <c r="A575" s="143">
        <f t="shared" si="172"/>
        <v>44025</v>
      </c>
      <c r="B575" s="144">
        <f t="shared" ca="1" si="181"/>
        <v>8143.1446081699969</v>
      </c>
      <c r="C575" s="145">
        <f t="shared" si="173"/>
        <v>8108.1099999999969</v>
      </c>
      <c r="D575" s="146">
        <f ca="1">IF(A575&lt;$B$1,VLOOKUP(A575,[1]DI!$A$4:$B$15000,2,FALSE),0)</f>
        <v>2.1500000000000005E-2</v>
      </c>
      <c r="E575" s="145">
        <f t="shared" ca="1" si="165"/>
        <v>1.0000844200000001</v>
      </c>
      <c r="F575" s="145">
        <f ca="1">(TRUNC(PRODUCT($E$12:$E574),16))</f>
        <v>1.07944784236311</v>
      </c>
      <c r="G575" s="145">
        <f t="shared" ca="1" si="183"/>
        <v>1.07741084772495</v>
      </c>
      <c r="H575" s="145">
        <f t="shared" ca="1" si="166"/>
        <v>1.0018906400000001</v>
      </c>
      <c r="I575" s="147">
        <f t="shared" si="174"/>
        <v>2.9499999999999998E-2</v>
      </c>
      <c r="J575" s="148">
        <f t="shared" si="182"/>
        <v>43994</v>
      </c>
      <c r="K575" s="149">
        <f t="shared" si="175"/>
        <v>21</v>
      </c>
      <c r="L575" s="150">
        <f t="shared" si="176"/>
        <v>21</v>
      </c>
      <c r="M575" s="151">
        <f t="shared" si="167"/>
        <v>1.0024257080000001</v>
      </c>
      <c r="N575" s="151">
        <f t="shared" ca="1" si="168"/>
        <v>1.0043209340000001</v>
      </c>
      <c r="O575" s="150">
        <f t="shared" si="177"/>
        <v>19</v>
      </c>
      <c r="P575" s="145">
        <f t="shared" ca="1" si="169"/>
        <v>35.034608169999998</v>
      </c>
      <c r="Q575" s="152">
        <f t="shared" si="170"/>
        <v>270.27</v>
      </c>
      <c r="R575" s="153" t="str">
        <f t="shared" si="178"/>
        <v>A+J=</v>
      </c>
      <c r="S575" s="148">
        <f t="shared" si="179"/>
        <v>44025</v>
      </c>
      <c r="T575" s="154">
        <f t="shared" ca="1" si="171"/>
        <v>5953439.8593149995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7" t="str">
        <f t="shared" ca="1" si="180"/>
        <v>Pago</v>
      </c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</row>
    <row r="576" spans="1:208" x14ac:dyDescent="0.2">
      <c r="A576" s="143">
        <f t="shared" si="172"/>
        <v>44026</v>
      </c>
      <c r="B576" s="144">
        <f t="shared" ca="1" si="181"/>
        <v>7839.4060552899964</v>
      </c>
      <c r="C576" s="145">
        <f t="shared" si="173"/>
        <v>7837.8399999999965</v>
      </c>
      <c r="D576" s="146">
        <f ca="1">IF(A576&lt;$B$1,VLOOKUP(A576,[1]DI!$A$4:$B$15000,2,FALSE),0)</f>
        <v>2.1500000000000005E-2</v>
      </c>
      <c r="E576" s="145">
        <f t="shared" ca="1" si="165"/>
        <v>1.0000844200000001</v>
      </c>
      <c r="F576" s="145">
        <f ca="1">(TRUNC(PRODUCT($E$12:$E575),16))</f>
        <v>1.07953896934996</v>
      </c>
      <c r="G576" s="145">
        <f t="shared" ca="1" si="183"/>
        <v>1.07944784236311</v>
      </c>
      <c r="H576" s="145">
        <f t="shared" ca="1" si="166"/>
        <v>1.0000844200000001</v>
      </c>
      <c r="I576" s="147">
        <f t="shared" si="174"/>
        <v>2.9499999999999998E-2</v>
      </c>
      <c r="J576" s="148">
        <f t="shared" si="182"/>
        <v>44025</v>
      </c>
      <c r="K576" s="149">
        <f t="shared" si="175"/>
        <v>1</v>
      </c>
      <c r="L576" s="150">
        <f t="shared" si="176"/>
        <v>1</v>
      </c>
      <c r="M576" s="151">
        <f t="shared" si="167"/>
        <v>1.000115377</v>
      </c>
      <c r="N576" s="151">
        <f t="shared" ca="1" si="168"/>
        <v>1.000199807</v>
      </c>
      <c r="O576" s="150">
        <f t="shared" si="177"/>
        <v>0</v>
      </c>
      <c r="P576" s="145">
        <f t="shared" ca="1" si="169"/>
        <v>1.56605529</v>
      </c>
      <c r="Q576" s="152">
        <f t="shared" si="170"/>
        <v>0</v>
      </c>
      <c r="R576" s="153" t="str">
        <f t="shared" si="178"/>
        <v>A+J=</v>
      </c>
      <c r="S576" s="148">
        <f t="shared" si="179"/>
        <v>44054</v>
      </c>
      <c r="T576" s="154">
        <f t="shared" si="171"/>
        <v>0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7" t="str">
        <f t="shared" ca="1" si="180"/>
        <v>Pago</v>
      </c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</row>
    <row r="577" spans="1:208" x14ac:dyDescent="0.2">
      <c r="A577" s="143">
        <f t="shared" si="172"/>
        <v>44027</v>
      </c>
      <c r="B577" s="144">
        <f t="shared" ca="1" si="181"/>
        <v>7840.9724397799964</v>
      </c>
      <c r="C577" s="145">
        <f t="shared" si="173"/>
        <v>7837.8399999999965</v>
      </c>
      <c r="D577" s="146">
        <f ca="1">IF(A577&lt;$B$1,VLOOKUP(A577,[1]DI!$A$4:$B$15000,2,FALSE),0)</f>
        <v>2.1500000000000005E-2</v>
      </c>
      <c r="E577" s="145">
        <f t="shared" ca="1" si="165"/>
        <v>1.0000844200000001</v>
      </c>
      <c r="F577" s="145">
        <f ca="1">(TRUNC(PRODUCT($E$12:$E576),16))</f>
        <v>1.07963010402976</v>
      </c>
      <c r="G577" s="145">
        <f t="shared" ca="1" si="183"/>
        <v>1.07944784236311</v>
      </c>
      <c r="H577" s="145">
        <f t="shared" ca="1" si="166"/>
        <v>1.0001688500000001</v>
      </c>
      <c r="I577" s="147">
        <f t="shared" si="174"/>
        <v>2.9499999999999998E-2</v>
      </c>
      <c r="J577" s="148">
        <f t="shared" si="182"/>
        <v>44025</v>
      </c>
      <c r="K577" s="149">
        <f t="shared" si="175"/>
        <v>2</v>
      </c>
      <c r="L577" s="150">
        <f t="shared" si="176"/>
        <v>2</v>
      </c>
      <c r="M577" s="151">
        <f t="shared" si="167"/>
        <v>1.0002307669999999</v>
      </c>
      <c r="N577" s="151">
        <f t="shared" ca="1" si="168"/>
        <v>1.0003996559999999</v>
      </c>
      <c r="O577" s="150">
        <f t="shared" si="177"/>
        <v>0</v>
      </c>
      <c r="P577" s="145">
        <f t="shared" ca="1" si="169"/>
        <v>3.1324397799999999</v>
      </c>
      <c r="Q577" s="152">
        <f t="shared" si="170"/>
        <v>0</v>
      </c>
      <c r="R577" s="153" t="str">
        <f t="shared" si="178"/>
        <v>A+J=</v>
      </c>
      <c r="S577" s="148">
        <f t="shared" si="179"/>
        <v>44054</v>
      </c>
      <c r="T577" s="154">
        <f t="shared" si="171"/>
        <v>0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7" t="str">
        <f t="shared" ca="1" si="180"/>
        <v>Pago</v>
      </c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</row>
    <row r="578" spans="1:208" x14ac:dyDescent="0.2">
      <c r="A578" s="143">
        <f t="shared" si="172"/>
        <v>44028</v>
      </c>
      <c r="B578" s="144">
        <f t="shared" ca="1" si="181"/>
        <v>7842.5390829099961</v>
      </c>
      <c r="C578" s="145">
        <f t="shared" si="173"/>
        <v>7837.8399999999965</v>
      </c>
      <c r="D578" s="146">
        <f ca="1">IF(A578&lt;$B$1,VLOOKUP(A578,[1]DI!$A$4:$B$15000,2,FALSE),0)</f>
        <v>2.1500000000000005E-2</v>
      </c>
      <c r="E578" s="145">
        <f t="shared" ca="1" si="165"/>
        <v>1.0000844200000001</v>
      </c>
      <c r="F578" s="145">
        <f ca="1">(TRUNC(PRODUCT($E$12:$E577),16))</f>
        <v>1.07972124640314</v>
      </c>
      <c r="G578" s="145">
        <f t="shared" ca="1" si="183"/>
        <v>1.07944784236311</v>
      </c>
      <c r="H578" s="145">
        <f t="shared" ca="1" si="166"/>
        <v>1.0002532799999999</v>
      </c>
      <c r="I578" s="147">
        <f t="shared" si="174"/>
        <v>2.9499999999999998E-2</v>
      </c>
      <c r="J578" s="148">
        <f t="shared" si="182"/>
        <v>44025</v>
      </c>
      <c r="K578" s="149">
        <f t="shared" si="175"/>
        <v>3</v>
      </c>
      <c r="L578" s="150">
        <f t="shared" si="176"/>
        <v>3</v>
      </c>
      <c r="M578" s="151">
        <f t="shared" si="167"/>
        <v>1.00034617</v>
      </c>
      <c r="N578" s="151">
        <f t="shared" ca="1" si="168"/>
        <v>1.0005995379999999</v>
      </c>
      <c r="O578" s="150">
        <f t="shared" si="177"/>
        <v>0</v>
      </c>
      <c r="P578" s="145">
        <f t="shared" ca="1" si="169"/>
        <v>4.6990829099999996</v>
      </c>
      <c r="Q578" s="152">
        <f t="shared" si="170"/>
        <v>0</v>
      </c>
      <c r="R578" s="153" t="str">
        <f t="shared" si="178"/>
        <v>A+J=</v>
      </c>
      <c r="S578" s="148">
        <f t="shared" si="179"/>
        <v>44054</v>
      </c>
      <c r="T578" s="154">
        <f t="shared" si="171"/>
        <v>0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7" t="str">
        <f t="shared" ca="1" si="180"/>
        <v>Pago</v>
      </c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</row>
    <row r="579" spans="1:208" x14ac:dyDescent="0.2">
      <c r="A579" s="143">
        <f t="shared" si="172"/>
        <v>44029</v>
      </c>
      <c r="B579" s="144">
        <f t="shared" ca="1" si="181"/>
        <v>7844.1060630699967</v>
      </c>
      <c r="C579" s="145">
        <f t="shared" si="173"/>
        <v>7837.8399999999965</v>
      </c>
      <c r="D579" s="146">
        <f ca="1">IF(A579&lt;$B$1,VLOOKUP(A579,[1]DI!$A$4:$B$15000,2,FALSE),0)</f>
        <v>2.1500000000000005E-2</v>
      </c>
      <c r="E579" s="145">
        <f t="shared" ca="1" si="165"/>
        <v>1.0000844200000001</v>
      </c>
      <c r="F579" s="145">
        <f ca="1">(TRUNC(PRODUCT($E$12:$E578),16))</f>
        <v>1.07981239647076</v>
      </c>
      <c r="G579" s="145">
        <f t="shared" ca="1" si="183"/>
        <v>1.07944784236311</v>
      </c>
      <c r="H579" s="145">
        <f t="shared" ca="1" si="166"/>
        <v>1.0003377200000001</v>
      </c>
      <c r="I579" s="147">
        <f t="shared" si="174"/>
        <v>2.9499999999999998E-2</v>
      </c>
      <c r="J579" s="148">
        <f t="shared" si="182"/>
        <v>44025</v>
      </c>
      <c r="K579" s="149">
        <f t="shared" si="175"/>
        <v>4</v>
      </c>
      <c r="L579" s="150">
        <f t="shared" si="176"/>
        <v>4</v>
      </c>
      <c r="M579" s="151">
        <f t="shared" si="167"/>
        <v>1.000461587</v>
      </c>
      <c r="N579" s="151">
        <f t="shared" ca="1" si="168"/>
        <v>1.0007994629999999</v>
      </c>
      <c r="O579" s="150">
        <f t="shared" si="177"/>
        <v>0</v>
      </c>
      <c r="P579" s="145">
        <f t="shared" ca="1" si="169"/>
        <v>6.2660630700000004</v>
      </c>
      <c r="Q579" s="152">
        <f t="shared" si="170"/>
        <v>0</v>
      </c>
      <c r="R579" s="153" t="str">
        <f t="shared" si="178"/>
        <v>A+J=</v>
      </c>
      <c r="S579" s="148">
        <f t="shared" si="179"/>
        <v>44054</v>
      </c>
      <c r="T579" s="154">
        <f t="shared" si="171"/>
        <v>0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7" t="str">
        <f t="shared" ca="1" si="180"/>
        <v>Pago</v>
      </c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</row>
    <row r="580" spans="1:208" x14ac:dyDescent="0.2">
      <c r="A580" s="143">
        <f t="shared" si="172"/>
        <v>44030</v>
      </c>
      <c r="B580" s="144">
        <f t="shared" ca="1" si="181"/>
        <v>7845.6733802599965</v>
      </c>
      <c r="C580" s="145">
        <f t="shared" si="173"/>
        <v>7837.8399999999965</v>
      </c>
      <c r="D580" s="146">
        <f ca="1">IF(A580&lt;$B$1,VLOOKUP(A580,[1]DI!$A$4:$B$15000,2,FALSE),0)</f>
        <v>0</v>
      </c>
      <c r="E580" s="145">
        <f t="shared" ca="1" si="165"/>
        <v>1</v>
      </c>
      <c r="F580" s="145">
        <f ca="1">(TRUNC(PRODUCT($E$12:$E579),16))</f>
        <v>1.07990355423327</v>
      </c>
      <c r="G580" s="145">
        <f t="shared" ca="1" si="183"/>
        <v>1.07944784236311</v>
      </c>
      <c r="H580" s="145">
        <f t="shared" ca="1" si="166"/>
        <v>1.00042217</v>
      </c>
      <c r="I580" s="147">
        <f t="shared" si="174"/>
        <v>2.9499999999999998E-2</v>
      </c>
      <c r="J580" s="148">
        <f t="shared" si="182"/>
        <v>44025</v>
      </c>
      <c r="K580" s="149">
        <f t="shared" si="175"/>
        <v>4</v>
      </c>
      <c r="L580" s="150">
        <f t="shared" si="176"/>
        <v>5</v>
      </c>
      <c r="M580" s="151">
        <f t="shared" si="167"/>
        <v>1.0005770169999999</v>
      </c>
      <c r="N580" s="151">
        <f t="shared" ca="1" si="168"/>
        <v>1.0009994310000001</v>
      </c>
      <c r="O580" s="150">
        <f t="shared" si="177"/>
        <v>0</v>
      </c>
      <c r="P580" s="145">
        <f t="shared" ca="1" si="169"/>
        <v>7.8333802600000002</v>
      </c>
      <c r="Q580" s="152">
        <f t="shared" si="170"/>
        <v>0</v>
      </c>
      <c r="R580" s="153" t="str">
        <f t="shared" si="178"/>
        <v>A+J=</v>
      </c>
      <c r="S580" s="148">
        <f t="shared" si="179"/>
        <v>44054</v>
      </c>
      <c r="T580" s="154">
        <f t="shared" si="171"/>
        <v>0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7" t="str">
        <f t="shared" ca="1" si="180"/>
        <v>Pago</v>
      </c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</row>
    <row r="581" spans="1:208" x14ac:dyDescent="0.2">
      <c r="A581" s="143">
        <f t="shared" si="172"/>
        <v>44031</v>
      </c>
      <c r="B581" s="144">
        <f t="shared" ca="1" si="181"/>
        <v>7845.6733802599965</v>
      </c>
      <c r="C581" s="145">
        <f t="shared" si="173"/>
        <v>7837.8399999999965</v>
      </c>
      <c r="D581" s="146">
        <f ca="1">IF(A581&lt;$B$1,VLOOKUP(A581,[1]DI!$A$4:$B$15000,2,FALSE),0)</f>
        <v>0</v>
      </c>
      <c r="E581" s="145">
        <f t="shared" ca="1" si="165"/>
        <v>1</v>
      </c>
      <c r="F581" s="145">
        <f ca="1">(TRUNC(PRODUCT($E$12:$E580),16))</f>
        <v>1.07990355423327</v>
      </c>
      <c r="G581" s="145">
        <f t="shared" ca="1" si="183"/>
        <v>1.07944784236311</v>
      </c>
      <c r="H581" s="145">
        <f t="shared" ca="1" si="166"/>
        <v>1.00042217</v>
      </c>
      <c r="I581" s="147">
        <f t="shared" si="174"/>
        <v>2.9499999999999998E-2</v>
      </c>
      <c r="J581" s="148">
        <f t="shared" si="182"/>
        <v>44025</v>
      </c>
      <c r="K581" s="149">
        <f t="shared" si="175"/>
        <v>4</v>
      </c>
      <c r="L581" s="150">
        <f t="shared" si="176"/>
        <v>5</v>
      </c>
      <c r="M581" s="151">
        <f t="shared" si="167"/>
        <v>1.0005770169999999</v>
      </c>
      <c r="N581" s="151">
        <f t="shared" ca="1" si="168"/>
        <v>1.0009994310000001</v>
      </c>
      <c r="O581" s="150">
        <f t="shared" si="177"/>
        <v>0</v>
      </c>
      <c r="P581" s="145">
        <f t="shared" ca="1" si="169"/>
        <v>7.8333802600000002</v>
      </c>
      <c r="Q581" s="152">
        <f t="shared" si="170"/>
        <v>0</v>
      </c>
      <c r="R581" s="153" t="str">
        <f t="shared" si="178"/>
        <v>A+J=</v>
      </c>
      <c r="S581" s="148">
        <f t="shared" si="179"/>
        <v>44054</v>
      </c>
      <c r="T581" s="154">
        <f t="shared" si="171"/>
        <v>0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7" t="str">
        <f t="shared" ca="1" si="180"/>
        <v>Pago</v>
      </c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</row>
    <row r="582" spans="1:208" x14ac:dyDescent="0.2">
      <c r="A582" s="143">
        <f t="shared" si="172"/>
        <v>44032</v>
      </c>
      <c r="B582" s="144">
        <f t="shared" ca="1" si="181"/>
        <v>7845.6733802599965</v>
      </c>
      <c r="C582" s="145">
        <f t="shared" si="173"/>
        <v>7837.8399999999965</v>
      </c>
      <c r="D582" s="146">
        <f ca="1">IF(A582&lt;$B$1,VLOOKUP(A582,[1]DI!$A$4:$B$15000,2,FALSE),0)</f>
        <v>2.1500000000000005E-2</v>
      </c>
      <c r="E582" s="145">
        <f t="shared" ca="1" si="165"/>
        <v>1.0000844200000001</v>
      </c>
      <c r="F582" s="145">
        <f ca="1">(TRUNC(PRODUCT($E$12:$E581),16))</f>
        <v>1.07990355423327</v>
      </c>
      <c r="G582" s="145">
        <f t="shared" ca="1" si="183"/>
        <v>1.07944784236311</v>
      </c>
      <c r="H582" s="145">
        <f t="shared" ca="1" si="166"/>
        <v>1.00042217</v>
      </c>
      <c r="I582" s="147">
        <f t="shared" si="174"/>
        <v>2.9499999999999998E-2</v>
      </c>
      <c r="J582" s="148">
        <f t="shared" si="182"/>
        <v>44025</v>
      </c>
      <c r="K582" s="149">
        <f t="shared" si="175"/>
        <v>5</v>
      </c>
      <c r="L582" s="150">
        <f t="shared" si="176"/>
        <v>5</v>
      </c>
      <c r="M582" s="151">
        <f t="shared" si="167"/>
        <v>1.0005770169999999</v>
      </c>
      <c r="N582" s="151">
        <f t="shared" ca="1" si="168"/>
        <v>1.0009994310000001</v>
      </c>
      <c r="O582" s="150">
        <f t="shared" si="177"/>
        <v>0</v>
      </c>
      <c r="P582" s="145">
        <f t="shared" ca="1" si="169"/>
        <v>7.8333802600000002</v>
      </c>
      <c r="Q582" s="152">
        <f t="shared" si="170"/>
        <v>0</v>
      </c>
      <c r="R582" s="153" t="str">
        <f t="shared" si="178"/>
        <v>A+J=</v>
      </c>
      <c r="S582" s="148">
        <f t="shared" si="179"/>
        <v>44054</v>
      </c>
      <c r="T582" s="154">
        <f t="shared" si="171"/>
        <v>0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7" t="str">
        <f t="shared" ca="1" si="180"/>
        <v>Pago</v>
      </c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</row>
    <row r="583" spans="1:208" x14ac:dyDescent="0.2">
      <c r="A583" s="143">
        <f t="shared" si="172"/>
        <v>44033</v>
      </c>
      <c r="B583" s="144">
        <f t="shared" ca="1" si="181"/>
        <v>7847.2410266399966</v>
      </c>
      <c r="C583" s="145">
        <f t="shared" si="173"/>
        <v>7837.8399999999965</v>
      </c>
      <c r="D583" s="146">
        <f ca="1">IF(A583&lt;$B$1,VLOOKUP(A583,[1]DI!$A$4:$B$15000,2,FALSE),0)</f>
        <v>2.1500000000000005E-2</v>
      </c>
      <c r="E583" s="145">
        <f t="shared" ca="1" si="165"/>
        <v>1.0000844200000001</v>
      </c>
      <c r="F583" s="145">
        <f ca="1">(TRUNC(PRODUCT($E$12:$E582),16))</f>
        <v>1.07999471969132</v>
      </c>
      <c r="G583" s="145">
        <f t="shared" ca="1" si="183"/>
        <v>1.07944784236311</v>
      </c>
      <c r="H583" s="145">
        <f t="shared" ca="1" si="166"/>
        <v>1.0005066300000001</v>
      </c>
      <c r="I583" s="147">
        <f t="shared" si="174"/>
        <v>2.9499999999999998E-2</v>
      </c>
      <c r="J583" s="148">
        <f t="shared" si="182"/>
        <v>44025</v>
      </c>
      <c r="K583" s="149">
        <f t="shared" si="175"/>
        <v>6</v>
      </c>
      <c r="L583" s="150">
        <f t="shared" si="176"/>
        <v>6</v>
      </c>
      <c r="M583" s="151">
        <f t="shared" si="167"/>
        <v>1.00069246</v>
      </c>
      <c r="N583" s="151">
        <f t="shared" ca="1" si="168"/>
        <v>1.001199441</v>
      </c>
      <c r="O583" s="150">
        <f t="shared" si="177"/>
        <v>0</v>
      </c>
      <c r="P583" s="145">
        <f t="shared" ca="1" si="169"/>
        <v>9.4010266399999995</v>
      </c>
      <c r="Q583" s="152">
        <f t="shared" si="170"/>
        <v>0</v>
      </c>
      <c r="R583" s="153" t="str">
        <f t="shared" si="178"/>
        <v>A+J=</v>
      </c>
      <c r="S583" s="148">
        <f t="shared" si="179"/>
        <v>44054</v>
      </c>
      <c r="T583" s="154">
        <f t="shared" si="171"/>
        <v>0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7" t="str">
        <f t="shared" ca="1" si="180"/>
        <v>Pago</v>
      </c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</row>
    <row r="584" spans="1:208" x14ac:dyDescent="0.2">
      <c r="A584" s="143">
        <f t="shared" si="172"/>
        <v>44034</v>
      </c>
      <c r="B584" s="144">
        <f t="shared" ca="1" si="181"/>
        <v>7848.8089316699961</v>
      </c>
      <c r="C584" s="145">
        <f t="shared" si="173"/>
        <v>7837.8399999999965</v>
      </c>
      <c r="D584" s="146">
        <f ca="1">IF(A584&lt;$B$1,VLOOKUP(A584,[1]DI!$A$4:$B$15000,2,FALSE),0)</f>
        <v>2.1500000000000005E-2</v>
      </c>
      <c r="E584" s="145">
        <f t="shared" ca="1" si="165"/>
        <v>1.0000844200000001</v>
      </c>
      <c r="F584" s="145">
        <f ca="1">(TRUNC(PRODUCT($E$12:$E583),16))</f>
        <v>1.0800858928455599</v>
      </c>
      <c r="G584" s="145">
        <f t="shared" ca="1" si="183"/>
        <v>1.07944784236311</v>
      </c>
      <c r="H584" s="145">
        <f t="shared" ca="1" si="166"/>
        <v>1.0005910899999999</v>
      </c>
      <c r="I584" s="147">
        <f t="shared" si="174"/>
        <v>2.9499999999999998E-2</v>
      </c>
      <c r="J584" s="148">
        <f t="shared" si="182"/>
        <v>44025</v>
      </c>
      <c r="K584" s="149">
        <f t="shared" si="175"/>
        <v>7</v>
      </c>
      <c r="L584" s="150">
        <f t="shared" si="176"/>
        <v>7</v>
      </c>
      <c r="M584" s="151">
        <f t="shared" si="167"/>
        <v>1.0008079160000001</v>
      </c>
      <c r="N584" s="151">
        <f t="shared" ca="1" si="168"/>
        <v>1.001399484</v>
      </c>
      <c r="O584" s="150">
        <f t="shared" si="177"/>
        <v>0</v>
      </c>
      <c r="P584" s="145">
        <f t="shared" ca="1" si="169"/>
        <v>10.96893167</v>
      </c>
      <c r="Q584" s="152">
        <f t="shared" si="170"/>
        <v>0</v>
      </c>
      <c r="R584" s="153" t="str">
        <f t="shared" si="178"/>
        <v>A+J=</v>
      </c>
      <c r="S584" s="148">
        <f t="shared" si="179"/>
        <v>44054</v>
      </c>
      <c r="T584" s="154">
        <f t="shared" si="171"/>
        <v>0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7" t="str">
        <f t="shared" ca="1" si="180"/>
        <v>Pago</v>
      </c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</row>
    <row r="585" spans="1:208" x14ac:dyDescent="0.2">
      <c r="A585" s="143">
        <f t="shared" si="172"/>
        <v>44035</v>
      </c>
      <c r="B585" s="144">
        <f t="shared" ca="1" si="181"/>
        <v>7850.3771737199968</v>
      </c>
      <c r="C585" s="145">
        <f t="shared" si="173"/>
        <v>7837.8399999999965</v>
      </c>
      <c r="D585" s="146">
        <f ca="1">IF(A585&lt;$B$1,VLOOKUP(A585,[1]DI!$A$4:$B$15000,2,FALSE),0)</f>
        <v>2.1500000000000005E-2</v>
      </c>
      <c r="E585" s="145">
        <f t="shared" ca="1" si="165"/>
        <v>1.0000844200000001</v>
      </c>
      <c r="F585" s="145">
        <f ca="1">(TRUNC(PRODUCT($E$12:$E584),16))</f>
        <v>1.0801770736966301</v>
      </c>
      <c r="G585" s="145">
        <f t="shared" ca="1" si="183"/>
        <v>1.07944784236311</v>
      </c>
      <c r="H585" s="145">
        <f t="shared" ca="1" si="166"/>
        <v>1.0006755599999999</v>
      </c>
      <c r="I585" s="147">
        <f t="shared" si="174"/>
        <v>2.9499999999999998E-2</v>
      </c>
      <c r="J585" s="148">
        <f t="shared" si="182"/>
        <v>44025</v>
      </c>
      <c r="K585" s="149">
        <f t="shared" si="175"/>
        <v>8</v>
      </c>
      <c r="L585" s="150">
        <f t="shared" si="176"/>
        <v>8</v>
      </c>
      <c r="M585" s="151">
        <f t="shared" si="167"/>
        <v>1.000923386</v>
      </c>
      <c r="N585" s="151">
        <f t="shared" ca="1" si="168"/>
        <v>1.00159957</v>
      </c>
      <c r="O585" s="150">
        <f t="shared" si="177"/>
        <v>0</v>
      </c>
      <c r="P585" s="145">
        <f t="shared" ca="1" si="169"/>
        <v>12.53717372</v>
      </c>
      <c r="Q585" s="152">
        <f t="shared" si="170"/>
        <v>0</v>
      </c>
      <c r="R585" s="153" t="str">
        <f t="shared" si="178"/>
        <v>A+J=</v>
      </c>
      <c r="S585" s="148">
        <f t="shared" si="179"/>
        <v>44054</v>
      </c>
      <c r="T585" s="154">
        <f t="shared" si="171"/>
        <v>0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7" t="str">
        <f t="shared" ca="1" si="180"/>
        <v>Pago</v>
      </c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</row>
    <row r="586" spans="1:208" x14ac:dyDescent="0.2">
      <c r="A586" s="143">
        <f t="shared" si="172"/>
        <v>44036</v>
      </c>
      <c r="B586" s="144">
        <f t="shared" ca="1" si="181"/>
        <v>7851.9457606399965</v>
      </c>
      <c r="C586" s="145">
        <f t="shared" si="173"/>
        <v>7837.8399999999965</v>
      </c>
      <c r="D586" s="146">
        <f ca="1">IF(A586&lt;$B$1,VLOOKUP(A586,[1]DI!$A$4:$B$15000,2,FALSE),0)</f>
        <v>2.1500000000000005E-2</v>
      </c>
      <c r="E586" s="145">
        <f t="shared" ca="1" si="165"/>
        <v>1.0000844200000001</v>
      </c>
      <c r="F586" s="145">
        <f ca="1">(TRUNC(PRODUCT($E$12:$E585),16))</f>
        <v>1.08026826224519</v>
      </c>
      <c r="G586" s="145">
        <f t="shared" ca="1" si="183"/>
        <v>1.07944784236311</v>
      </c>
      <c r="H586" s="145">
        <f t="shared" ca="1" si="166"/>
        <v>1.0007600400000001</v>
      </c>
      <c r="I586" s="147">
        <f t="shared" si="174"/>
        <v>2.9499999999999998E-2</v>
      </c>
      <c r="J586" s="148">
        <f t="shared" si="182"/>
        <v>44025</v>
      </c>
      <c r="K586" s="149">
        <f t="shared" si="175"/>
        <v>9</v>
      </c>
      <c r="L586" s="150">
        <f t="shared" si="176"/>
        <v>9</v>
      </c>
      <c r="M586" s="151">
        <f t="shared" si="167"/>
        <v>1.0010388699999999</v>
      </c>
      <c r="N586" s="151">
        <f t="shared" ca="1" si="168"/>
        <v>1.0017997000000001</v>
      </c>
      <c r="O586" s="150">
        <f t="shared" si="177"/>
        <v>0</v>
      </c>
      <c r="P586" s="145">
        <f t="shared" ca="1" si="169"/>
        <v>14.10576064</v>
      </c>
      <c r="Q586" s="152">
        <f t="shared" si="170"/>
        <v>0</v>
      </c>
      <c r="R586" s="153" t="str">
        <f t="shared" si="178"/>
        <v>A+J=</v>
      </c>
      <c r="S586" s="148">
        <f t="shared" si="179"/>
        <v>44054</v>
      </c>
      <c r="T586" s="154">
        <f t="shared" si="171"/>
        <v>0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7" t="str">
        <f t="shared" ca="1" si="180"/>
        <v>Pago</v>
      </c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</row>
    <row r="587" spans="1:208" x14ac:dyDescent="0.2">
      <c r="A587" s="143">
        <f t="shared" si="172"/>
        <v>44037</v>
      </c>
      <c r="B587" s="144">
        <f t="shared" ca="1" si="181"/>
        <v>7853.5145905399968</v>
      </c>
      <c r="C587" s="145">
        <f t="shared" si="173"/>
        <v>7837.8399999999965</v>
      </c>
      <c r="D587" s="146">
        <f ca="1">IF(A587&lt;$B$1,VLOOKUP(A587,[1]DI!$A$4:$B$15000,2,FALSE),0)</f>
        <v>0</v>
      </c>
      <c r="E587" s="145">
        <f t="shared" ca="1" si="165"/>
        <v>1</v>
      </c>
      <c r="F587" s="145">
        <f ca="1">(TRUNC(PRODUCT($E$12:$E586),16))</f>
        <v>1.0803594584918901</v>
      </c>
      <c r="G587" s="145">
        <f t="shared" ca="1" si="183"/>
        <v>1.07944784236311</v>
      </c>
      <c r="H587" s="145">
        <f t="shared" ca="1" si="166"/>
        <v>1.00084452</v>
      </c>
      <c r="I587" s="147">
        <f t="shared" si="174"/>
        <v>2.9499999999999998E-2</v>
      </c>
      <c r="J587" s="148">
        <f t="shared" si="182"/>
        <v>44025</v>
      </c>
      <c r="K587" s="149">
        <f t="shared" si="175"/>
        <v>9</v>
      </c>
      <c r="L587" s="150">
        <f t="shared" si="176"/>
        <v>10</v>
      </c>
      <c r="M587" s="151">
        <f t="shared" si="167"/>
        <v>1.001154366</v>
      </c>
      <c r="N587" s="151">
        <f t="shared" ca="1" si="168"/>
        <v>1.001999861</v>
      </c>
      <c r="O587" s="150">
        <f t="shared" si="177"/>
        <v>0</v>
      </c>
      <c r="P587" s="145">
        <f t="shared" ca="1" si="169"/>
        <v>15.674590540000001</v>
      </c>
      <c r="Q587" s="152">
        <f t="shared" si="170"/>
        <v>0</v>
      </c>
      <c r="R587" s="153" t="str">
        <f t="shared" si="178"/>
        <v>A+J=</v>
      </c>
      <c r="S587" s="148">
        <f t="shared" si="179"/>
        <v>44054</v>
      </c>
      <c r="T587" s="154">
        <f t="shared" si="171"/>
        <v>0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7" t="str">
        <f t="shared" ca="1" si="180"/>
        <v>Pago</v>
      </c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</row>
    <row r="588" spans="1:208" x14ac:dyDescent="0.2">
      <c r="A588" s="143">
        <f t="shared" si="172"/>
        <v>44038</v>
      </c>
      <c r="B588" s="144">
        <f t="shared" ca="1" si="181"/>
        <v>7853.5145905399968</v>
      </c>
      <c r="C588" s="145">
        <f t="shared" si="173"/>
        <v>7837.8399999999965</v>
      </c>
      <c r="D588" s="146">
        <f ca="1">IF(A588&lt;$B$1,VLOOKUP(A588,[1]DI!$A$4:$B$15000,2,FALSE),0)</f>
        <v>0</v>
      </c>
      <c r="E588" s="145">
        <f t="shared" ref="E588:E651" ca="1" si="184">IF(A588&lt;A$10,1,ROUND(((1+D588)^(1/252)),8))</f>
        <v>1</v>
      </c>
      <c r="F588" s="145">
        <f ca="1">(TRUNC(PRODUCT($E$12:$E587),16))</f>
        <v>1.0803594584918901</v>
      </c>
      <c r="G588" s="145">
        <f t="shared" ca="1" si="183"/>
        <v>1.07944784236311</v>
      </c>
      <c r="H588" s="145">
        <f t="shared" ref="H588:H651" ca="1" si="185">ROUND(F588/G588,8)</f>
        <v>1.00084452</v>
      </c>
      <c r="I588" s="147">
        <f t="shared" si="174"/>
        <v>2.9499999999999998E-2</v>
      </c>
      <c r="J588" s="148">
        <f t="shared" si="182"/>
        <v>44025</v>
      </c>
      <c r="K588" s="149">
        <f t="shared" si="175"/>
        <v>9</v>
      </c>
      <c r="L588" s="150">
        <f t="shared" si="176"/>
        <v>10</v>
      </c>
      <c r="M588" s="151">
        <f t="shared" ref="M588:M651" si="186">ROUND((I588+1)^(L588/252),9)</f>
        <v>1.001154366</v>
      </c>
      <c r="N588" s="151">
        <f t="shared" ref="N588:N651" ca="1" si="187">ROUND(H588*M588,9)</f>
        <v>1.001999861</v>
      </c>
      <c r="O588" s="150">
        <f t="shared" si="177"/>
        <v>0</v>
      </c>
      <c r="P588" s="145">
        <f t="shared" ref="P588:P651" ca="1" si="188">TRUNC(((N588-1)*C588),8)</f>
        <v>15.674590540000001</v>
      </c>
      <c r="Q588" s="152">
        <f t="shared" ref="Q588:Q651" si="189">IF(O588&gt;0,VLOOKUP(O588,$V$12:$AA$72,6),0)</f>
        <v>0</v>
      </c>
      <c r="R588" s="153" t="str">
        <f t="shared" si="178"/>
        <v>A+J=</v>
      </c>
      <c r="S588" s="148">
        <f t="shared" si="179"/>
        <v>44054</v>
      </c>
      <c r="T588" s="154">
        <f t="shared" ref="T588:T651" si="190">IF(O588&gt;0,(P588+Q588)*T$10,0)</f>
        <v>0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7" t="str">
        <f t="shared" ca="1" si="180"/>
        <v>Pago</v>
      </c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</row>
    <row r="589" spans="1:208" x14ac:dyDescent="0.2">
      <c r="A589" s="143">
        <f t="shared" ref="A589:A652" si="191">(A588+1)</f>
        <v>44039</v>
      </c>
      <c r="B589" s="144">
        <f t="shared" ca="1" si="181"/>
        <v>7853.5145905399968</v>
      </c>
      <c r="C589" s="145">
        <f t="shared" ref="C589:C652" si="192">(C588-Q588)</f>
        <v>7837.8399999999965</v>
      </c>
      <c r="D589" s="146">
        <f ca="1">IF(A589&lt;$B$1,VLOOKUP(A589,[1]DI!$A$4:$B$15000,2,FALSE),0)</f>
        <v>2.1500000000000005E-2</v>
      </c>
      <c r="E589" s="145">
        <f t="shared" ca="1" si="184"/>
        <v>1.0000844200000001</v>
      </c>
      <c r="F589" s="145">
        <f ca="1">(TRUNC(PRODUCT($E$12:$E588),16))</f>
        <v>1.0803594584918901</v>
      </c>
      <c r="G589" s="145">
        <f t="shared" ca="1" si="183"/>
        <v>1.07944784236311</v>
      </c>
      <c r="H589" s="145">
        <f t="shared" ca="1" si="185"/>
        <v>1.00084452</v>
      </c>
      <c r="I589" s="147">
        <f t="shared" ref="I589:I652" si="193">I588</f>
        <v>2.9499999999999998E-2</v>
      </c>
      <c r="J589" s="148">
        <f t="shared" si="182"/>
        <v>44025</v>
      </c>
      <c r="K589" s="149">
        <f t="shared" ref="K589:K652" si="194">IF(A589&gt;J589,IF(NETWORKDAYS(J589,A589,$V$81:$V$465)-1=0,1,NETWORKDAYS(J589,A589,$V$81:$V$465)-1),0)</f>
        <v>10</v>
      </c>
      <c r="L589" s="150">
        <f t="shared" ref="L589:L652" si="195">IF(AND(K589=1,K588=1),1,IF(K589&gt;0,IF(K589=K588,K589+1,K589),0))</f>
        <v>10</v>
      </c>
      <c r="M589" s="151">
        <f t="shared" si="186"/>
        <v>1.001154366</v>
      </c>
      <c r="N589" s="151">
        <f t="shared" ca="1" si="187"/>
        <v>1.001999861</v>
      </c>
      <c r="O589" s="150">
        <f t="shared" ref="O589:O652" si="196">IF(VLOOKUP(A589,W$12:AD$72,8)=VLOOKUP(A588,W$12:AD$72,8),0,VLOOKUP(A589,W$12:AD$72,8))</f>
        <v>0</v>
      </c>
      <c r="P589" s="145">
        <f t="shared" ca="1" si="188"/>
        <v>15.674590540000001</v>
      </c>
      <c r="Q589" s="152">
        <f t="shared" si="189"/>
        <v>0</v>
      </c>
      <c r="R589" s="153" t="str">
        <f t="shared" ref="R589:R652" si="197">IF(O588&gt;0,VLOOKUP(O588,V$12:AF$72,10),R588)</f>
        <v>A+J=</v>
      </c>
      <c r="S589" s="148">
        <f t="shared" ref="S589:S652" si="198">IF(O588&gt;0,VLOOKUP(O588,V$12:AF$72,11),S588)</f>
        <v>44054</v>
      </c>
      <c r="T589" s="154">
        <f t="shared" si="190"/>
        <v>0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7" t="str">
        <f t="shared" ref="AG589:AG652" ca="1" si="199">IF(W589&lt;TODAY(),"Pago","")</f>
        <v>Pago</v>
      </c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</row>
    <row r="590" spans="1:208" x14ac:dyDescent="0.2">
      <c r="A590" s="143">
        <f t="shared" si="191"/>
        <v>44040</v>
      </c>
      <c r="B590" s="144">
        <f t="shared" ref="B590:B653" ca="1" si="200">IF(A590&lt;=TODAY(),C590+P590,IF(AND(A590&gt;TODAY(),A590&lt;=$B$1),IF(VLOOKUP(TODAY(),$A$10:$D$10000,4,FALSE)=0,"n.d",C590+P590),"n.d"))</f>
        <v>7855.0837652899963</v>
      </c>
      <c r="C590" s="145">
        <f t="shared" si="192"/>
        <v>7837.8399999999965</v>
      </c>
      <c r="D590" s="146">
        <f ca="1">IF(A590&lt;$B$1,VLOOKUP(A590,[1]DI!$A$4:$B$15000,2,FALSE),0)</f>
        <v>2.1500000000000005E-2</v>
      </c>
      <c r="E590" s="145">
        <f t="shared" ca="1" si="184"/>
        <v>1.0000844200000001</v>
      </c>
      <c r="F590" s="145">
        <f ca="1">(TRUNC(PRODUCT($E$12:$E589),16))</f>
        <v>1.08045066243738</v>
      </c>
      <c r="G590" s="145">
        <f t="shared" ca="1" si="183"/>
        <v>1.07944784236311</v>
      </c>
      <c r="H590" s="145">
        <f t="shared" ca="1" si="185"/>
        <v>1.0009290099999999</v>
      </c>
      <c r="I590" s="147">
        <f t="shared" si="193"/>
        <v>2.9499999999999998E-2</v>
      </c>
      <c r="J590" s="148">
        <f t="shared" ref="J590:J653" si="201">IF(O589&gt;0,VLOOKUP(O589,V$12:AF$72,2),J589)</f>
        <v>44025</v>
      </c>
      <c r="K590" s="149">
        <f t="shared" si="194"/>
        <v>11</v>
      </c>
      <c r="L590" s="150">
        <f t="shared" si="195"/>
        <v>11</v>
      </c>
      <c r="M590" s="151">
        <f t="shared" si="186"/>
        <v>1.0012698760000001</v>
      </c>
      <c r="N590" s="151">
        <f t="shared" ca="1" si="187"/>
        <v>1.0022000659999999</v>
      </c>
      <c r="O590" s="150">
        <f t="shared" si="196"/>
        <v>0</v>
      </c>
      <c r="P590" s="145">
        <f t="shared" ca="1" si="188"/>
        <v>17.243765289999999</v>
      </c>
      <c r="Q590" s="152">
        <f t="shared" si="189"/>
        <v>0</v>
      </c>
      <c r="R590" s="153" t="str">
        <f t="shared" si="197"/>
        <v>A+J=</v>
      </c>
      <c r="S590" s="148">
        <f t="shared" si="198"/>
        <v>44054</v>
      </c>
      <c r="T590" s="154">
        <f t="shared" si="190"/>
        <v>0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7" t="str">
        <f t="shared" ca="1" si="199"/>
        <v>Pago</v>
      </c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</row>
    <row r="591" spans="1:208" x14ac:dyDescent="0.2">
      <c r="A591" s="143">
        <f t="shared" si="191"/>
        <v>44041</v>
      </c>
      <c r="B591" s="144">
        <f t="shared" ca="1" si="200"/>
        <v>7856.6532692399969</v>
      </c>
      <c r="C591" s="145">
        <f t="shared" si="192"/>
        <v>7837.8399999999965</v>
      </c>
      <c r="D591" s="146">
        <f ca="1">IF(A591&lt;$B$1,VLOOKUP(A591,[1]DI!$A$4:$B$15000,2,FALSE),0)</f>
        <v>2.1500000000000005E-2</v>
      </c>
      <c r="E591" s="145">
        <f t="shared" ca="1" si="184"/>
        <v>1.0000844200000001</v>
      </c>
      <c r="F591" s="145">
        <f ca="1">(TRUNC(PRODUCT($E$12:$E590),16))</f>
        <v>1.0805418740823001</v>
      </c>
      <c r="G591" s="145">
        <f t="shared" ca="1" si="183"/>
        <v>1.07944784236311</v>
      </c>
      <c r="H591" s="145">
        <f t="shared" ca="1" si="185"/>
        <v>1.0010135099999999</v>
      </c>
      <c r="I591" s="147">
        <f t="shared" si="193"/>
        <v>2.9499999999999998E-2</v>
      </c>
      <c r="J591" s="148">
        <f t="shared" si="201"/>
        <v>44025</v>
      </c>
      <c r="K591" s="149">
        <f t="shared" si="194"/>
        <v>12</v>
      </c>
      <c r="L591" s="150">
        <f t="shared" si="195"/>
        <v>12</v>
      </c>
      <c r="M591" s="151">
        <f t="shared" si="186"/>
        <v>1.0013853989999999</v>
      </c>
      <c r="N591" s="151">
        <f t="shared" ca="1" si="187"/>
        <v>1.0024003130000001</v>
      </c>
      <c r="O591" s="150">
        <f t="shared" si="196"/>
        <v>0</v>
      </c>
      <c r="P591" s="145">
        <f t="shared" ca="1" si="188"/>
        <v>18.81326924</v>
      </c>
      <c r="Q591" s="152">
        <f t="shared" si="189"/>
        <v>0</v>
      </c>
      <c r="R591" s="153" t="str">
        <f t="shared" si="197"/>
        <v>A+J=</v>
      </c>
      <c r="S591" s="148">
        <f t="shared" si="198"/>
        <v>44054</v>
      </c>
      <c r="T591" s="154">
        <f t="shared" si="190"/>
        <v>0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7" t="str">
        <f t="shared" ca="1" si="199"/>
        <v>Pago</v>
      </c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</row>
    <row r="592" spans="1:208" x14ac:dyDescent="0.2">
      <c r="A592" s="143">
        <f t="shared" si="191"/>
        <v>44042</v>
      </c>
      <c r="B592" s="144">
        <f t="shared" ca="1" si="200"/>
        <v>7858.2231180499966</v>
      </c>
      <c r="C592" s="145">
        <f t="shared" si="192"/>
        <v>7837.8399999999965</v>
      </c>
      <c r="D592" s="146">
        <f ca="1">IF(A592&lt;$B$1,VLOOKUP(A592,[1]DI!$A$4:$B$15000,2,FALSE),0)</f>
        <v>2.1500000000000005E-2</v>
      </c>
      <c r="E592" s="145">
        <f t="shared" ca="1" si="184"/>
        <v>1.0000844200000001</v>
      </c>
      <c r="F592" s="145">
        <f ca="1">(TRUNC(PRODUCT($E$12:$E591),16))</f>
        <v>1.0806330934273101</v>
      </c>
      <c r="G592" s="145">
        <f t="shared" ca="1" si="183"/>
        <v>1.07944784236311</v>
      </c>
      <c r="H592" s="145">
        <f t="shared" ca="1" si="185"/>
        <v>1.0010980199999999</v>
      </c>
      <c r="I592" s="147">
        <f t="shared" si="193"/>
        <v>2.9499999999999998E-2</v>
      </c>
      <c r="J592" s="148">
        <f t="shared" si="201"/>
        <v>44025</v>
      </c>
      <c r="K592" s="149">
        <f t="shared" si="194"/>
        <v>13</v>
      </c>
      <c r="L592" s="150">
        <f t="shared" si="195"/>
        <v>13</v>
      </c>
      <c r="M592" s="151">
        <f t="shared" si="186"/>
        <v>1.001500936</v>
      </c>
      <c r="N592" s="151">
        <f t="shared" ca="1" si="187"/>
        <v>1.002600604</v>
      </c>
      <c r="O592" s="150">
        <f t="shared" si="196"/>
        <v>0</v>
      </c>
      <c r="P592" s="145">
        <f t="shared" ca="1" si="188"/>
        <v>20.38311805</v>
      </c>
      <c r="Q592" s="152">
        <f t="shared" si="189"/>
        <v>0</v>
      </c>
      <c r="R592" s="153" t="str">
        <f t="shared" si="197"/>
        <v>A+J=</v>
      </c>
      <c r="S592" s="148">
        <f t="shared" si="198"/>
        <v>44054</v>
      </c>
      <c r="T592" s="154">
        <f t="shared" si="190"/>
        <v>0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7" t="str">
        <f t="shared" ca="1" si="199"/>
        <v>Pago</v>
      </c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</row>
    <row r="593" spans="1:208" x14ac:dyDescent="0.2">
      <c r="A593" s="143">
        <f t="shared" si="191"/>
        <v>44043</v>
      </c>
      <c r="B593" s="144">
        <f t="shared" ca="1" si="200"/>
        <v>7859.7932255099968</v>
      </c>
      <c r="C593" s="145">
        <f t="shared" si="192"/>
        <v>7837.8399999999965</v>
      </c>
      <c r="D593" s="146">
        <f ca="1">IF(A593&lt;$B$1,VLOOKUP(A593,[1]DI!$A$4:$B$15000,2,FALSE),0)</f>
        <v>2.1500000000000005E-2</v>
      </c>
      <c r="E593" s="145">
        <f t="shared" ca="1" si="184"/>
        <v>1.0000844200000001</v>
      </c>
      <c r="F593" s="145">
        <f ca="1">(TRUNC(PRODUCT($E$12:$E592),16))</f>
        <v>1.0807243204730601</v>
      </c>
      <c r="G593" s="145">
        <f t="shared" ca="1" si="183"/>
        <v>1.07944784236311</v>
      </c>
      <c r="H593" s="145">
        <f t="shared" ca="1" si="185"/>
        <v>1.0011825299999999</v>
      </c>
      <c r="I593" s="147">
        <f t="shared" si="193"/>
        <v>2.9499999999999998E-2</v>
      </c>
      <c r="J593" s="148">
        <f t="shared" si="201"/>
        <v>44025</v>
      </c>
      <c r="K593" s="149">
        <f t="shared" si="194"/>
        <v>14</v>
      </c>
      <c r="L593" s="150">
        <f t="shared" si="195"/>
        <v>14</v>
      </c>
      <c r="M593" s="151">
        <f t="shared" si="186"/>
        <v>1.0016164860000001</v>
      </c>
      <c r="N593" s="151">
        <f t="shared" ca="1" si="187"/>
        <v>1.0028009280000001</v>
      </c>
      <c r="O593" s="150">
        <f t="shared" si="196"/>
        <v>0</v>
      </c>
      <c r="P593" s="145">
        <f t="shared" ca="1" si="188"/>
        <v>21.953225509999999</v>
      </c>
      <c r="Q593" s="152">
        <f t="shared" si="189"/>
        <v>0</v>
      </c>
      <c r="R593" s="153" t="str">
        <f t="shared" si="197"/>
        <v>A+J=</v>
      </c>
      <c r="S593" s="148">
        <f t="shared" si="198"/>
        <v>44054</v>
      </c>
      <c r="T593" s="154">
        <f t="shared" si="190"/>
        <v>0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7" t="str">
        <f t="shared" ca="1" si="199"/>
        <v>Pago</v>
      </c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</row>
    <row r="594" spans="1:208" x14ac:dyDescent="0.2">
      <c r="A594" s="143">
        <f t="shared" si="191"/>
        <v>44044</v>
      </c>
      <c r="B594" s="144">
        <f t="shared" ca="1" si="200"/>
        <v>7861.3636621599962</v>
      </c>
      <c r="C594" s="145">
        <f t="shared" si="192"/>
        <v>7837.8399999999965</v>
      </c>
      <c r="D594" s="146">
        <f ca="1">IF(A594&lt;$B$1,VLOOKUP(A594,[1]DI!$A$4:$B$15000,2,FALSE),0)</f>
        <v>0</v>
      </c>
      <c r="E594" s="145">
        <f t="shared" ca="1" si="184"/>
        <v>1</v>
      </c>
      <c r="F594" s="145">
        <f ca="1">(TRUNC(PRODUCT($E$12:$E593),16))</f>
        <v>1.0808155552201899</v>
      </c>
      <c r="G594" s="145">
        <f t="shared" ca="1" si="183"/>
        <v>1.07944784236311</v>
      </c>
      <c r="H594" s="145">
        <f t="shared" ca="1" si="185"/>
        <v>1.00126705</v>
      </c>
      <c r="I594" s="147">
        <f t="shared" si="193"/>
        <v>2.9499999999999998E-2</v>
      </c>
      <c r="J594" s="148">
        <f t="shared" si="201"/>
        <v>44025</v>
      </c>
      <c r="K594" s="149">
        <f t="shared" si="194"/>
        <v>14</v>
      </c>
      <c r="L594" s="150">
        <f t="shared" si="195"/>
        <v>15</v>
      </c>
      <c r="M594" s="151">
        <f t="shared" si="186"/>
        <v>1.0017320489999999</v>
      </c>
      <c r="N594" s="151">
        <f t="shared" ca="1" si="187"/>
        <v>1.0030012939999999</v>
      </c>
      <c r="O594" s="150">
        <f t="shared" si="196"/>
        <v>0</v>
      </c>
      <c r="P594" s="145">
        <f t="shared" ca="1" si="188"/>
        <v>23.523662160000001</v>
      </c>
      <c r="Q594" s="152">
        <f t="shared" si="189"/>
        <v>0</v>
      </c>
      <c r="R594" s="153" t="str">
        <f t="shared" si="197"/>
        <v>A+J=</v>
      </c>
      <c r="S594" s="148">
        <f t="shared" si="198"/>
        <v>44054</v>
      </c>
      <c r="T594" s="154">
        <f t="shared" si="190"/>
        <v>0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7" t="str">
        <f t="shared" ca="1" si="199"/>
        <v>Pago</v>
      </c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</row>
    <row r="595" spans="1:208" x14ac:dyDescent="0.2">
      <c r="A595" s="143">
        <f t="shared" si="191"/>
        <v>44045</v>
      </c>
      <c r="B595" s="144">
        <f t="shared" ca="1" si="200"/>
        <v>7861.3636621599962</v>
      </c>
      <c r="C595" s="145">
        <f t="shared" si="192"/>
        <v>7837.8399999999965</v>
      </c>
      <c r="D595" s="146">
        <f ca="1">IF(A595&lt;$B$1,VLOOKUP(A595,[1]DI!$A$4:$B$15000,2,FALSE),0)</f>
        <v>0</v>
      </c>
      <c r="E595" s="145">
        <f t="shared" ca="1" si="184"/>
        <v>1</v>
      </c>
      <c r="F595" s="145">
        <f ca="1">(TRUNC(PRODUCT($E$12:$E594),16))</f>
        <v>1.0808155552201899</v>
      </c>
      <c r="G595" s="145">
        <f t="shared" ca="1" si="183"/>
        <v>1.07944784236311</v>
      </c>
      <c r="H595" s="145">
        <f t="shared" ca="1" si="185"/>
        <v>1.00126705</v>
      </c>
      <c r="I595" s="147">
        <f t="shared" si="193"/>
        <v>2.9499999999999998E-2</v>
      </c>
      <c r="J595" s="148">
        <f t="shared" si="201"/>
        <v>44025</v>
      </c>
      <c r="K595" s="149">
        <f t="shared" si="194"/>
        <v>14</v>
      </c>
      <c r="L595" s="150">
        <f t="shared" si="195"/>
        <v>15</v>
      </c>
      <c r="M595" s="151">
        <f t="shared" si="186"/>
        <v>1.0017320489999999</v>
      </c>
      <c r="N595" s="151">
        <f t="shared" ca="1" si="187"/>
        <v>1.0030012939999999</v>
      </c>
      <c r="O595" s="150">
        <f t="shared" si="196"/>
        <v>0</v>
      </c>
      <c r="P595" s="145">
        <f t="shared" ca="1" si="188"/>
        <v>23.523662160000001</v>
      </c>
      <c r="Q595" s="152">
        <f t="shared" si="189"/>
        <v>0</v>
      </c>
      <c r="R595" s="153" t="str">
        <f t="shared" si="197"/>
        <v>A+J=</v>
      </c>
      <c r="S595" s="148">
        <f t="shared" si="198"/>
        <v>44054</v>
      </c>
      <c r="T595" s="154">
        <f t="shared" si="190"/>
        <v>0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7" t="str">
        <f t="shared" ca="1" si="199"/>
        <v>Pago</v>
      </c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</row>
    <row r="596" spans="1:208" x14ac:dyDescent="0.2">
      <c r="A596" s="143">
        <f t="shared" si="191"/>
        <v>44046</v>
      </c>
      <c r="B596" s="144">
        <f t="shared" ca="1" si="200"/>
        <v>7861.3636621599962</v>
      </c>
      <c r="C596" s="145">
        <f t="shared" si="192"/>
        <v>7837.8399999999965</v>
      </c>
      <c r="D596" s="146">
        <f ca="1">IF(A596&lt;$B$1,VLOOKUP(A596,[1]DI!$A$4:$B$15000,2,FALSE),0)</f>
        <v>2.1500000000000005E-2</v>
      </c>
      <c r="E596" s="145">
        <f t="shared" ca="1" si="184"/>
        <v>1.0000844200000001</v>
      </c>
      <c r="F596" s="145">
        <f ca="1">(TRUNC(PRODUCT($E$12:$E595),16))</f>
        <v>1.0808155552201899</v>
      </c>
      <c r="G596" s="145">
        <f t="shared" ca="1" si="183"/>
        <v>1.07944784236311</v>
      </c>
      <c r="H596" s="145">
        <f t="shared" ca="1" si="185"/>
        <v>1.00126705</v>
      </c>
      <c r="I596" s="147">
        <f t="shared" si="193"/>
        <v>2.9499999999999998E-2</v>
      </c>
      <c r="J596" s="148">
        <f t="shared" si="201"/>
        <v>44025</v>
      </c>
      <c r="K596" s="149">
        <f t="shared" si="194"/>
        <v>15</v>
      </c>
      <c r="L596" s="150">
        <f t="shared" si="195"/>
        <v>15</v>
      </c>
      <c r="M596" s="151">
        <f t="shared" si="186"/>
        <v>1.0017320489999999</v>
      </c>
      <c r="N596" s="151">
        <f t="shared" ca="1" si="187"/>
        <v>1.0030012939999999</v>
      </c>
      <c r="O596" s="150">
        <f t="shared" si="196"/>
        <v>0</v>
      </c>
      <c r="P596" s="145">
        <f t="shared" ca="1" si="188"/>
        <v>23.523662160000001</v>
      </c>
      <c r="Q596" s="152">
        <f t="shared" si="189"/>
        <v>0</v>
      </c>
      <c r="R596" s="153" t="str">
        <f t="shared" si="197"/>
        <v>A+J=</v>
      </c>
      <c r="S596" s="148">
        <f t="shared" si="198"/>
        <v>44054</v>
      </c>
      <c r="T596" s="154">
        <f t="shared" si="190"/>
        <v>0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7" t="str">
        <f t="shared" ca="1" si="199"/>
        <v>Pago</v>
      </c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</row>
    <row r="597" spans="1:208" x14ac:dyDescent="0.2">
      <c r="A597" s="143">
        <f t="shared" si="191"/>
        <v>44047</v>
      </c>
      <c r="B597" s="144">
        <f t="shared" ca="1" si="200"/>
        <v>7862.9344279999968</v>
      </c>
      <c r="C597" s="145">
        <f t="shared" si="192"/>
        <v>7837.8399999999965</v>
      </c>
      <c r="D597" s="146">
        <f ca="1">IF(A597&lt;$B$1,VLOOKUP(A597,[1]DI!$A$4:$B$15000,2,FALSE),0)</f>
        <v>2.1500000000000005E-2</v>
      </c>
      <c r="E597" s="145">
        <f t="shared" ca="1" si="184"/>
        <v>1.0000844200000001</v>
      </c>
      <c r="F597" s="145">
        <f ca="1">(TRUNC(PRODUCT($E$12:$E596),16))</f>
        <v>1.08090679766936</v>
      </c>
      <c r="G597" s="145">
        <f t="shared" ca="1" si="183"/>
        <v>1.07944784236311</v>
      </c>
      <c r="H597" s="145">
        <f t="shared" ca="1" si="185"/>
        <v>1.0013515799999999</v>
      </c>
      <c r="I597" s="147">
        <f t="shared" si="193"/>
        <v>2.9499999999999998E-2</v>
      </c>
      <c r="J597" s="148">
        <f t="shared" si="201"/>
        <v>44025</v>
      </c>
      <c r="K597" s="149">
        <f t="shared" si="194"/>
        <v>16</v>
      </c>
      <c r="L597" s="150">
        <f t="shared" si="195"/>
        <v>16</v>
      </c>
      <c r="M597" s="151">
        <f t="shared" si="186"/>
        <v>1.0018476249999999</v>
      </c>
      <c r="N597" s="151">
        <f t="shared" ca="1" si="187"/>
        <v>1.0032017019999999</v>
      </c>
      <c r="O597" s="150">
        <f t="shared" si="196"/>
        <v>0</v>
      </c>
      <c r="P597" s="145">
        <f t="shared" ca="1" si="188"/>
        <v>25.094428000000001</v>
      </c>
      <c r="Q597" s="152">
        <f t="shared" si="189"/>
        <v>0</v>
      </c>
      <c r="R597" s="153" t="str">
        <f t="shared" si="197"/>
        <v>A+J=</v>
      </c>
      <c r="S597" s="148">
        <f t="shared" si="198"/>
        <v>44054</v>
      </c>
      <c r="T597" s="154">
        <f t="shared" si="190"/>
        <v>0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7" t="str">
        <f t="shared" ca="1" si="199"/>
        <v>Pago</v>
      </c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</row>
    <row r="598" spans="1:208" x14ac:dyDescent="0.2">
      <c r="A598" s="143">
        <f t="shared" si="191"/>
        <v>44048</v>
      </c>
      <c r="B598" s="144">
        <f t="shared" ca="1" si="200"/>
        <v>7864.5054603199969</v>
      </c>
      <c r="C598" s="145">
        <f t="shared" si="192"/>
        <v>7837.8399999999965</v>
      </c>
      <c r="D598" s="146">
        <f ca="1">IF(A598&lt;$B$1,VLOOKUP(A598,[1]DI!$A$4:$B$15000,2,FALSE),0)</f>
        <v>2.1500000000000005E-2</v>
      </c>
      <c r="E598" s="145">
        <f t="shared" ca="1" si="184"/>
        <v>1.0000844200000001</v>
      </c>
      <c r="F598" s="145">
        <f ca="1">(TRUNC(PRODUCT($E$12:$E597),16))</f>
        <v>1.08099804782122</v>
      </c>
      <c r="G598" s="145">
        <f t="shared" ca="1" si="183"/>
        <v>1.07944784236311</v>
      </c>
      <c r="H598" s="145">
        <f t="shared" ca="1" si="185"/>
        <v>1.00143611</v>
      </c>
      <c r="I598" s="147">
        <f t="shared" si="193"/>
        <v>2.9499999999999998E-2</v>
      </c>
      <c r="J598" s="148">
        <f t="shared" si="201"/>
        <v>44025</v>
      </c>
      <c r="K598" s="149">
        <f t="shared" si="194"/>
        <v>17</v>
      </c>
      <c r="L598" s="150">
        <f t="shared" si="195"/>
        <v>17</v>
      </c>
      <c r="M598" s="151">
        <f t="shared" si="186"/>
        <v>1.001963215</v>
      </c>
      <c r="N598" s="151">
        <f t="shared" ca="1" si="187"/>
        <v>1.0034021440000001</v>
      </c>
      <c r="O598" s="150">
        <f t="shared" si="196"/>
        <v>0</v>
      </c>
      <c r="P598" s="145">
        <f t="shared" ca="1" si="188"/>
        <v>26.665460320000001</v>
      </c>
      <c r="Q598" s="152">
        <f t="shared" si="189"/>
        <v>0</v>
      </c>
      <c r="R598" s="153" t="str">
        <f t="shared" si="197"/>
        <v>A+J=</v>
      </c>
      <c r="S598" s="148">
        <f t="shared" si="198"/>
        <v>44054</v>
      </c>
      <c r="T598" s="154">
        <f t="shared" si="190"/>
        <v>0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7" t="str">
        <f t="shared" ca="1" si="199"/>
        <v>Pago</v>
      </c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</row>
    <row r="599" spans="1:208" x14ac:dyDescent="0.2">
      <c r="A599" s="143">
        <f t="shared" si="191"/>
        <v>44049</v>
      </c>
      <c r="B599" s="144">
        <f t="shared" ca="1" si="200"/>
        <v>7866.0768296799961</v>
      </c>
      <c r="C599" s="145">
        <f t="shared" si="192"/>
        <v>7837.8399999999965</v>
      </c>
      <c r="D599" s="146">
        <f ca="1">IF(A599&lt;$B$1,VLOOKUP(A599,[1]DI!$A$4:$B$15000,2,FALSE),0)</f>
        <v>1.9000000000000006E-2</v>
      </c>
      <c r="E599" s="145">
        <f t="shared" ca="1" si="184"/>
        <v>1.0000746899999999</v>
      </c>
      <c r="F599" s="145">
        <f ca="1">(TRUNC(PRODUCT($E$12:$E598),16))</f>
        <v>1.0810893056764199</v>
      </c>
      <c r="G599" s="145">
        <f t="shared" ca="1" si="183"/>
        <v>1.07944784236311</v>
      </c>
      <c r="H599" s="145">
        <f t="shared" ca="1" si="185"/>
        <v>1.00152065</v>
      </c>
      <c r="I599" s="147">
        <f t="shared" si="193"/>
        <v>2.9499999999999998E-2</v>
      </c>
      <c r="J599" s="148">
        <f t="shared" si="201"/>
        <v>44025</v>
      </c>
      <c r="K599" s="149">
        <f t="shared" si="194"/>
        <v>18</v>
      </c>
      <c r="L599" s="150">
        <f t="shared" si="195"/>
        <v>18</v>
      </c>
      <c r="M599" s="151">
        <f t="shared" si="186"/>
        <v>1.002078818</v>
      </c>
      <c r="N599" s="151">
        <f t="shared" ca="1" si="187"/>
        <v>1.003602629</v>
      </c>
      <c r="O599" s="150">
        <f t="shared" si="196"/>
        <v>0</v>
      </c>
      <c r="P599" s="145">
        <f t="shared" ca="1" si="188"/>
        <v>28.23682968</v>
      </c>
      <c r="Q599" s="152">
        <f t="shared" si="189"/>
        <v>0</v>
      </c>
      <c r="R599" s="153" t="str">
        <f t="shared" si="197"/>
        <v>A+J=</v>
      </c>
      <c r="S599" s="148">
        <f t="shared" si="198"/>
        <v>44054</v>
      </c>
      <c r="T599" s="154">
        <f t="shared" si="190"/>
        <v>0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7" t="str">
        <f t="shared" ca="1" si="199"/>
        <v>Pago</v>
      </c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</row>
    <row r="600" spans="1:208" x14ac:dyDescent="0.2">
      <c r="A600" s="143">
        <f t="shared" si="191"/>
        <v>44050</v>
      </c>
      <c r="B600" s="144">
        <f t="shared" ca="1" si="200"/>
        <v>7867.5719525199966</v>
      </c>
      <c r="C600" s="145">
        <f t="shared" si="192"/>
        <v>7837.8399999999965</v>
      </c>
      <c r="D600" s="146">
        <f ca="1">IF(A600&lt;$B$1,VLOOKUP(A600,[1]DI!$A$4:$B$15000,2,FALSE),0)</f>
        <v>1.9000000000000006E-2</v>
      </c>
      <c r="E600" s="145">
        <f t="shared" ca="1" si="184"/>
        <v>1.0000746899999999</v>
      </c>
      <c r="F600" s="145">
        <f ca="1">(TRUNC(PRODUCT($E$12:$E599),16))</f>
        <v>1.0811700522366601</v>
      </c>
      <c r="G600" s="145">
        <f t="shared" ca="1" si="183"/>
        <v>1.07944784236311</v>
      </c>
      <c r="H600" s="145">
        <f t="shared" ca="1" si="185"/>
        <v>1.0015954499999999</v>
      </c>
      <c r="I600" s="147">
        <f t="shared" si="193"/>
        <v>2.9499999999999998E-2</v>
      </c>
      <c r="J600" s="148">
        <f t="shared" si="201"/>
        <v>44025</v>
      </c>
      <c r="K600" s="149">
        <f t="shared" si="194"/>
        <v>19</v>
      </c>
      <c r="L600" s="150">
        <f t="shared" si="195"/>
        <v>19</v>
      </c>
      <c r="M600" s="151">
        <f t="shared" si="186"/>
        <v>1.0021944350000001</v>
      </c>
      <c r="N600" s="151">
        <f t="shared" ca="1" si="187"/>
        <v>1.0037933859999999</v>
      </c>
      <c r="O600" s="150">
        <f t="shared" si="196"/>
        <v>0</v>
      </c>
      <c r="P600" s="145">
        <f t="shared" ca="1" si="188"/>
        <v>29.73195252</v>
      </c>
      <c r="Q600" s="152">
        <f t="shared" si="189"/>
        <v>0</v>
      </c>
      <c r="R600" s="153" t="str">
        <f t="shared" si="197"/>
        <v>A+J=</v>
      </c>
      <c r="S600" s="148">
        <f t="shared" si="198"/>
        <v>44054</v>
      </c>
      <c r="T600" s="154">
        <f t="shared" si="190"/>
        <v>0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7" t="str">
        <f t="shared" ca="1" si="199"/>
        <v>Pago</v>
      </c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</row>
    <row r="601" spans="1:208" x14ac:dyDescent="0.2">
      <c r="A601" s="143">
        <f t="shared" si="191"/>
        <v>44051</v>
      </c>
      <c r="B601" s="144">
        <f t="shared" ca="1" si="200"/>
        <v>7869.0673888799965</v>
      </c>
      <c r="C601" s="145">
        <f t="shared" si="192"/>
        <v>7837.8399999999965</v>
      </c>
      <c r="D601" s="146">
        <f ca="1">IF(A601&lt;$B$1,VLOOKUP(A601,[1]DI!$A$4:$B$15000,2,FALSE),0)</f>
        <v>0</v>
      </c>
      <c r="E601" s="145">
        <f t="shared" ca="1" si="184"/>
        <v>1</v>
      </c>
      <c r="F601" s="145">
        <f ca="1">(TRUNC(PRODUCT($E$12:$E600),16))</f>
        <v>1.08125080482786</v>
      </c>
      <c r="G601" s="145">
        <f t="shared" ca="1" si="183"/>
        <v>1.07944784236311</v>
      </c>
      <c r="H601" s="145">
        <f t="shared" ca="1" si="185"/>
        <v>1.00167026</v>
      </c>
      <c r="I601" s="147">
        <f t="shared" si="193"/>
        <v>2.9499999999999998E-2</v>
      </c>
      <c r="J601" s="148">
        <f t="shared" si="201"/>
        <v>44025</v>
      </c>
      <c r="K601" s="149">
        <f t="shared" si="194"/>
        <v>19</v>
      </c>
      <c r="L601" s="150">
        <f t="shared" si="195"/>
        <v>20</v>
      </c>
      <c r="M601" s="151">
        <f t="shared" si="186"/>
        <v>1.0023100650000001</v>
      </c>
      <c r="N601" s="151">
        <f t="shared" ca="1" si="187"/>
        <v>1.003984183</v>
      </c>
      <c r="O601" s="150">
        <f t="shared" si="196"/>
        <v>0</v>
      </c>
      <c r="P601" s="145">
        <f t="shared" ca="1" si="188"/>
        <v>31.227388879999999</v>
      </c>
      <c r="Q601" s="152">
        <f t="shared" si="189"/>
        <v>0</v>
      </c>
      <c r="R601" s="153" t="str">
        <f t="shared" si="197"/>
        <v>A+J=</v>
      </c>
      <c r="S601" s="148">
        <f t="shared" si="198"/>
        <v>44054</v>
      </c>
      <c r="T601" s="154">
        <f t="shared" si="190"/>
        <v>0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7" t="str">
        <f t="shared" ca="1" si="199"/>
        <v>Pago</v>
      </c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</row>
    <row r="602" spans="1:208" x14ac:dyDescent="0.2">
      <c r="A602" s="143">
        <f t="shared" si="191"/>
        <v>44052</v>
      </c>
      <c r="B602" s="144">
        <f t="shared" ca="1" si="200"/>
        <v>7869.0673888799965</v>
      </c>
      <c r="C602" s="145">
        <f t="shared" si="192"/>
        <v>7837.8399999999965</v>
      </c>
      <c r="D602" s="146">
        <f ca="1">IF(A602&lt;$B$1,VLOOKUP(A602,[1]DI!$A$4:$B$15000,2,FALSE),0)</f>
        <v>0</v>
      </c>
      <c r="E602" s="145">
        <f t="shared" ca="1" si="184"/>
        <v>1</v>
      </c>
      <c r="F602" s="145">
        <f ca="1">(TRUNC(PRODUCT($E$12:$E601),16))</f>
        <v>1.08125080482786</v>
      </c>
      <c r="G602" s="145">
        <f t="shared" ca="1" si="183"/>
        <v>1.07944784236311</v>
      </c>
      <c r="H602" s="145">
        <f t="shared" ca="1" si="185"/>
        <v>1.00167026</v>
      </c>
      <c r="I602" s="147">
        <f t="shared" si="193"/>
        <v>2.9499999999999998E-2</v>
      </c>
      <c r="J602" s="148">
        <f t="shared" si="201"/>
        <v>44025</v>
      </c>
      <c r="K602" s="149">
        <f t="shared" si="194"/>
        <v>19</v>
      </c>
      <c r="L602" s="150">
        <f t="shared" si="195"/>
        <v>20</v>
      </c>
      <c r="M602" s="151">
        <f t="shared" si="186"/>
        <v>1.0023100650000001</v>
      </c>
      <c r="N602" s="151">
        <f t="shared" ca="1" si="187"/>
        <v>1.003984183</v>
      </c>
      <c r="O602" s="150">
        <f t="shared" si="196"/>
        <v>0</v>
      </c>
      <c r="P602" s="145">
        <f t="shared" ca="1" si="188"/>
        <v>31.227388879999999</v>
      </c>
      <c r="Q602" s="152">
        <f t="shared" si="189"/>
        <v>0</v>
      </c>
      <c r="R602" s="153" t="str">
        <f t="shared" si="197"/>
        <v>A+J=</v>
      </c>
      <c r="S602" s="148">
        <f t="shared" si="198"/>
        <v>44054</v>
      </c>
      <c r="T602" s="154">
        <f t="shared" si="190"/>
        <v>0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7" t="str">
        <f t="shared" ca="1" si="199"/>
        <v>Pago</v>
      </c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</row>
    <row r="603" spans="1:208" x14ac:dyDescent="0.2">
      <c r="A603" s="143">
        <f t="shared" si="191"/>
        <v>44053</v>
      </c>
      <c r="B603" s="144">
        <f t="shared" ca="1" si="200"/>
        <v>7869.0673888799965</v>
      </c>
      <c r="C603" s="145">
        <f t="shared" si="192"/>
        <v>7837.8399999999965</v>
      </c>
      <c r="D603" s="146">
        <f ca="1">IF(A603&lt;$B$1,VLOOKUP(A603,[1]DI!$A$4:$B$15000,2,FALSE),0)</f>
        <v>1.9000000000000006E-2</v>
      </c>
      <c r="E603" s="145">
        <f t="shared" ca="1" si="184"/>
        <v>1.0000746899999999</v>
      </c>
      <c r="F603" s="145">
        <f ca="1">(TRUNC(PRODUCT($E$12:$E602),16))</f>
        <v>1.08125080482786</v>
      </c>
      <c r="G603" s="145">
        <f t="shared" ca="1" si="183"/>
        <v>1.07944784236311</v>
      </c>
      <c r="H603" s="145">
        <f t="shared" ca="1" si="185"/>
        <v>1.00167026</v>
      </c>
      <c r="I603" s="147">
        <f t="shared" si="193"/>
        <v>2.9499999999999998E-2</v>
      </c>
      <c r="J603" s="148">
        <f t="shared" si="201"/>
        <v>44025</v>
      </c>
      <c r="K603" s="149">
        <f t="shared" si="194"/>
        <v>20</v>
      </c>
      <c r="L603" s="150">
        <f t="shared" si="195"/>
        <v>20</v>
      </c>
      <c r="M603" s="151">
        <f t="shared" si="186"/>
        <v>1.0023100650000001</v>
      </c>
      <c r="N603" s="151">
        <f t="shared" ca="1" si="187"/>
        <v>1.003984183</v>
      </c>
      <c r="O603" s="150">
        <f t="shared" si="196"/>
        <v>0</v>
      </c>
      <c r="P603" s="145">
        <f t="shared" ca="1" si="188"/>
        <v>31.227388879999999</v>
      </c>
      <c r="Q603" s="152">
        <f t="shared" si="189"/>
        <v>0</v>
      </c>
      <c r="R603" s="153" t="str">
        <f t="shared" si="197"/>
        <v>A+J=</v>
      </c>
      <c r="S603" s="148">
        <f t="shared" si="198"/>
        <v>44054</v>
      </c>
      <c r="T603" s="154">
        <f t="shared" si="190"/>
        <v>0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7" t="str">
        <f t="shared" ca="1" si="199"/>
        <v>Pago</v>
      </c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</row>
    <row r="604" spans="1:208" x14ac:dyDescent="0.2">
      <c r="A604" s="143">
        <f t="shared" si="191"/>
        <v>44054</v>
      </c>
      <c r="B604" s="144">
        <f t="shared" ca="1" si="200"/>
        <v>7870.5631465899969</v>
      </c>
      <c r="C604" s="145">
        <f t="shared" si="192"/>
        <v>7837.8399999999965</v>
      </c>
      <c r="D604" s="146">
        <f ca="1">IF(A604&lt;$B$1,VLOOKUP(A604,[1]DI!$A$4:$B$15000,2,FALSE),0)</f>
        <v>1.9000000000000006E-2</v>
      </c>
      <c r="E604" s="145">
        <f t="shared" ca="1" si="184"/>
        <v>1.0000746899999999</v>
      </c>
      <c r="F604" s="145">
        <f ca="1">(TRUNC(PRODUCT($E$12:$E603),16))</f>
        <v>1.0813315634504701</v>
      </c>
      <c r="G604" s="145">
        <f t="shared" ca="1" si="183"/>
        <v>1.07944784236311</v>
      </c>
      <c r="H604" s="145">
        <f t="shared" ca="1" si="185"/>
        <v>1.0017450800000001</v>
      </c>
      <c r="I604" s="147">
        <f t="shared" si="193"/>
        <v>2.9499999999999998E-2</v>
      </c>
      <c r="J604" s="148">
        <f t="shared" si="201"/>
        <v>44025</v>
      </c>
      <c r="K604" s="149">
        <f t="shared" si="194"/>
        <v>21</v>
      </c>
      <c r="L604" s="150">
        <f t="shared" si="195"/>
        <v>21</v>
      </c>
      <c r="M604" s="151">
        <f t="shared" si="186"/>
        <v>1.0024257080000001</v>
      </c>
      <c r="N604" s="151">
        <f t="shared" ca="1" si="187"/>
        <v>1.004175021</v>
      </c>
      <c r="O604" s="150">
        <f t="shared" si="196"/>
        <v>20</v>
      </c>
      <c r="P604" s="145">
        <f t="shared" ca="1" si="188"/>
        <v>32.723146589999999</v>
      </c>
      <c r="Q604" s="152">
        <f t="shared" si="189"/>
        <v>270.27</v>
      </c>
      <c r="R604" s="153" t="str">
        <f t="shared" si="197"/>
        <v>A+J=</v>
      </c>
      <c r="S604" s="148">
        <f t="shared" si="198"/>
        <v>44054</v>
      </c>
      <c r="T604" s="154">
        <f t="shared" ca="1" si="190"/>
        <v>5908366.3585049994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7" t="str">
        <f t="shared" ca="1" si="199"/>
        <v>Pago</v>
      </c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</row>
    <row r="605" spans="1:208" x14ac:dyDescent="0.2">
      <c r="A605" s="143">
        <f t="shared" si="191"/>
        <v>44055</v>
      </c>
      <c r="B605" s="144">
        <f t="shared" ca="1" si="200"/>
        <v>7569.0084134299959</v>
      </c>
      <c r="C605" s="145">
        <f t="shared" si="192"/>
        <v>7567.5699999999961</v>
      </c>
      <c r="D605" s="146">
        <f ca="1">IF(A605&lt;$B$1,VLOOKUP(A605,[1]DI!$A$4:$B$15000,2,FALSE),0)</f>
        <v>1.9000000000000006E-2</v>
      </c>
      <c r="E605" s="145">
        <f t="shared" ca="1" si="184"/>
        <v>1.0000746899999999</v>
      </c>
      <c r="F605" s="145">
        <f ca="1">(TRUNC(PRODUCT($E$12:$E604),16))</f>
        <v>1.0814123281049499</v>
      </c>
      <c r="G605" s="145">
        <f t="shared" ca="1" si="183"/>
        <v>1.0813315634504701</v>
      </c>
      <c r="H605" s="145">
        <f t="shared" ca="1" si="185"/>
        <v>1.0000746899999999</v>
      </c>
      <c r="I605" s="147">
        <f t="shared" si="193"/>
        <v>2.9499999999999998E-2</v>
      </c>
      <c r="J605" s="148">
        <f t="shared" si="201"/>
        <v>44054</v>
      </c>
      <c r="K605" s="149">
        <f t="shared" si="194"/>
        <v>1</v>
      </c>
      <c r="L605" s="150">
        <f t="shared" si="195"/>
        <v>1</v>
      </c>
      <c r="M605" s="151">
        <f t="shared" si="186"/>
        <v>1.000115377</v>
      </c>
      <c r="N605" s="151">
        <f t="shared" ca="1" si="187"/>
        <v>1.000190076</v>
      </c>
      <c r="O605" s="150">
        <f t="shared" si="196"/>
        <v>0</v>
      </c>
      <c r="P605" s="145">
        <f t="shared" ca="1" si="188"/>
        <v>1.43841343</v>
      </c>
      <c r="Q605" s="152">
        <f t="shared" si="189"/>
        <v>0</v>
      </c>
      <c r="R605" s="153" t="str">
        <f t="shared" si="197"/>
        <v>A+J=</v>
      </c>
      <c r="S605" s="148">
        <f t="shared" si="198"/>
        <v>44085</v>
      </c>
      <c r="T605" s="154">
        <f t="shared" si="190"/>
        <v>0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7" t="str">
        <f t="shared" ca="1" si="199"/>
        <v>Pago</v>
      </c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</row>
    <row r="606" spans="1:208" x14ac:dyDescent="0.2">
      <c r="A606" s="143">
        <f t="shared" si="191"/>
        <v>44056</v>
      </c>
      <c r="B606" s="144">
        <f t="shared" ca="1" si="200"/>
        <v>7570.4471219999959</v>
      </c>
      <c r="C606" s="145">
        <f t="shared" si="192"/>
        <v>7567.5699999999961</v>
      </c>
      <c r="D606" s="146">
        <f ca="1">IF(A606&lt;$B$1,VLOOKUP(A606,[1]DI!$A$4:$B$15000,2,FALSE),0)</f>
        <v>1.9000000000000006E-2</v>
      </c>
      <c r="E606" s="145">
        <f t="shared" ca="1" si="184"/>
        <v>1.0000746899999999</v>
      </c>
      <c r="F606" s="145">
        <f ca="1">(TRUNC(PRODUCT($E$12:$E605),16))</f>
        <v>1.0814930987917299</v>
      </c>
      <c r="G606" s="145">
        <f t="shared" ca="1" si="183"/>
        <v>1.0813315634504701</v>
      </c>
      <c r="H606" s="145">
        <f t="shared" ca="1" si="185"/>
        <v>1.00014939</v>
      </c>
      <c r="I606" s="147">
        <f t="shared" si="193"/>
        <v>2.9499999999999998E-2</v>
      </c>
      <c r="J606" s="148">
        <f t="shared" si="201"/>
        <v>44054</v>
      </c>
      <c r="K606" s="149">
        <f t="shared" si="194"/>
        <v>2</v>
      </c>
      <c r="L606" s="150">
        <f t="shared" si="195"/>
        <v>2</v>
      </c>
      <c r="M606" s="151">
        <f t="shared" si="186"/>
        <v>1.0002307669999999</v>
      </c>
      <c r="N606" s="151">
        <f t="shared" ca="1" si="187"/>
        <v>1.0003801910000001</v>
      </c>
      <c r="O606" s="150">
        <f t="shared" si="196"/>
        <v>0</v>
      </c>
      <c r="P606" s="145">
        <f t="shared" ca="1" si="188"/>
        <v>2.877122</v>
      </c>
      <c r="Q606" s="152">
        <f t="shared" si="189"/>
        <v>0</v>
      </c>
      <c r="R606" s="153" t="str">
        <f t="shared" si="197"/>
        <v>A+J=</v>
      </c>
      <c r="S606" s="148">
        <f t="shared" si="198"/>
        <v>44085</v>
      </c>
      <c r="T606" s="154">
        <f t="shared" si="190"/>
        <v>0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7" t="str">
        <f t="shared" ca="1" si="199"/>
        <v>Pago</v>
      </c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</row>
    <row r="607" spans="1:208" x14ac:dyDescent="0.2">
      <c r="A607" s="143">
        <f t="shared" si="191"/>
        <v>44057</v>
      </c>
      <c r="B607" s="144">
        <f t="shared" ca="1" si="200"/>
        <v>7571.8860727299962</v>
      </c>
      <c r="C607" s="145">
        <f t="shared" si="192"/>
        <v>7567.5699999999961</v>
      </c>
      <c r="D607" s="146">
        <f ca="1">IF(A607&lt;$B$1,VLOOKUP(A607,[1]DI!$A$4:$B$15000,2,FALSE),0)</f>
        <v>1.9000000000000006E-2</v>
      </c>
      <c r="E607" s="145">
        <f t="shared" ca="1" si="184"/>
        <v>1.0000746899999999</v>
      </c>
      <c r="F607" s="145">
        <f ca="1">(TRUNC(PRODUCT($E$12:$E606),16))</f>
        <v>1.08157387551128</v>
      </c>
      <c r="G607" s="145">
        <f t="shared" ca="1" si="183"/>
        <v>1.0813315634504701</v>
      </c>
      <c r="H607" s="145">
        <f t="shared" ca="1" si="185"/>
        <v>1.0002240899999999</v>
      </c>
      <c r="I607" s="147">
        <f t="shared" si="193"/>
        <v>2.9499999999999998E-2</v>
      </c>
      <c r="J607" s="148">
        <f t="shared" si="201"/>
        <v>44054</v>
      </c>
      <c r="K607" s="149">
        <f t="shared" si="194"/>
        <v>3</v>
      </c>
      <c r="L607" s="150">
        <f t="shared" si="195"/>
        <v>3</v>
      </c>
      <c r="M607" s="151">
        <f t="shared" si="186"/>
        <v>1.00034617</v>
      </c>
      <c r="N607" s="151">
        <f t="shared" ca="1" si="187"/>
        <v>1.0005703379999999</v>
      </c>
      <c r="O607" s="150">
        <f t="shared" si="196"/>
        <v>0</v>
      </c>
      <c r="P607" s="145">
        <f t="shared" ca="1" si="188"/>
        <v>4.3160727300000001</v>
      </c>
      <c r="Q607" s="152">
        <f t="shared" si="189"/>
        <v>0</v>
      </c>
      <c r="R607" s="153" t="str">
        <f t="shared" si="197"/>
        <v>A+J=</v>
      </c>
      <c r="S607" s="148">
        <f t="shared" si="198"/>
        <v>44085</v>
      </c>
      <c r="T607" s="154">
        <f t="shared" si="190"/>
        <v>0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7" t="str">
        <f t="shared" ca="1" si="199"/>
        <v>Pago</v>
      </c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</row>
    <row r="608" spans="1:208" x14ac:dyDescent="0.2">
      <c r="A608" s="143">
        <f t="shared" si="191"/>
        <v>44058</v>
      </c>
      <c r="B608" s="144">
        <f t="shared" ca="1" si="200"/>
        <v>7573.3252504899965</v>
      </c>
      <c r="C608" s="145">
        <f t="shared" si="192"/>
        <v>7567.5699999999961</v>
      </c>
      <c r="D608" s="146">
        <f ca="1">IF(A608&lt;$B$1,VLOOKUP(A608,[1]DI!$A$4:$B$15000,2,FALSE),0)</f>
        <v>0</v>
      </c>
      <c r="E608" s="145">
        <f t="shared" ca="1" si="184"/>
        <v>1</v>
      </c>
      <c r="F608" s="145">
        <f ca="1">(TRUNC(PRODUCT($E$12:$E607),16))</f>
        <v>1.0816546582640401</v>
      </c>
      <c r="G608" s="145">
        <f t="shared" ca="1" si="183"/>
        <v>1.0813315634504701</v>
      </c>
      <c r="H608" s="145">
        <f t="shared" ca="1" si="185"/>
        <v>1.00029879</v>
      </c>
      <c r="I608" s="147">
        <f t="shared" si="193"/>
        <v>2.9499999999999998E-2</v>
      </c>
      <c r="J608" s="148">
        <f t="shared" si="201"/>
        <v>44054</v>
      </c>
      <c r="K608" s="149">
        <f t="shared" si="194"/>
        <v>3</v>
      </c>
      <c r="L608" s="150">
        <f t="shared" si="195"/>
        <v>4</v>
      </c>
      <c r="M608" s="151">
        <f t="shared" si="186"/>
        <v>1.000461587</v>
      </c>
      <c r="N608" s="151">
        <f t="shared" ca="1" si="187"/>
        <v>1.0007605150000001</v>
      </c>
      <c r="O608" s="150">
        <f t="shared" si="196"/>
        <v>0</v>
      </c>
      <c r="P608" s="145">
        <f t="shared" ca="1" si="188"/>
        <v>5.7552504899999999</v>
      </c>
      <c r="Q608" s="152">
        <f t="shared" si="189"/>
        <v>0</v>
      </c>
      <c r="R608" s="153" t="str">
        <f t="shared" si="197"/>
        <v>A+J=</v>
      </c>
      <c r="S608" s="148">
        <f t="shared" si="198"/>
        <v>44085</v>
      </c>
      <c r="T608" s="154">
        <f t="shared" si="190"/>
        <v>0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7" t="str">
        <f t="shared" ca="1" si="199"/>
        <v>Pago</v>
      </c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</row>
    <row r="609" spans="1:208" x14ac:dyDescent="0.2">
      <c r="A609" s="143">
        <f t="shared" si="191"/>
        <v>44059</v>
      </c>
      <c r="B609" s="144">
        <f t="shared" ca="1" si="200"/>
        <v>7573.3252504899965</v>
      </c>
      <c r="C609" s="145">
        <f t="shared" si="192"/>
        <v>7567.5699999999961</v>
      </c>
      <c r="D609" s="146">
        <f ca="1">IF(A609&lt;$B$1,VLOOKUP(A609,[1]DI!$A$4:$B$15000,2,FALSE),0)</f>
        <v>0</v>
      </c>
      <c r="E609" s="145">
        <f t="shared" ca="1" si="184"/>
        <v>1</v>
      </c>
      <c r="F609" s="145">
        <f ca="1">(TRUNC(PRODUCT($E$12:$E608),16))</f>
        <v>1.0816546582640401</v>
      </c>
      <c r="G609" s="145">
        <f t="shared" ca="1" si="183"/>
        <v>1.0813315634504701</v>
      </c>
      <c r="H609" s="145">
        <f t="shared" ca="1" si="185"/>
        <v>1.00029879</v>
      </c>
      <c r="I609" s="147">
        <f t="shared" si="193"/>
        <v>2.9499999999999998E-2</v>
      </c>
      <c r="J609" s="148">
        <f t="shared" si="201"/>
        <v>44054</v>
      </c>
      <c r="K609" s="149">
        <f t="shared" si="194"/>
        <v>3</v>
      </c>
      <c r="L609" s="150">
        <f t="shared" si="195"/>
        <v>4</v>
      </c>
      <c r="M609" s="151">
        <f t="shared" si="186"/>
        <v>1.000461587</v>
      </c>
      <c r="N609" s="151">
        <f t="shared" ca="1" si="187"/>
        <v>1.0007605150000001</v>
      </c>
      <c r="O609" s="150">
        <f t="shared" si="196"/>
        <v>0</v>
      </c>
      <c r="P609" s="145">
        <f t="shared" ca="1" si="188"/>
        <v>5.7552504899999999</v>
      </c>
      <c r="Q609" s="152">
        <f t="shared" si="189"/>
        <v>0</v>
      </c>
      <c r="R609" s="153" t="str">
        <f t="shared" si="197"/>
        <v>A+J=</v>
      </c>
      <c r="S609" s="148">
        <f t="shared" si="198"/>
        <v>44085</v>
      </c>
      <c r="T609" s="154">
        <f t="shared" si="190"/>
        <v>0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7" t="str">
        <f t="shared" ca="1" si="199"/>
        <v>Pago</v>
      </c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</row>
    <row r="610" spans="1:208" x14ac:dyDescent="0.2">
      <c r="A610" s="143">
        <f t="shared" si="191"/>
        <v>44060</v>
      </c>
      <c r="B610" s="144">
        <f t="shared" ca="1" si="200"/>
        <v>7573.3252504899965</v>
      </c>
      <c r="C610" s="145">
        <f t="shared" si="192"/>
        <v>7567.5699999999961</v>
      </c>
      <c r="D610" s="146">
        <f ca="1">IF(A610&lt;$B$1,VLOOKUP(A610,[1]DI!$A$4:$B$15000,2,FALSE),0)</f>
        <v>1.9000000000000006E-2</v>
      </c>
      <c r="E610" s="145">
        <f t="shared" ca="1" si="184"/>
        <v>1.0000746899999999</v>
      </c>
      <c r="F610" s="145">
        <f ca="1">(TRUNC(PRODUCT($E$12:$E609),16))</f>
        <v>1.0816546582640401</v>
      </c>
      <c r="G610" s="145">
        <f t="shared" ca="1" si="183"/>
        <v>1.0813315634504701</v>
      </c>
      <c r="H610" s="145">
        <f t="shared" ca="1" si="185"/>
        <v>1.00029879</v>
      </c>
      <c r="I610" s="147">
        <f t="shared" si="193"/>
        <v>2.9499999999999998E-2</v>
      </c>
      <c r="J610" s="148">
        <f t="shared" si="201"/>
        <v>44054</v>
      </c>
      <c r="K610" s="149">
        <f t="shared" si="194"/>
        <v>4</v>
      </c>
      <c r="L610" s="150">
        <f t="shared" si="195"/>
        <v>4</v>
      </c>
      <c r="M610" s="151">
        <f t="shared" si="186"/>
        <v>1.000461587</v>
      </c>
      <c r="N610" s="151">
        <f t="shared" ca="1" si="187"/>
        <v>1.0007605150000001</v>
      </c>
      <c r="O610" s="150">
        <f t="shared" si="196"/>
        <v>0</v>
      </c>
      <c r="P610" s="145">
        <f t="shared" ca="1" si="188"/>
        <v>5.7552504899999999</v>
      </c>
      <c r="Q610" s="152">
        <f t="shared" si="189"/>
        <v>0</v>
      </c>
      <c r="R610" s="153" t="str">
        <f t="shared" si="197"/>
        <v>A+J=</v>
      </c>
      <c r="S610" s="148">
        <f t="shared" si="198"/>
        <v>44085</v>
      </c>
      <c r="T610" s="154">
        <f t="shared" si="190"/>
        <v>0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7" t="str">
        <f t="shared" ca="1" si="199"/>
        <v>Pago</v>
      </c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</row>
    <row r="611" spans="1:208" x14ac:dyDescent="0.2">
      <c r="A611" s="143">
        <f t="shared" si="191"/>
        <v>44061</v>
      </c>
      <c r="B611" s="144">
        <f t="shared" ca="1" si="200"/>
        <v>7574.7648141999962</v>
      </c>
      <c r="C611" s="145">
        <f t="shared" si="192"/>
        <v>7567.5699999999961</v>
      </c>
      <c r="D611" s="146">
        <f ca="1">IF(A611&lt;$B$1,VLOOKUP(A611,[1]DI!$A$4:$B$15000,2,FALSE),0)</f>
        <v>1.9000000000000006E-2</v>
      </c>
      <c r="E611" s="145">
        <f t="shared" ca="1" si="184"/>
        <v>1.0000746899999999</v>
      </c>
      <c r="F611" s="145">
        <f ca="1">(TRUNC(PRODUCT($E$12:$E610),16))</f>
        <v>1.0817354470504701</v>
      </c>
      <c r="G611" s="145">
        <f t="shared" ca="1" si="183"/>
        <v>1.0813315634504701</v>
      </c>
      <c r="H611" s="145">
        <f t="shared" ca="1" si="185"/>
        <v>1.00037351</v>
      </c>
      <c r="I611" s="147">
        <f t="shared" si="193"/>
        <v>2.9499999999999998E-2</v>
      </c>
      <c r="J611" s="148">
        <f t="shared" si="201"/>
        <v>44054</v>
      </c>
      <c r="K611" s="149">
        <f t="shared" si="194"/>
        <v>5</v>
      </c>
      <c r="L611" s="150">
        <f t="shared" si="195"/>
        <v>5</v>
      </c>
      <c r="M611" s="151">
        <f t="shared" si="186"/>
        <v>1.0005770169999999</v>
      </c>
      <c r="N611" s="151">
        <f t="shared" ca="1" si="187"/>
        <v>1.000950743</v>
      </c>
      <c r="O611" s="150">
        <f t="shared" si="196"/>
        <v>0</v>
      </c>
      <c r="P611" s="145">
        <f t="shared" ca="1" si="188"/>
        <v>7.1948141999999997</v>
      </c>
      <c r="Q611" s="152">
        <f t="shared" si="189"/>
        <v>0</v>
      </c>
      <c r="R611" s="153" t="str">
        <f t="shared" si="197"/>
        <v>A+J=</v>
      </c>
      <c r="S611" s="148">
        <f t="shared" si="198"/>
        <v>44085</v>
      </c>
      <c r="T611" s="154">
        <f t="shared" si="190"/>
        <v>0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7" t="str">
        <f t="shared" ca="1" si="199"/>
        <v>Pago</v>
      </c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</row>
    <row r="612" spans="1:208" x14ac:dyDescent="0.2">
      <c r="A612" s="143">
        <f t="shared" si="191"/>
        <v>44062</v>
      </c>
      <c r="B612" s="144">
        <f t="shared" ca="1" si="200"/>
        <v>7576.204521689996</v>
      </c>
      <c r="C612" s="145">
        <f t="shared" si="192"/>
        <v>7567.5699999999961</v>
      </c>
      <c r="D612" s="146">
        <f ca="1">IF(A612&lt;$B$1,VLOOKUP(A612,[1]DI!$A$4:$B$15000,2,FALSE),0)</f>
        <v>1.9000000000000006E-2</v>
      </c>
      <c r="E612" s="145">
        <f t="shared" ca="1" si="184"/>
        <v>1.0000746899999999</v>
      </c>
      <c r="F612" s="145">
        <f ca="1">(TRUNC(PRODUCT($E$12:$E611),16))</f>
        <v>1.08181624187101</v>
      </c>
      <c r="G612" s="145">
        <f t="shared" ca="1" si="183"/>
        <v>1.0813315634504701</v>
      </c>
      <c r="H612" s="145">
        <f t="shared" ca="1" si="185"/>
        <v>1.00044822</v>
      </c>
      <c r="I612" s="147">
        <f t="shared" si="193"/>
        <v>2.9499999999999998E-2</v>
      </c>
      <c r="J612" s="148">
        <f t="shared" si="201"/>
        <v>44054</v>
      </c>
      <c r="K612" s="149">
        <f t="shared" si="194"/>
        <v>6</v>
      </c>
      <c r="L612" s="150">
        <f t="shared" si="195"/>
        <v>6</v>
      </c>
      <c r="M612" s="151">
        <f t="shared" si="186"/>
        <v>1.00069246</v>
      </c>
      <c r="N612" s="151">
        <f t="shared" ca="1" si="187"/>
        <v>1.0011409899999999</v>
      </c>
      <c r="O612" s="150">
        <f t="shared" si="196"/>
        <v>0</v>
      </c>
      <c r="P612" s="145">
        <f t="shared" ca="1" si="188"/>
        <v>8.6345216899999997</v>
      </c>
      <c r="Q612" s="152">
        <f t="shared" si="189"/>
        <v>0</v>
      </c>
      <c r="R612" s="153" t="str">
        <f t="shared" si="197"/>
        <v>A+J=</v>
      </c>
      <c r="S612" s="148">
        <f t="shared" si="198"/>
        <v>44085</v>
      </c>
      <c r="T612" s="154">
        <f t="shared" si="190"/>
        <v>0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7" t="str">
        <f t="shared" ca="1" si="199"/>
        <v>Pago</v>
      </c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</row>
    <row r="613" spans="1:208" x14ac:dyDescent="0.2">
      <c r="A613" s="143">
        <f t="shared" si="191"/>
        <v>44063</v>
      </c>
      <c r="B613" s="144">
        <f t="shared" ca="1" si="200"/>
        <v>7577.6446151299961</v>
      </c>
      <c r="C613" s="145">
        <f t="shared" si="192"/>
        <v>7567.5699999999961</v>
      </c>
      <c r="D613" s="146">
        <f ca="1">IF(A613&lt;$B$1,VLOOKUP(A613,[1]DI!$A$4:$B$15000,2,FALSE),0)</f>
        <v>1.9000000000000006E-2</v>
      </c>
      <c r="E613" s="145">
        <f t="shared" ca="1" si="184"/>
        <v>1.0000746899999999</v>
      </c>
      <c r="F613" s="145">
        <f ca="1">(TRUNC(PRODUCT($E$12:$E612),16))</f>
        <v>1.0818970427261201</v>
      </c>
      <c r="G613" s="145">
        <f t="shared" ca="1" si="183"/>
        <v>1.0813315634504701</v>
      </c>
      <c r="H613" s="145">
        <f t="shared" ca="1" si="185"/>
        <v>1.0005229499999999</v>
      </c>
      <c r="I613" s="147">
        <f t="shared" si="193"/>
        <v>2.9499999999999998E-2</v>
      </c>
      <c r="J613" s="148">
        <f t="shared" si="201"/>
        <v>44054</v>
      </c>
      <c r="K613" s="149">
        <f t="shared" si="194"/>
        <v>7</v>
      </c>
      <c r="L613" s="150">
        <f t="shared" si="195"/>
        <v>7</v>
      </c>
      <c r="M613" s="151">
        <f t="shared" si="186"/>
        <v>1.0008079160000001</v>
      </c>
      <c r="N613" s="151">
        <f t="shared" ca="1" si="187"/>
        <v>1.001331288</v>
      </c>
      <c r="O613" s="150">
        <f t="shared" si="196"/>
        <v>0</v>
      </c>
      <c r="P613" s="145">
        <f t="shared" ca="1" si="188"/>
        <v>10.07461513</v>
      </c>
      <c r="Q613" s="152">
        <f t="shared" si="189"/>
        <v>0</v>
      </c>
      <c r="R613" s="153" t="str">
        <f t="shared" si="197"/>
        <v>A+J=</v>
      </c>
      <c r="S613" s="148">
        <f t="shared" si="198"/>
        <v>44085</v>
      </c>
      <c r="T613" s="154">
        <f t="shared" si="190"/>
        <v>0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7" t="str">
        <f t="shared" ca="1" si="199"/>
        <v>Pago</v>
      </c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</row>
    <row r="614" spans="1:208" x14ac:dyDescent="0.2">
      <c r="A614" s="143">
        <f t="shared" si="191"/>
        <v>44064</v>
      </c>
      <c r="B614" s="144">
        <f t="shared" ca="1" si="200"/>
        <v>7579.0849507199964</v>
      </c>
      <c r="C614" s="145">
        <f t="shared" si="192"/>
        <v>7567.5699999999961</v>
      </c>
      <c r="D614" s="146">
        <f ca="1">IF(A614&lt;$B$1,VLOOKUP(A614,[1]DI!$A$4:$B$15000,2,FALSE),0)</f>
        <v>1.9000000000000006E-2</v>
      </c>
      <c r="E614" s="145">
        <f t="shared" ca="1" si="184"/>
        <v>1.0000746899999999</v>
      </c>
      <c r="F614" s="145">
        <f ca="1">(TRUNC(PRODUCT($E$12:$E613),16))</f>
        <v>1.08197784961624</v>
      </c>
      <c r="G614" s="145">
        <f t="shared" ca="1" si="183"/>
        <v>1.0813315634504701</v>
      </c>
      <c r="H614" s="145">
        <f t="shared" ca="1" si="185"/>
        <v>1.00059768</v>
      </c>
      <c r="I614" s="147">
        <f t="shared" si="193"/>
        <v>2.9499999999999998E-2</v>
      </c>
      <c r="J614" s="148">
        <f t="shared" si="201"/>
        <v>44054</v>
      </c>
      <c r="K614" s="149">
        <f t="shared" si="194"/>
        <v>8</v>
      </c>
      <c r="L614" s="150">
        <f t="shared" si="195"/>
        <v>8</v>
      </c>
      <c r="M614" s="151">
        <f t="shared" si="186"/>
        <v>1.000923386</v>
      </c>
      <c r="N614" s="151">
        <f t="shared" ca="1" si="187"/>
        <v>1.0015216179999999</v>
      </c>
      <c r="O614" s="150">
        <f t="shared" si="196"/>
        <v>0</v>
      </c>
      <c r="P614" s="145">
        <f t="shared" ca="1" si="188"/>
        <v>11.51495072</v>
      </c>
      <c r="Q614" s="152">
        <f t="shared" si="189"/>
        <v>0</v>
      </c>
      <c r="R614" s="153" t="str">
        <f t="shared" si="197"/>
        <v>A+J=</v>
      </c>
      <c r="S614" s="148">
        <f t="shared" si="198"/>
        <v>44085</v>
      </c>
      <c r="T614" s="154">
        <f t="shared" si="190"/>
        <v>0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7" t="str">
        <f t="shared" ca="1" si="199"/>
        <v>Pago</v>
      </c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</row>
    <row r="615" spans="1:208" x14ac:dyDescent="0.2">
      <c r="A615" s="143">
        <f t="shared" si="191"/>
        <v>44065</v>
      </c>
      <c r="B615" s="144">
        <f t="shared" ca="1" si="200"/>
        <v>7580.5255209199959</v>
      </c>
      <c r="C615" s="145">
        <f t="shared" si="192"/>
        <v>7567.5699999999961</v>
      </c>
      <c r="D615" s="146">
        <f ca="1">IF(A615&lt;$B$1,VLOOKUP(A615,[1]DI!$A$4:$B$15000,2,FALSE),0)</f>
        <v>0</v>
      </c>
      <c r="E615" s="145">
        <f t="shared" ca="1" si="184"/>
        <v>1</v>
      </c>
      <c r="F615" s="145">
        <f ca="1">(TRUNC(PRODUCT($E$12:$E614),16))</f>
        <v>1.08205866254182</v>
      </c>
      <c r="G615" s="145">
        <f t="shared" ca="1" si="183"/>
        <v>1.0813315634504701</v>
      </c>
      <c r="H615" s="145">
        <f t="shared" ca="1" si="185"/>
        <v>1.00067241</v>
      </c>
      <c r="I615" s="147">
        <f t="shared" si="193"/>
        <v>2.9499999999999998E-2</v>
      </c>
      <c r="J615" s="148">
        <f t="shared" si="201"/>
        <v>44054</v>
      </c>
      <c r="K615" s="149">
        <f t="shared" si="194"/>
        <v>8</v>
      </c>
      <c r="L615" s="150">
        <f t="shared" si="195"/>
        <v>9</v>
      </c>
      <c r="M615" s="151">
        <f t="shared" si="186"/>
        <v>1.0010388699999999</v>
      </c>
      <c r="N615" s="151">
        <f t="shared" ca="1" si="187"/>
        <v>1.001711979</v>
      </c>
      <c r="O615" s="150">
        <f t="shared" si="196"/>
        <v>0</v>
      </c>
      <c r="P615" s="145">
        <f t="shared" ca="1" si="188"/>
        <v>12.95552092</v>
      </c>
      <c r="Q615" s="152">
        <f t="shared" si="189"/>
        <v>0</v>
      </c>
      <c r="R615" s="153" t="str">
        <f t="shared" si="197"/>
        <v>A+J=</v>
      </c>
      <c r="S615" s="148">
        <f t="shared" si="198"/>
        <v>44085</v>
      </c>
      <c r="T615" s="154">
        <f t="shared" si="190"/>
        <v>0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7" t="str">
        <f t="shared" ca="1" si="199"/>
        <v>Pago</v>
      </c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</row>
    <row r="616" spans="1:208" x14ac:dyDescent="0.2">
      <c r="A616" s="143">
        <f t="shared" si="191"/>
        <v>44066</v>
      </c>
      <c r="B616" s="144">
        <f t="shared" ca="1" si="200"/>
        <v>7580.5255209199959</v>
      </c>
      <c r="C616" s="145">
        <f t="shared" si="192"/>
        <v>7567.5699999999961</v>
      </c>
      <c r="D616" s="146">
        <f ca="1">IF(A616&lt;$B$1,VLOOKUP(A616,[1]DI!$A$4:$B$15000,2,FALSE),0)</f>
        <v>0</v>
      </c>
      <c r="E616" s="145">
        <f t="shared" ca="1" si="184"/>
        <v>1</v>
      </c>
      <c r="F616" s="145">
        <f ca="1">(TRUNC(PRODUCT($E$12:$E615),16))</f>
        <v>1.08205866254182</v>
      </c>
      <c r="G616" s="145">
        <f t="shared" ca="1" si="183"/>
        <v>1.0813315634504701</v>
      </c>
      <c r="H616" s="145">
        <f t="shared" ca="1" si="185"/>
        <v>1.00067241</v>
      </c>
      <c r="I616" s="147">
        <f t="shared" si="193"/>
        <v>2.9499999999999998E-2</v>
      </c>
      <c r="J616" s="148">
        <f t="shared" si="201"/>
        <v>44054</v>
      </c>
      <c r="K616" s="149">
        <f t="shared" si="194"/>
        <v>8</v>
      </c>
      <c r="L616" s="150">
        <f t="shared" si="195"/>
        <v>9</v>
      </c>
      <c r="M616" s="151">
        <f t="shared" si="186"/>
        <v>1.0010388699999999</v>
      </c>
      <c r="N616" s="151">
        <f t="shared" ca="1" si="187"/>
        <v>1.001711979</v>
      </c>
      <c r="O616" s="150">
        <f t="shared" si="196"/>
        <v>0</v>
      </c>
      <c r="P616" s="145">
        <f t="shared" ca="1" si="188"/>
        <v>12.95552092</v>
      </c>
      <c r="Q616" s="152">
        <f t="shared" si="189"/>
        <v>0</v>
      </c>
      <c r="R616" s="153" t="str">
        <f t="shared" si="197"/>
        <v>A+J=</v>
      </c>
      <c r="S616" s="148">
        <f t="shared" si="198"/>
        <v>44085</v>
      </c>
      <c r="T616" s="154">
        <f t="shared" si="190"/>
        <v>0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7" t="str">
        <f t="shared" ca="1" si="199"/>
        <v>Pago</v>
      </c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</row>
    <row r="617" spans="1:208" x14ac:dyDescent="0.2">
      <c r="A617" s="143">
        <f t="shared" si="191"/>
        <v>44067</v>
      </c>
      <c r="B617" s="144">
        <f t="shared" ca="1" si="200"/>
        <v>7580.5255209199959</v>
      </c>
      <c r="C617" s="145">
        <f t="shared" si="192"/>
        <v>7567.5699999999961</v>
      </c>
      <c r="D617" s="146">
        <f ca="1">IF(A617&lt;$B$1,VLOOKUP(A617,[1]DI!$A$4:$B$15000,2,FALSE),0)</f>
        <v>1.9000000000000006E-2</v>
      </c>
      <c r="E617" s="145">
        <f t="shared" ca="1" si="184"/>
        <v>1.0000746899999999</v>
      </c>
      <c r="F617" s="145">
        <f ca="1">(TRUNC(PRODUCT($E$12:$E616),16))</f>
        <v>1.08205866254182</v>
      </c>
      <c r="G617" s="145">
        <f t="shared" ca="1" si="183"/>
        <v>1.0813315634504701</v>
      </c>
      <c r="H617" s="145">
        <f t="shared" ca="1" si="185"/>
        <v>1.00067241</v>
      </c>
      <c r="I617" s="147">
        <f t="shared" si="193"/>
        <v>2.9499999999999998E-2</v>
      </c>
      <c r="J617" s="148">
        <f t="shared" si="201"/>
        <v>44054</v>
      </c>
      <c r="K617" s="149">
        <f t="shared" si="194"/>
        <v>9</v>
      </c>
      <c r="L617" s="150">
        <f t="shared" si="195"/>
        <v>9</v>
      </c>
      <c r="M617" s="151">
        <f t="shared" si="186"/>
        <v>1.0010388699999999</v>
      </c>
      <c r="N617" s="151">
        <f t="shared" ca="1" si="187"/>
        <v>1.001711979</v>
      </c>
      <c r="O617" s="150">
        <f t="shared" si="196"/>
        <v>0</v>
      </c>
      <c r="P617" s="145">
        <f t="shared" ca="1" si="188"/>
        <v>12.95552092</v>
      </c>
      <c r="Q617" s="152">
        <f t="shared" si="189"/>
        <v>0</v>
      </c>
      <c r="R617" s="153" t="str">
        <f t="shared" si="197"/>
        <v>A+J=</v>
      </c>
      <c r="S617" s="148">
        <f t="shared" si="198"/>
        <v>44085</v>
      </c>
      <c r="T617" s="154">
        <f t="shared" si="190"/>
        <v>0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7" t="str">
        <f t="shared" ca="1" si="199"/>
        <v>Pago</v>
      </c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</row>
    <row r="618" spans="1:208" x14ac:dyDescent="0.2">
      <c r="A618" s="143">
        <f t="shared" si="191"/>
        <v>44068</v>
      </c>
      <c r="B618" s="144">
        <f t="shared" ca="1" si="200"/>
        <v>7581.9663786799965</v>
      </c>
      <c r="C618" s="145">
        <f t="shared" si="192"/>
        <v>7567.5699999999961</v>
      </c>
      <c r="D618" s="146">
        <f ca="1">IF(A618&lt;$B$1,VLOOKUP(A618,[1]DI!$A$4:$B$15000,2,FALSE),0)</f>
        <v>1.9000000000000006E-2</v>
      </c>
      <c r="E618" s="145">
        <f t="shared" ca="1" si="184"/>
        <v>1.0000746899999999</v>
      </c>
      <c r="F618" s="145">
        <f ca="1">(TRUNC(PRODUCT($E$12:$E617),16))</f>
        <v>1.0821394815033301</v>
      </c>
      <c r="G618" s="145">
        <f t="shared" ca="1" si="183"/>
        <v>1.0813315634504701</v>
      </c>
      <c r="H618" s="145">
        <f t="shared" ca="1" si="185"/>
        <v>1.00074715</v>
      </c>
      <c r="I618" s="147">
        <f t="shared" si="193"/>
        <v>2.9499999999999998E-2</v>
      </c>
      <c r="J618" s="148">
        <f t="shared" si="201"/>
        <v>44054</v>
      </c>
      <c r="K618" s="149">
        <f t="shared" si="194"/>
        <v>10</v>
      </c>
      <c r="L618" s="150">
        <f t="shared" si="195"/>
        <v>10</v>
      </c>
      <c r="M618" s="151">
        <f t="shared" si="186"/>
        <v>1.001154366</v>
      </c>
      <c r="N618" s="151">
        <f t="shared" ca="1" si="187"/>
        <v>1.001902378</v>
      </c>
      <c r="O618" s="150">
        <f t="shared" si="196"/>
        <v>0</v>
      </c>
      <c r="P618" s="145">
        <f t="shared" ca="1" si="188"/>
        <v>14.39637868</v>
      </c>
      <c r="Q618" s="152">
        <f t="shared" si="189"/>
        <v>0</v>
      </c>
      <c r="R618" s="153" t="str">
        <f t="shared" si="197"/>
        <v>A+J=</v>
      </c>
      <c r="S618" s="148">
        <f t="shared" si="198"/>
        <v>44085</v>
      </c>
      <c r="T618" s="154">
        <f t="shared" si="190"/>
        <v>0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7" t="str">
        <f t="shared" ca="1" si="199"/>
        <v>Pago</v>
      </c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</row>
    <row r="619" spans="1:208" x14ac:dyDescent="0.2">
      <c r="A619" s="143">
        <f t="shared" si="191"/>
        <v>44069</v>
      </c>
      <c r="B619" s="144">
        <f t="shared" ca="1" si="200"/>
        <v>7583.4075618399957</v>
      </c>
      <c r="C619" s="145">
        <f t="shared" si="192"/>
        <v>7567.5699999999961</v>
      </c>
      <c r="D619" s="146">
        <f ca="1">IF(A619&lt;$B$1,VLOOKUP(A619,[1]DI!$A$4:$B$15000,2,FALSE),0)</f>
        <v>1.9000000000000006E-2</v>
      </c>
      <c r="E619" s="145">
        <f t="shared" ca="1" si="184"/>
        <v>1.0000746899999999</v>
      </c>
      <c r="F619" s="145">
        <f ca="1">(TRUNC(PRODUCT($E$12:$E618),16))</f>
        <v>1.0822203065011999</v>
      </c>
      <c r="G619" s="145">
        <f t="shared" ca="1" si="183"/>
        <v>1.0813315634504701</v>
      </c>
      <c r="H619" s="145">
        <f t="shared" ca="1" si="185"/>
        <v>1.0008219</v>
      </c>
      <c r="I619" s="147">
        <f t="shared" si="193"/>
        <v>2.9499999999999998E-2</v>
      </c>
      <c r="J619" s="148">
        <f t="shared" si="201"/>
        <v>44054</v>
      </c>
      <c r="K619" s="149">
        <f t="shared" si="194"/>
        <v>11</v>
      </c>
      <c r="L619" s="150">
        <f t="shared" si="195"/>
        <v>11</v>
      </c>
      <c r="M619" s="151">
        <f t="shared" si="186"/>
        <v>1.0012698760000001</v>
      </c>
      <c r="N619" s="151">
        <f t="shared" ca="1" si="187"/>
        <v>1.0020928200000001</v>
      </c>
      <c r="O619" s="150">
        <f t="shared" si="196"/>
        <v>0</v>
      </c>
      <c r="P619" s="145">
        <f t="shared" ca="1" si="188"/>
        <v>15.837561839999999</v>
      </c>
      <c r="Q619" s="152">
        <f t="shared" si="189"/>
        <v>0</v>
      </c>
      <c r="R619" s="153" t="str">
        <f t="shared" si="197"/>
        <v>A+J=</v>
      </c>
      <c r="S619" s="148">
        <f t="shared" si="198"/>
        <v>44085</v>
      </c>
      <c r="T619" s="154">
        <f t="shared" si="190"/>
        <v>0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7" t="str">
        <f t="shared" ca="1" si="199"/>
        <v>Pago</v>
      </c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</row>
    <row r="620" spans="1:208" x14ac:dyDescent="0.2">
      <c r="A620" s="143">
        <f t="shared" si="191"/>
        <v>44070</v>
      </c>
      <c r="B620" s="144">
        <f t="shared" ca="1" si="200"/>
        <v>7584.8489644699957</v>
      </c>
      <c r="C620" s="145">
        <f t="shared" si="192"/>
        <v>7567.5699999999961</v>
      </c>
      <c r="D620" s="146">
        <f ca="1">IF(A620&lt;$B$1,VLOOKUP(A620,[1]DI!$A$4:$B$15000,2,FALSE),0)</f>
        <v>1.9000000000000006E-2</v>
      </c>
      <c r="E620" s="145">
        <f t="shared" ca="1" si="184"/>
        <v>1.0000746899999999</v>
      </c>
      <c r="F620" s="145">
        <f ca="1">(TRUNC(PRODUCT($E$12:$E619),16))</f>
        <v>1.0823011375359</v>
      </c>
      <c r="G620" s="145">
        <f t="shared" ca="1" si="183"/>
        <v>1.0813315634504701</v>
      </c>
      <c r="H620" s="145">
        <f t="shared" ca="1" si="185"/>
        <v>1.0008966500000001</v>
      </c>
      <c r="I620" s="147">
        <f t="shared" si="193"/>
        <v>2.9499999999999998E-2</v>
      </c>
      <c r="J620" s="148">
        <f t="shared" si="201"/>
        <v>44054</v>
      </c>
      <c r="K620" s="149">
        <f t="shared" si="194"/>
        <v>12</v>
      </c>
      <c r="L620" s="150">
        <f t="shared" si="195"/>
        <v>12</v>
      </c>
      <c r="M620" s="151">
        <f t="shared" si="186"/>
        <v>1.0013853989999999</v>
      </c>
      <c r="N620" s="151">
        <f t="shared" ca="1" si="187"/>
        <v>1.0022832909999999</v>
      </c>
      <c r="O620" s="150">
        <f t="shared" si="196"/>
        <v>0</v>
      </c>
      <c r="P620" s="145">
        <f t="shared" ca="1" si="188"/>
        <v>17.278964469999998</v>
      </c>
      <c r="Q620" s="152">
        <f t="shared" si="189"/>
        <v>0</v>
      </c>
      <c r="R620" s="153" t="str">
        <f t="shared" si="197"/>
        <v>A+J=</v>
      </c>
      <c r="S620" s="148">
        <f t="shared" si="198"/>
        <v>44085</v>
      </c>
      <c r="T620" s="154">
        <f t="shared" si="190"/>
        <v>0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7" t="str">
        <f t="shared" ca="1" si="199"/>
        <v>Pago</v>
      </c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</row>
    <row r="621" spans="1:208" x14ac:dyDescent="0.2">
      <c r="A621" s="143">
        <f t="shared" si="191"/>
        <v>44071</v>
      </c>
      <c r="B621" s="144">
        <f t="shared" ca="1" si="200"/>
        <v>7586.2906849299961</v>
      </c>
      <c r="C621" s="145">
        <f t="shared" si="192"/>
        <v>7567.5699999999961</v>
      </c>
      <c r="D621" s="146">
        <f ca="1">IF(A621&lt;$B$1,VLOOKUP(A621,[1]DI!$A$4:$B$15000,2,FALSE),0)</f>
        <v>1.9000000000000006E-2</v>
      </c>
      <c r="E621" s="145">
        <f t="shared" ca="1" si="184"/>
        <v>1.0000746899999999</v>
      </c>
      <c r="F621" s="145">
        <f ca="1">(TRUNC(PRODUCT($E$12:$E620),16))</f>
        <v>1.08238197460786</v>
      </c>
      <c r="G621" s="145">
        <f t="shared" ca="1" si="183"/>
        <v>1.0813315634504701</v>
      </c>
      <c r="H621" s="145">
        <f t="shared" ca="1" si="185"/>
        <v>1.00097141</v>
      </c>
      <c r="I621" s="147">
        <f t="shared" si="193"/>
        <v>2.9499999999999998E-2</v>
      </c>
      <c r="J621" s="148">
        <f t="shared" si="201"/>
        <v>44054</v>
      </c>
      <c r="K621" s="149">
        <f t="shared" si="194"/>
        <v>13</v>
      </c>
      <c r="L621" s="150">
        <f t="shared" si="195"/>
        <v>13</v>
      </c>
      <c r="M621" s="151">
        <f t="shared" si="186"/>
        <v>1.001500936</v>
      </c>
      <c r="N621" s="151">
        <f t="shared" ca="1" si="187"/>
        <v>1.0024738040000001</v>
      </c>
      <c r="O621" s="150">
        <f t="shared" si="196"/>
        <v>0</v>
      </c>
      <c r="P621" s="145">
        <f t="shared" ca="1" si="188"/>
        <v>18.720684930000001</v>
      </c>
      <c r="Q621" s="152">
        <f t="shared" si="189"/>
        <v>0</v>
      </c>
      <c r="R621" s="153" t="str">
        <f t="shared" si="197"/>
        <v>A+J=</v>
      </c>
      <c r="S621" s="148">
        <f t="shared" si="198"/>
        <v>44085</v>
      </c>
      <c r="T621" s="154">
        <f t="shared" si="190"/>
        <v>0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7" t="str">
        <f t="shared" ca="1" si="199"/>
        <v>Pago</v>
      </c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</row>
    <row r="622" spans="1:208" x14ac:dyDescent="0.2">
      <c r="A622" s="143">
        <f t="shared" si="191"/>
        <v>44072</v>
      </c>
      <c r="B622" s="144">
        <f t="shared" ca="1" si="200"/>
        <v>7587.7326324199958</v>
      </c>
      <c r="C622" s="145">
        <f t="shared" si="192"/>
        <v>7567.5699999999961</v>
      </c>
      <c r="D622" s="146">
        <f ca="1">IF(A622&lt;$B$1,VLOOKUP(A622,[1]DI!$A$4:$B$15000,2,FALSE),0)</f>
        <v>0</v>
      </c>
      <c r="E622" s="145">
        <f t="shared" ca="1" si="184"/>
        <v>1</v>
      </c>
      <c r="F622" s="145">
        <f ca="1">(TRUNC(PRODUCT($E$12:$E621),16))</f>
        <v>1.0824628177175399</v>
      </c>
      <c r="G622" s="145">
        <f t="shared" ca="1" si="183"/>
        <v>1.0813315634504701</v>
      </c>
      <c r="H622" s="145">
        <f t="shared" ca="1" si="185"/>
        <v>1.00104617</v>
      </c>
      <c r="I622" s="147">
        <f t="shared" si="193"/>
        <v>2.9499999999999998E-2</v>
      </c>
      <c r="J622" s="148">
        <f t="shared" si="201"/>
        <v>44054</v>
      </c>
      <c r="K622" s="149">
        <f t="shared" si="194"/>
        <v>13</v>
      </c>
      <c r="L622" s="150">
        <f t="shared" si="195"/>
        <v>14</v>
      </c>
      <c r="M622" s="151">
        <f t="shared" si="186"/>
        <v>1.0016164860000001</v>
      </c>
      <c r="N622" s="151">
        <f t="shared" ca="1" si="187"/>
        <v>1.0026643470000001</v>
      </c>
      <c r="O622" s="150">
        <f t="shared" si="196"/>
        <v>0</v>
      </c>
      <c r="P622" s="145">
        <f t="shared" ca="1" si="188"/>
        <v>20.162632420000001</v>
      </c>
      <c r="Q622" s="152">
        <f t="shared" si="189"/>
        <v>0</v>
      </c>
      <c r="R622" s="153" t="str">
        <f t="shared" si="197"/>
        <v>A+J=</v>
      </c>
      <c r="S622" s="148">
        <f t="shared" si="198"/>
        <v>44085</v>
      </c>
      <c r="T622" s="154">
        <f t="shared" si="190"/>
        <v>0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7" t="str">
        <f t="shared" ca="1" si="199"/>
        <v>Pago</v>
      </c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</row>
    <row r="623" spans="1:208" x14ac:dyDescent="0.2">
      <c r="A623" s="143">
        <f t="shared" si="191"/>
        <v>44073</v>
      </c>
      <c r="B623" s="144">
        <f t="shared" ca="1" si="200"/>
        <v>7587.7326324199958</v>
      </c>
      <c r="C623" s="145">
        <f t="shared" si="192"/>
        <v>7567.5699999999961</v>
      </c>
      <c r="D623" s="146">
        <f ca="1">IF(A623&lt;$B$1,VLOOKUP(A623,[1]DI!$A$4:$B$15000,2,FALSE),0)</f>
        <v>0</v>
      </c>
      <c r="E623" s="145">
        <f t="shared" ca="1" si="184"/>
        <v>1</v>
      </c>
      <c r="F623" s="145">
        <f ca="1">(TRUNC(PRODUCT($E$12:$E622),16))</f>
        <v>1.0824628177175399</v>
      </c>
      <c r="G623" s="145">
        <f t="shared" ca="1" si="183"/>
        <v>1.0813315634504701</v>
      </c>
      <c r="H623" s="145">
        <f t="shared" ca="1" si="185"/>
        <v>1.00104617</v>
      </c>
      <c r="I623" s="147">
        <f t="shared" si="193"/>
        <v>2.9499999999999998E-2</v>
      </c>
      <c r="J623" s="148">
        <f t="shared" si="201"/>
        <v>44054</v>
      </c>
      <c r="K623" s="149">
        <f t="shared" si="194"/>
        <v>13</v>
      </c>
      <c r="L623" s="150">
        <f t="shared" si="195"/>
        <v>14</v>
      </c>
      <c r="M623" s="151">
        <f t="shared" si="186"/>
        <v>1.0016164860000001</v>
      </c>
      <c r="N623" s="151">
        <f t="shared" ca="1" si="187"/>
        <v>1.0026643470000001</v>
      </c>
      <c r="O623" s="150">
        <f t="shared" si="196"/>
        <v>0</v>
      </c>
      <c r="P623" s="145">
        <f t="shared" ca="1" si="188"/>
        <v>20.162632420000001</v>
      </c>
      <c r="Q623" s="152">
        <f t="shared" si="189"/>
        <v>0</v>
      </c>
      <c r="R623" s="153" t="str">
        <f t="shared" si="197"/>
        <v>A+J=</v>
      </c>
      <c r="S623" s="148">
        <f t="shared" si="198"/>
        <v>44085</v>
      </c>
      <c r="T623" s="154">
        <f t="shared" si="190"/>
        <v>0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7" t="str">
        <f t="shared" ca="1" si="199"/>
        <v>Pago</v>
      </c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</row>
    <row r="624" spans="1:208" x14ac:dyDescent="0.2">
      <c r="A624" s="143">
        <f t="shared" si="191"/>
        <v>44074</v>
      </c>
      <c r="B624" s="144">
        <f t="shared" ca="1" si="200"/>
        <v>7587.7326324199958</v>
      </c>
      <c r="C624" s="145">
        <f t="shared" si="192"/>
        <v>7567.5699999999961</v>
      </c>
      <c r="D624" s="146">
        <f ca="1">IF(A624&lt;$B$1,VLOOKUP(A624,[1]DI!$A$4:$B$15000,2,FALSE),0)</f>
        <v>1.9000000000000006E-2</v>
      </c>
      <c r="E624" s="145">
        <f t="shared" ca="1" si="184"/>
        <v>1.0000746899999999</v>
      </c>
      <c r="F624" s="145">
        <f ca="1">(TRUNC(PRODUCT($E$12:$E623),16))</f>
        <v>1.0824628177175399</v>
      </c>
      <c r="G624" s="145">
        <f t="shared" ref="G624:G687" ca="1" si="202">IF(O623&gt;0,F623,G623)</f>
        <v>1.0813315634504701</v>
      </c>
      <c r="H624" s="145">
        <f t="shared" ca="1" si="185"/>
        <v>1.00104617</v>
      </c>
      <c r="I624" s="147">
        <f t="shared" si="193"/>
        <v>2.9499999999999998E-2</v>
      </c>
      <c r="J624" s="148">
        <f t="shared" si="201"/>
        <v>44054</v>
      </c>
      <c r="K624" s="149">
        <f t="shared" si="194"/>
        <v>14</v>
      </c>
      <c r="L624" s="150">
        <f t="shared" si="195"/>
        <v>14</v>
      </c>
      <c r="M624" s="151">
        <f t="shared" si="186"/>
        <v>1.0016164860000001</v>
      </c>
      <c r="N624" s="151">
        <f t="shared" ca="1" si="187"/>
        <v>1.0026643470000001</v>
      </c>
      <c r="O624" s="150">
        <f t="shared" si="196"/>
        <v>0</v>
      </c>
      <c r="P624" s="145">
        <f t="shared" ca="1" si="188"/>
        <v>20.162632420000001</v>
      </c>
      <c r="Q624" s="152">
        <f t="shared" si="189"/>
        <v>0</v>
      </c>
      <c r="R624" s="153" t="str">
        <f t="shared" si="197"/>
        <v>A+J=</v>
      </c>
      <c r="S624" s="148">
        <f t="shared" si="198"/>
        <v>44085</v>
      </c>
      <c r="T624" s="154">
        <f t="shared" si="190"/>
        <v>0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7" t="str">
        <f t="shared" ca="1" si="199"/>
        <v>Pago</v>
      </c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</row>
    <row r="625" spans="1:208" x14ac:dyDescent="0.2">
      <c r="A625" s="143">
        <f t="shared" si="191"/>
        <v>44075</v>
      </c>
      <c r="B625" s="144">
        <f t="shared" ca="1" si="200"/>
        <v>7589.1748901799965</v>
      </c>
      <c r="C625" s="145">
        <f t="shared" si="192"/>
        <v>7567.5699999999961</v>
      </c>
      <c r="D625" s="146">
        <f ca="1">IF(A625&lt;$B$1,VLOOKUP(A625,[1]DI!$A$4:$B$15000,2,FALSE),0)</f>
        <v>1.9000000000000006E-2</v>
      </c>
      <c r="E625" s="145">
        <f t="shared" ca="1" si="184"/>
        <v>1.0000746899999999</v>
      </c>
      <c r="F625" s="145">
        <f ca="1">(TRUNC(PRODUCT($E$12:$E624),16))</f>
        <v>1.0825436668654</v>
      </c>
      <c r="G625" s="145">
        <f t="shared" ca="1" si="202"/>
        <v>1.0813315634504701</v>
      </c>
      <c r="H625" s="145">
        <f t="shared" ca="1" si="185"/>
        <v>1.0011209400000001</v>
      </c>
      <c r="I625" s="147">
        <f t="shared" si="193"/>
        <v>2.9499999999999998E-2</v>
      </c>
      <c r="J625" s="148">
        <f t="shared" si="201"/>
        <v>44054</v>
      </c>
      <c r="K625" s="149">
        <f t="shared" si="194"/>
        <v>15</v>
      </c>
      <c r="L625" s="150">
        <f t="shared" si="195"/>
        <v>15</v>
      </c>
      <c r="M625" s="151">
        <f t="shared" si="186"/>
        <v>1.0017320489999999</v>
      </c>
      <c r="N625" s="151">
        <f t="shared" ca="1" si="187"/>
        <v>1.0028549309999999</v>
      </c>
      <c r="O625" s="150">
        <f t="shared" si="196"/>
        <v>0</v>
      </c>
      <c r="P625" s="145">
        <f t="shared" ca="1" si="188"/>
        <v>21.604890180000002</v>
      </c>
      <c r="Q625" s="152">
        <f t="shared" si="189"/>
        <v>0</v>
      </c>
      <c r="R625" s="153" t="str">
        <f t="shared" si="197"/>
        <v>A+J=</v>
      </c>
      <c r="S625" s="148">
        <f t="shared" si="198"/>
        <v>44085</v>
      </c>
      <c r="T625" s="154">
        <f t="shared" si="190"/>
        <v>0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7" t="str">
        <f t="shared" ca="1" si="199"/>
        <v>Pago</v>
      </c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</row>
    <row r="626" spans="1:208" x14ac:dyDescent="0.2">
      <c r="A626" s="143">
        <f t="shared" si="191"/>
        <v>44076</v>
      </c>
      <c r="B626" s="144">
        <f t="shared" ca="1" si="200"/>
        <v>7590.6173673999965</v>
      </c>
      <c r="C626" s="145">
        <f t="shared" si="192"/>
        <v>7567.5699999999961</v>
      </c>
      <c r="D626" s="146">
        <f ca="1">IF(A626&lt;$B$1,VLOOKUP(A626,[1]DI!$A$4:$B$15000,2,FALSE),0)</f>
        <v>1.9000000000000006E-2</v>
      </c>
      <c r="E626" s="145">
        <f t="shared" ca="1" si="184"/>
        <v>1.0000746899999999</v>
      </c>
      <c r="F626" s="145">
        <f ca="1">(TRUNC(PRODUCT($E$12:$E625),16))</f>
        <v>1.08262452205188</v>
      </c>
      <c r="G626" s="145">
        <f t="shared" ca="1" si="202"/>
        <v>1.0813315634504701</v>
      </c>
      <c r="H626" s="145">
        <f t="shared" ca="1" si="185"/>
        <v>1.00119571</v>
      </c>
      <c r="I626" s="147">
        <f t="shared" si="193"/>
        <v>2.9499999999999998E-2</v>
      </c>
      <c r="J626" s="148">
        <f t="shared" si="201"/>
        <v>44054</v>
      </c>
      <c r="K626" s="149">
        <f t="shared" si="194"/>
        <v>16</v>
      </c>
      <c r="L626" s="150">
        <f t="shared" si="195"/>
        <v>16</v>
      </c>
      <c r="M626" s="151">
        <f t="shared" si="186"/>
        <v>1.0018476249999999</v>
      </c>
      <c r="N626" s="151">
        <f t="shared" ca="1" si="187"/>
        <v>1.0030455439999999</v>
      </c>
      <c r="O626" s="150">
        <f t="shared" si="196"/>
        <v>0</v>
      </c>
      <c r="P626" s="145">
        <f t="shared" ca="1" si="188"/>
        <v>23.047367399999999</v>
      </c>
      <c r="Q626" s="152">
        <f t="shared" si="189"/>
        <v>0</v>
      </c>
      <c r="R626" s="153" t="str">
        <f t="shared" si="197"/>
        <v>A+J=</v>
      </c>
      <c r="S626" s="148">
        <f t="shared" si="198"/>
        <v>44085</v>
      </c>
      <c r="T626" s="154">
        <f t="shared" si="190"/>
        <v>0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7" t="str">
        <f t="shared" ca="1" si="199"/>
        <v>Pago</v>
      </c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</row>
    <row r="627" spans="1:208" x14ac:dyDescent="0.2">
      <c r="A627" s="143">
        <f t="shared" si="191"/>
        <v>44077</v>
      </c>
      <c r="B627" s="144">
        <f t="shared" ca="1" si="200"/>
        <v>7592.0601624599958</v>
      </c>
      <c r="C627" s="145">
        <f t="shared" si="192"/>
        <v>7567.5699999999961</v>
      </c>
      <c r="D627" s="146">
        <f ca="1">IF(A627&lt;$B$1,VLOOKUP(A627,[1]DI!$A$4:$B$15000,2,FALSE),0)</f>
        <v>1.9000000000000006E-2</v>
      </c>
      <c r="E627" s="145">
        <f t="shared" ca="1" si="184"/>
        <v>1.0000746899999999</v>
      </c>
      <c r="F627" s="145">
        <f ca="1">(TRUNC(PRODUCT($E$12:$E626),16))</f>
        <v>1.08270538327743</v>
      </c>
      <c r="G627" s="145">
        <f t="shared" ca="1" si="202"/>
        <v>1.0813315634504701</v>
      </c>
      <c r="H627" s="145">
        <f t="shared" ca="1" si="185"/>
        <v>1.00127049</v>
      </c>
      <c r="I627" s="147">
        <f t="shared" si="193"/>
        <v>2.9499999999999998E-2</v>
      </c>
      <c r="J627" s="148">
        <f t="shared" si="201"/>
        <v>44054</v>
      </c>
      <c r="K627" s="149">
        <f t="shared" si="194"/>
        <v>17</v>
      </c>
      <c r="L627" s="150">
        <f t="shared" si="195"/>
        <v>17</v>
      </c>
      <c r="M627" s="151">
        <f t="shared" si="186"/>
        <v>1.001963215</v>
      </c>
      <c r="N627" s="151">
        <f t="shared" ca="1" si="187"/>
        <v>1.0032361990000001</v>
      </c>
      <c r="O627" s="150">
        <f t="shared" si="196"/>
        <v>0</v>
      </c>
      <c r="P627" s="145">
        <f t="shared" ca="1" si="188"/>
        <v>24.490162460000001</v>
      </c>
      <c r="Q627" s="152">
        <f t="shared" si="189"/>
        <v>0</v>
      </c>
      <c r="R627" s="153" t="str">
        <f t="shared" si="197"/>
        <v>A+J=</v>
      </c>
      <c r="S627" s="148">
        <f t="shared" si="198"/>
        <v>44085</v>
      </c>
      <c r="T627" s="154">
        <f t="shared" si="190"/>
        <v>0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7" t="str">
        <f t="shared" ca="1" si="199"/>
        <v>Pago</v>
      </c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</row>
    <row r="628" spans="1:208" x14ac:dyDescent="0.2">
      <c r="A628" s="143">
        <f t="shared" si="191"/>
        <v>44078</v>
      </c>
      <c r="B628" s="144">
        <f t="shared" ca="1" si="200"/>
        <v>7593.5031921099962</v>
      </c>
      <c r="C628" s="145">
        <f t="shared" si="192"/>
        <v>7567.5699999999961</v>
      </c>
      <c r="D628" s="146">
        <f ca="1">IF(A628&lt;$B$1,VLOOKUP(A628,[1]DI!$A$4:$B$15000,2,FALSE),0)</f>
        <v>1.9000000000000006E-2</v>
      </c>
      <c r="E628" s="145">
        <f t="shared" ca="1" si="184"/>
        <v>1.0000746899999999</v>
      </c>
      <c r="F628" s="145">
        <f ca="1">(TRUNC(PRODUCT($E$12:$E627),16))</f>
        <v>1.0827862505425001</v>
      </c>
      <c r="G628" s="145">
        <f t="shared" ca="1" si="202"/>
        <v>1.0813315634504701</v>
      </c>
      <c r="H628" s="145">
        <f t="shared" ca="1" si="185"/>
        <v>1.0013452700000001</v>
      </c>
      <c r="I628" s="147">
        <f t="shared" si="193"/>
        <v>2.9499999999999998E-2</v>
      </c>
      <c r="J628" s="148">
        <f t="shared" si="201"/>
        <v>44054</v>
      </c>
      <c r="K628" s="149">
        <f t="shared" si="194"/>
        <v>18</v>
      </c>
      <c r="L628" s="150">
        <f t="shared" si="195"/>
        <v>18</v>
      </c>
      <c r="M628" s="151">
        <f t="shared" si="186"/>
        <v>1.002078818</v>
      </c>
      <c r="N628" s="151">
        <f t="shared" ca="1" si="187"/>
        <v>1.0034268850000001</v>
      </c>
      <c r="O628" s="150">
        <f t="shared" si="196"/>
        <v>0</v>
      </c>
      <c r="P628" s="145">
        <f t="shared" ca="1" si="188"/>
        <v>25.93319211</v>
      </c>
      <c r="Q628" s="152">
        <f t="shared" si="189"/>
        <v>0</v>
      </c>
      <c r="R628" s="153" t="str">
        <f t="shared" si="197"/>
        <v>A+J=</v>
      </c>
      <c r="S628" s="148">
        <f t="shared" si="198"/>
        <v>44085</v>
      </c>
      <c r="T628" s="154">
        <f t="shared" si="190"/>
        <v>0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7" t="str">
        <f t="shared" ca="1" si="199"/>
        <v>Pago</v>
      </c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</row>
    <row r="629" spans="1:208" x14ac:dyDescent="0.2">
      <c r="A629" s="143">
        <f t="shared" si="191"/>
        <v>44079</v>
      </c>
      <c r="B629" s="144">
        <f t="shared" ca="1" si="200"/>
        <v>7594.9465244699959</v>
      </c>
      <c r="C629" s="145">
        <f t="shared" si="192"/>
        <v>7567.5699999999961</v>
      </c>
      <c r="D629" s="146">
        <f ca="1">IF(A629&lt;$B$1,VLOOKUP(A629,[1]DI!$A$4:$B$15000,2,FALSE),0)</f>
        <v>0</v>
      </c>
      <c r="E629" s="145">
        <f t="shared" ca="1" si="184"/>
        <v>1</v>
      </c>
      <c r="F629" s="145">
        <f ca="1">(TRUNC(PRODUCT($E$12:$E628),16))</f>
        <v>1.08286712384756</v>
      </c>
      <c r="G629" s="145">
        <f t="shared" ca="1" si="202"/>
        <v>1.0813315634504701</v>
      </c>
      <c r="H629" s="145">
        <f t="shared" ca="1" si="185"/>
        <v>1.0014200600000001</v>
      </c>
      <c r="I629" s="147">
        <f t="shared" si="193"/>
        <v>2.9499999999999998E-2</v>
      </c>
      <c r="J629" s="148">
        <f t="shared" si="201"/>
        <v>44054</v>
      </c>
      <c r="K629" s="149">
        <f t="shared" si="194"/>
        <v>18</v>
      </c>
      <c r="L629" s="150">
        <f t="shared" si="195"/>
        <v>19</v>
      </c>
      <c r="M629" s="151">
        <f t="shared" si="186"/>
        <v>1.0021944350000001</v>
      </c>
      <c r="N629" s="151">
        <f t="shared" ca="1" si="187"/>
        <v>1.0036176109999999</v>
      </c>
      <c r="O629" s="150">
        <f t="shared" si="196"/>
        <v>0</v>
      </c>
      <c r="P629" s="145">
        <f t="shared" ca="1" si="188"/>
        <v>27.37652447</v>
      </c>
      <c r="Q629" s="152">
        <f t="shared" si="189"/>
        <v>0</v>
      </c>
      <c r="R629" s="153" t="str">
        <f t="shared" si="197"/>
        <v>A+J=</v>
      </c>
      <c r="S629" s="148">
        <f t="shared" si="198"/>
        <v>44085</v>
      </c>
      <c r="T629" s="154">
        <f t="shared" si="190"/>
        <v>0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7" t="str">
        <f t="shared" ca="1" si="199"/>
        <v>Pago</v>
      </c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</row>
    <row r="630" spans="1:208" x14ac:dyDescent="0.2">
      <c r="A630" s="143">
        <f t="shared" si="191"/>
        <v>44080</v>
      </c>
      <c r="B630" s="144">
        <f t="shared" ca="1" si="200"/>
        <v>7594.9465244699959</v>
      </c>
      <c r="C630" s="145">
        <f t="shared" si="192"/>
        <v>7567.5699999999961</v>
      </c>
      <c r="D630" s="146">
        <f ca="1">IF(A630&lt;$B$1,VLOOKUP(A630,[1]DI!$A$4:$B$15000,2,FALSE),0)</f>
        <v>0</v>
      </c>
      <c r="E630" s="145">
        <f t="shared" ca="1" si="184"/>
        <v>1</v>
      </c>
      <c r="F630" s="145">
        <f ca="1">(TRUNC(PRODUCT($E$12:$E629),16))</f>
        <v>1.08286712384756</v>
      </c>
      <c r="G630" s="145">
        <f t="shared" ca="1" si="202"/>
        <v>1.0813315634504701</v>
      </c>
      <c r="H630" s="145">
        <f t="shared" ca="1" si="185"/>
        <v>1.0014200600000001</v>
      </c>
      <c r="I630" s="147">
        <f t="shared" si="193"/>
        <v>2.9499999999999998E-2</v>
      </c>
      <c r="J630" s="148">
        <f t="shared" si="201"/>
        <v>44054</v>
      </c>
      <c r="K630" s="149">
        <f t="shared" si="194"/>
        <v>18</v>
      </c>
      <c r="L630" s="150">
        <f t="shared" si="195"/>
        <v>19</v>
      </c>
      <c r="M630" s="151">
        <f t="shared" si="186"/>
        <v>1.0021944350000001</v>
      </c>
      <c r="N630" s="151">
        <f t="shared" ca="1" si="187"/>
        <v>1.0036176109999999</v>
      </c>
      <c r="O630" s="150">
        <f t="shared" si="196"/>
        <v>0</v>
      </c>
      <c r="P630" s="145">
        <f t="shared" ca="1" si="188"/>
        <v>27.37652447</v>
      </c>
      <c r="Q630" s="152">
        <f t="shared" si="189"/>
        <v>0</v>
      </c>
      <c r="R630" s="153" t="str">
        <f t="shared" si="197"/>
        <v>A+J=</v>
      </c>
      <c r="S630" s="148">
        <f t="shared" si="198"/>
        <v>44085</v>
      </c>
      <c r="T630" s="154">
        <f t="shared" si="190"/>
        <v>0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7" t="str">
        <f t="shared" ca="1" si="199"/>
        <v>Pago</v>
      </c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</row>
    <row r="631" spans="1:208" x14ac:dyDescent="0.2">
      <c r="A631" s="143">
        <f t="shared" si="191"/>
        <v>44081</v>
      </c>
      <c r="B631" s="144">
        <f t="shared" ca="1" si="200"/>
        <v>7594.9465244699959</v>
      </c>
      <c r="C631" s="145">
        <f t="shared" si="192"/>
        <v>7567.5699999999961</v>
      </c>
      <c r="D631" s="146">
        <f ca="1">IF(A631&lt;$B$1,VLOOKUP(A631,[1]DI!$A$4:$B$15000,2,FALSE),0)</f>
        <v>0</v>
      </c>
      <c r="E631" s="145">
        <f t="shared" ca="1" si="184"/>
        <v>1</v>
      </c>
      <c r="F631" s="145">
        <f ca="1">(TRUNC(PRODUCT($E$12:$E630),16))</f>
        <v>1.08286712384756</v>
      </c>
      <c r="G631" s="145">
        <f t="shared" ca="1" si="202"/>
        <v>1.0813315634504701</v>
      </c>
      <c r="H631" s="145">
        <f t="shared" ca="1" si="185"/>
        <v>1.0014200600000001</v>
      </c>
      <c r="I631" s="147">
        <f t="shared" si="193"/>
        <v>2.9499999999999998E-2</v>
      </c>
      <c r="J631" s="148">
        <f t="shared" si="201"/>
        <v>44054</v>
      </c>
      <c r="K631" s="149">
        <f t="shared" si="194"/>
        <v>18</v>
      </c>
      <c r="L631" s="150">
        <f t="shared" si="195"/>
        <v>19</v>
      </c>
      <c r="M631" s="151">
        <f t="shared" si="186"/>
        <v>1.0021944350000001</v>
      </c>
      <c r="N631" s="151">
        <f t="shared" ca="1" si="187"/>
        <v>1.0036176109999999</v>
      </c>
      <c r="O631" s="150">
        <f t="shared" si="196"/>
        <v>0</v>
      </c>
      <c r="P631" s="145">
        <f t="shared" ca="1" si="188"/>
        <v>27.37652447</v>
      </c>
      <c r="Q631" s="152">
        <f t="shared" si="189"/>
        <v>0</v>
      </c>
      <c r="R631" s="153" t="str">
        <f t="shared" si="197"/>
        <v>A+J=</v>
      </c>
      <c r="S631" s="148">
        <f t="shared" si="198"/>
        <v>44085</v>
      </c>
      <c r="T631" s="154">
        <f t="shared" si="190"/>
        <v>0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7" t="str">
        <f t="shared" ca="1" si="199"/>
        <v>Pago</v>
      </c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</row>
    <row r="632" spans="1:208" x14ac:dyDescent="0.2">
      <c r="A632" s="143">
        <f t="shared" si="191"/>
        <v>44082</v>
      </c>
      <c r="B632" s="144">
        <f t="shared" ca="1" si="200"/>
        <v>7594.9465244699959</v>
      </c>
      <c r="C632" s="145">
        <f t="shared" si="192"/>
        <v>7567.5699999999961</v>
      </c>
      <c r="D632" s="146">
        <f ca="1">IF(A632&lt;$B$1,VLOOKUP(A632,[1]DI!$A$4:$B$15000,2,FALSE),0)</f>
        <v>1.9000000000000006E-2</v>
      </c>
      <c r="E632" s="145">
        <f t="shared" ca="1" si="184"/>
        <v>1.0000746899999999</v>
      </c>
      <c r="F632" s="145">
        <f ca="1">(TRUNC(PRODUCT($E$12:$E631),16))</f>
        <v>1.08286712384756</v>
      </c>
      <c r="G632" s="145">
        <f t="shared" ca="1" si="202"/>
        <v>1.0813315634504701</v>
      </c>
      <c r="H632" s="145">
        <f t="shared" ca="1" si="185"/>
        <v>1.0014200600000001</v>
      </c>
      <c r="I632" s="147">
        <f t="shared" si="193"/>
        <v>2.9499999999999998E-2</v>
      </c>
      <c r="J632" s="148">
        <f t="shared" si="201"/>
        <v>44054</v>
      </c>
      <c r="K632" s="149">
        <f t="shared" si="194"/>
        <v>19</v>
      </c>
      <c r="L632" s="150">
        <f t="shared" si="195"/>
        <v>19</v>
      </c>
      <c r="M632" s="151">
        <f t="shared" si="186"/>
        <v>1.0021944350000001</v>
      </c>
      <c r="N632" s="151">
        <f t="shared" ca="1" si="187"/>
        <v>1.0036176109999999</v>
      </c>
      <c r="O632" s="150">
        <f t="shared" si="196"/>
        <v>0</v>
      </c>
      <c r="P632" s="145">
        <f t="shared" ca="1" si="188"/>
        <v>27.37652447</v>
      </c>
      <c r="Q632" s="152">
        <f t="shared" si="189"/>
        <v>0</v>
      </c>
      <c r="R632" s="153" t="str">
        <f t="shared" si="197"/>
        <v>A+J=</v>
      </c>
      <c r="S632" s="148">
        <f t="shared" si="198"/>
        <v>44085</v>
      </c>
      <c r="T632" s="154">
        <f t="shared" si="190"/>
        <v>0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7" t="str">
        <f t="shared" ca="1" si="199"/>
        <v>Pago</v>
      </c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</row>
    <row r="633" spans="1:208" x14ac:dyDescent="0.2">
      <c r="A633" s="143">
        <f t="shared" si="191"/>
        <v>44083</v>
      </c>
      <c r="B633" s="144">
        <f t="shared" ca="1" si="200"/>
        <v>7596.3901670999958</v>
      </c>
      <c r="C633" s="145">
        <f t="shared" si="192"/>
        <v>7567.5699999999961</v>
      </c>
      <c r="D633" s="146">
        <f ca="1">IF(A633&lt;$B$1,VLOOKUP(A633,[1]DI!$A$4:$B$15000,2,FALSE),0)</f>
        <v>1.9000000000000006E-2</v>
      </c>
      <c r="E633" s="145">
        <f t="shared" ca="1" si="184"/>
        <v>1.0000746899999999</v>
      </c>
      <c r="F633" s="145">
        <f ca="1">(TRUNC(PRODUCT($E$12:$E632),16))</f>
        <v>1.0829480031930401</v>
      </c>
      <c r="G633" s="145">
        <f t="shared" ca="1" si="202"/>
        <v>1.0813315634504701</v>
      </c>
      <c r="H633" s="145">
        <f t="shared" ca="1" si="185"/>
        <v>1.00149486</v>
      </c>
      <c r="I633" s="147">
        <f t="shared" si="193"/>
        <v>2.9499999999999998E-2</v>
      </c>
      <c r="J633" s="148">
        <f t="shared" si="201"/>
        <v>44054</v>
      </c>
      <c r="K633" s="149">
        <f t="shared" si="194"/>
        <v>20</v>
      </c>
      <c r="L633" s="150">
        <f t="shared" si="195"/>
        <v>20</v>
      </c>
      <c r="M633" s="151">
        <f t="shared" si="186"/>
        <v>1.0023100650000001</v>
      </c>
      <c r="N633" s="151">
        <f t="shared" ca="1" si="187"/>
        <v>1.003808378</v>
      </c>
      <c r="O633" s="150">
        <f t="shared" si="196"/>
        <v>0</v>
      </c>
      <c r="P633" s="145">
        <f t="shared" ca="1" si="188"/>
        <v>28.820167099999999</v>
      </c>
      <c r="Q633" s="152">
        <f t="shared" si="189"/>
        <v>0</v>
      </c>
      <c r="R633" s="153" t="str">
        <f t="shared" si="197"/>
        <v>A+J=</v>
      </c>
      <c r="S633" s="148">
        <f t="shared" si="198"/>
        <v>44085</v>
      </c>
      <c r="T633" s="154">
        <f t="shared" si="190"/>
        <v>0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7" t="str">
        <f t="shared" ca="1" si="199"/>
        <v>Pago</v>
      </c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</row>
    <row r="634" spans="1:208" x14ac:dyDescent="0.2">
      <c r="A634" s="143">
        <f t="shared" si="191"/>
        <v>44084</v>
      </c>
      <c r="B634" s="144">
        <f t="shared" ca="1" si="200"/>
        <v>7597.8340443199959</v>
      </c>
      <c r="C634" s="145">
        <f t="shared" si="192"/>
        <v>7567.5699999999961</v>
      </c>
      <c r="D634" s="146">
        <f ca="1">IF(A634&lt;$B$1,VLOOKUP(A634,[1]DI!$A$4:$B$15000,2,FALSE),0)</f>
        <v>1.9000000000000006E-2</v>
      </c>
      <c r="E634" s="145">
        <f t="shared" ca="1" si="184"/>
        <v>1.0000746899999999</v>
      </c>
      <c r="F634" s="145">
        <f ca="1">(TRUNC(PRODUCT($E$12:$E633),16))</f>
        <v>1.0830288885793999</v>
      </c>
      <c r="G634" s="145">
        <f t="shared" ca="1" si="202"/>
        <v>1.0813315634504701</v>
      </c>
      <c r="H634" s="145">
        <f t="shared" ca="1" si="185"/>
        <v>1.0015696599999999</v>
      </c>
      <c r="I634" s="147">
        <f t="shared" si="193"/>
        <v>2.9499999999999998E-2</v>
      </c>
      <c r="J634" s="148">
        <f t="shared" si="201"/>
        <v>44054</v>
      </c>
      <c r="K634" s="149">
        <f t="shared" si="194"/>
        <v>21</v>
      </c>
      <c r="L634" s="150">
        <f t="shared" si="195"/>
        <v>21</v>
      </c>
      <c r="M634" s="151">
        <f t="shared" si="186"/>
        <v>1.0024257080000001</v>
      </c>
      <c r="N634" s="151">
        <f t="shared" ca="1" si="187"/>
        <v>1.003999176</v>
      </c>
      <c r="O634" s="150">
        <f t="shared" si="196"/>
        <v>0</v>
      </c>
      <c r="P634" s="145">
        <f t="shared" ca="1" si="188"/>
        <v>30.26404432</v>
      </c>
      <c r="Q634" s="152">
        <f t="shared" si="189"/>
        <v>0</v>
      </c>
      <c r="R634" s="153" t="str">
        <f t="shared" si="197"/>
        <v>A+J=</v>
      </c>
      <c r="S634" s="148">
        <f t="shared" si="198"/>
        <v>44085</v>
      </c>
      <c r="T634" s="154">
        <f t="shared" si="190"/>
        <v>0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7" t="str">
        <f t="shared" ca="1" si="199"/>
        <v>Pago</v>
      </c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</row>
    <row r="635" spans="1:208" x14ac:dyDescent="0.2">
      <c r="A635" s="143">
        <f t="shared" si="191"/>
        <v>44085</v>
      </c>
      <c r="B635" s="144">
        <f t="shared" ca="1" si="200"/>
        <v>7599.2782166699963</v>
      </c>
      <c r="C635" s="145">
        <f t="shared" si="192"/>
        <v>7567.5699999999961</v>
      </c>
      <c r="D635" s="146">
        <f ca="1">IF(A635&lt;$B$1,VLOOKUP(A635,[1]DI!$A$4:$B$15000,2,FALSE),0)</f>
        <v>1.9000000000000006E-2</v>
      </c>
      <c r="E635" s="145">
        <f t="shared" ca="1" si="184"/>
        <v>1.0000746899999999</v>
      </c>
      <c r="F635" s="145">
        <f ca="1">(TRUNC(PRODUCT($E$12:$E634),16))</f>
        <v>1.0831097800070799</v>
      </c>
      <c r="G635" s="145">
        <f t="shared" ca="1" si="202"/>
        <v>1.0813315634504701</v>
      </c>
      <c r="H635" s="145">
        <f t="shared" ca="1" si="185"/>
        <v>1.00164447</v>
      </c>
      <c r="I635" s="147">
        <f t="shared" si="193"/>
        <v>2.9499999999999998E-2</v>
      </c>
      <c r="J635" s="148">
        <f t="shared" si="201"/>
        <v>44054</v>
      </c>
      <c r="K635" s="149">
        <f t="shared" si="194"/>
        <v>22</v>
      </c>
      <c r="L635" s="150">
        <f t="shared" si="195"/>
        <v>22</v>
      </c>
      <c r="M635" s="151">
        <f t="shared" si="186"/>
        <v>1.002541364</v>
      </c>
      <c r="N635" s="151">
        <f t="shared" ca="1" si="187"/>
        <v>1.0041900130000001</v>
      </c>
      <c r="O635" s="150">
        <f t="shared" si="196"/>
        <v>21</v>
      </c>
      <c r="P635" s="145">
        <f t="shared" ca="1" si="188"/>
        <v>31.708216669999999</v>
      </c>
      <c r="Q635" s="152">
        <f t="shared" si="189"/>
        <v>270.27</v>
      </c>
      <c r="R635" s="153" t="str">
        <f t="shared" si="197"/>
        <v>A+J=</v>
      </c>
      <c r="S635" s="148">
        <f t="shared" si="198"/>
        <v>44085</v>
      </c>
      <c r="T635" s="154">
        <f t="shared" ca="1" si="190"/>
        <v>5888575.2250650004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7" t="str">
        <f t="shared" ca="1" si="199"/>
        <v>Pago</v>
      </c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</row>
    <row r="636" spans="1:208" x14ac:dyDescent="0.2">
      <c r="A636" s="143">
        <f t="shared" si="191"/>
        <v>44086</v>
      </c>
      <c r="B636" s="144">
        <f t="shared" ca="1" si="200"/>
        <v>7298.6870415899957</v>
      </c>
      <c r="C636" s="145">
        <f t="shared" si="192"/>
        <v>7297.2999999999956</v>
      </c>
      <c r="D636" s="146">
        <f ca="1">IF(A636&lt;$B$1,VLOOKUP(A636,[1]DI!$A$4:$B$15000,2,FALSE),0)</f>
        <v>0</v>
      </c>
      <c r="E636" s="145">
        <f t="shared" ca="1" si="184"/>
        <v>1</v>
      </c>
      <c r="F636" s="145">
        <f ca="1">(TRUNC(PRODUCT($E$12:$E635),16))</f>
        <v>1.0831906774765501</v>
      </c>
      <c r="G636" s="145">
        <f t="shared" ca="1" si="202"/>
        <v>1.0831097800070799</v>
      </c>
      <c r="H636" s="145">
        <f t="shared" ca="1" si="185"/>
        <v>1.0000746899999999</v>
      </c>
      <c r="I636" s="147">
        <f t="shared" si="193"/>
        <v>2.9499999999999998E-2</v>
      </c>
      <c r="J636" s="148">
        <f t="shared" si="201"/>
        <v>44085</v>
      </c>
      <c r="K636" s="149">
        <f t="shared" si="194"/>
        <v>1</v>
      </c>
      <c r="L636" s="150">
        <f t="shared" si="195"/>
        <v>1</v>
      </c>
      <c r="M636" s="151">
        <f t="shared" si="186"/>
        <v>1.000115377</v>
      </c>
      <c r="N636" s="151">
        <f t="shared" ca="1" si="187"/>
        <v>1.000190076</v>
      </c>
      <c r="O636" s="150">
        <f t="shared" si="196"/>
        <v>0</v>
      </c>
      <c r="P636" s="145">
        <f t="shared" ca="1" si="188"/>
        <v>1.3870415899999999</v>
      </c>
      <c r="Q636" s="152">
        <f t="shared" si="189"/>
        <v>0</v>
      </c>
      <c r="R636" s="153" t="str">
        <f t="shared" si="197"/>
        <v>A+J=</v>
      </c>
      <c r="S636" s="148">
        <f t="shared" si="198"/>
        <v>44117</v>
      </c>
      <c r="T636" s="154">
        <f t="shared" si="190"/>
        <v>0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7" t="str">
        <f t="shared" ca="1" si="199"/>
        <v>Pago</v>
      </c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</row>
    <row r="637" spans="1:208" x14ac:dyDescent="0.2">
      <c r="A637" s="143">
        <f t="shared" si="191"/>
        <v>44087</v>
      </c>
      <c r="B637" s="144">
        <f t="shared" ca="1" si="200"/>
        <v>7298.6870415899957</v>
      </c>
      <c r="C637" s="145">
        <f t="shared" si="192"/>
        <v>7297.2999999999956</v>
      </c>
      <c r="D637" s="146">
        <f ca="1">IF(A637&lt;$B$1,VLOOKUP(A637,[1]DI!$A$4:$B$15000,2,FALSE),0)</f>
        <v>0</v>
      </c>
      <c r="E637" s="145">
        <f t="shared" ca="1" si="184"/>
        <v>1</v>
      </c>
      <c r="F637" s="145">
        <f ca="1">(TRUNC(PRODUCT($E$12:$E636),16))</f>
        <v>1.0831906774765501</v>
      </c>
      <c r="G637" s="145">
        <f t="shared" ca="1" si="202"/>
        <v>1.0831097800070799</v>
      </c>
      <c r="H637" s="145">
        <f t="shared" ca="1" si="185"/>
        <v>1.0000746899999999</v>
      </c>
      <c r="I637" s="147">
        <f t="shared" si="193"/>
        <v>2.9499999999999998E-2</v>
      </c>
      <c r="J637" s="148">
        <f t="shared" si="201"/>
        <v>44085</v>
      </c>
      <c r="K637" s="149">
        <f t="shared" si="194"/>
        <v>1</v>
      </c>
      <c r="L637" s="150">
        <f t="shared" si="195"/>
        <v>1</v>
      </c>
      <c r="M637" s="151">
        <f t="shared" si="186"/>
        <v>1.000115377</v>
      </c>
      <c r="N637" s="151">
        <f t="shared" ca="1" si="187"/>
        <v>1.000190076</v>
      </c>
      <c r="O637" s="150">
        <f t="shared" si="196"/>
        <v>0</v>
      </c>
      <c r="P637" s="145">
        <f t="shared" ca="1" si="188"/>
        <v>1.3870415899999999</v>
      </c>
      <c r="Q637" s="152">
        <f t="shared" si="189"/>
        <v>0</v>
      </c>
      <c r="R637" s="153" t="str">
        <f t="shared" si="197"/>
        <v>A+J=</v>
      </c>
      <c r="S637" s="148">
        <f t="shared" si="198"/>
        <v>44117</v>
      </c>
      <c r="T637" s="154">
        <f t="shared" si="190"/>
        <v>0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7" t="str">
        <f t="shared" ca="1" si="199"/>
        <v>Pago</v>
      </c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</row>
    <row r="638" spans="1:208" x14ac:dyDescent="0.2">
      <c r="A638" s="143">
        <f t="shared" si="191"/>
        <v>44088</v>
      </c>
      <c r="B638" s="144">
        <f t="shared" ca="1" si="200"/>
        <v>7298.6870415899957</v>
      </c>
      <c r="C638" s="145">
        <f t="shared" si="192"/>
        <v>7297.2999999999956</v>
      </c>
      <c r="D638" s="146">
        <f ca="1">IF(A638&lt;$B$1,VLOOKUP(A638,[1]DI!$A$4:$B$15000,2,FALSE),0)</f>
        <v>1.9000000000000006E-2</v>
      </c>
      <c r="E638" s="145">
        <f t="shared" ca="1" si="184"/>
        <v>1.0000746899999999</v>
      </c>
      <c r="F638" s="145">
        <f ca="1">(TRUNC(PRODUCT($E$12:$E637),16))</f>
        <v>1.0831906774765501</v>
      </c>
      <c r="G638" s="145">
        <f t="shared" ca="1" si="202"/>
        <v>1.0831097800070799</v>
      </c>
      <c r="H638" s="145">
        <f t="shared" ca="1" si="185"/>
        <v>1.0000746899999999</v>
      </c>
      <c r="I638" s="147">
        <f t="shared" si="193"/>
        <v>2.9499999999999998E-2</v>
      </c>
      <c r="J638" s="148">
        <f t="shared" si="201"/>
        <v>44085</v>
      </c>
      <c r="K638" s="149">
        <f t="shared" si="194"/>
        <v>1</v>
      </c>
      <c r="L638" s="150">
        <f t="shared" si="195"/>
        <v>1</v>
      </c>
      <c r="M638" s="151">
        <f t="shared" si="186"/>
        <v>1.000115377</v>
      </c>
      <c r="N638" s="151">
        <f t="shared" ca="1" si="187"/>
        <v>1.000190076</v>
      </c>
      <c r="O638" s="150">
        <f t="shared" si="196"/>
        <v>0</v>
      </c>
      <c r="P638" s="145">
        <f t="shared" ca="1" si="188"/>
        <v>1.3870415899999999</v>
      </c>
      <c r="Q638" s="152">
        <f t="shared" si="189"/>
        <v>0</v>
      </c>
      <c r="R638" s="153" t="str">
        <f t="shared" si="197"/>
        <v>A+J=</v>
      </c>
      <c r="S638" s="148">
        <f t="shared" si="198"/>
        <v>44117</v>
      </c>
      <c r="T638" s="154">
        <f t="shared" si="190"/>
        <v>0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7" t="str">
        <f t="shared" ca="1" si="199"/>
        <v>Pago</v>
      </c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</row>
    <row r="639" spans="1:208" x14ac:dyDescent="0.2">
      <c r="A639" s="143">
        <f t="shared" si="191"/>
        <v>44089</v>
      </c>
      <c r="B639" s="144">
        <f t="shared" ca="1" si="200"/>
        <v>7300.0743677799956</v>
      </c>
      <c r="C639" s="145">
        <f t="shared" si="192"/>
        <v>7297.2999999999956</v>
      </c>
      <c r="D639" s="146">
        <f ca="1">IF(A639&lt;$B$1,VLOOKUP(A639,[1]DI!$A$4:$B$15000,2,FALSE),0)</f>
        <v>1.9000000000000006E-2</v>
      </c>
      <c r="E639" s="145">
        <f t="shared" ca="1" si="184"/>
        <v>1.0000746899999999</v>
      </c>
      <c r="F639" s="145">
        <f ca="1">(TRUNC(PRODUCT($E$12:$E638),16))</f>
        <v>1.08327158098825</v>
      </c>
      <c r="G639" s="145">
        <f t="shared" ca="1" si="202"/>
        <v>1.0831097800070799</v>
      </c>
      <c r="H639" s="145">
        <f t="shared" ca="1" si="185"/>
        <v>1.00014939</v>
      </c>
      <c r="I639" s="147">
        <f t="shared" si="193"/>
        <v>2.9499999999999998E-2</v>
      </c>
      <c r="J639" s="148">
        <f t="shared" si="201"/>
        <v>44085</v>
      </c>
      <c r="K639" s="149">
        <f t="shared" si="194"/>
        <v>2</v>
      </c>
      <c r="L639" s="150">
        <f t="shared" si="195"/>
        <v>2</v>
      </c>
      <c r="M639" s="151">
        <f t="shared" si="186"/>
        <v>1.0002307669999999</v>
      </c>
      <c r="N639" s="151">
        <f t="shared" ca="1" si="187"/>
        <v>1.0003801910000001</v>
      </c>
      <c r="O639" s="150">
        <f t="shared" si="196"/>
        <v>0</v>
      </c>
      <c r="P639" s="145">
        <f t="shared" ca="1" si="188"/>
        <v>2.77436778</v>
      </c>
      <c r="Q639" s="152">
        <f t="shared" si="189"/>
        <v>0</v>
      </c>
      <c r="R639" s="153" t="str">
        <f t="shared" si="197"/>
        <v>A+J=</v>
      </c>
      <c r="S639" s="148">
        <f t="shared" si="198"/>
        <v>44117</v>
      </c>
      <c r="T639" s="154">
        <f t="shared" si="190"/>
        <v>0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7" t="str">
        <f t="shared" ca="1" si="199"/>
        <v>Pago</v>
      </c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</row>
    <row r="640" spans="1:208" x14ac:dyDescent="0.2">
      <c r="A640" s="143">
        <f t="shared" si="191"/>
        <v>44090</v>
      </c>
      <c r="B640" s="144">
        <f t="shared" ca="1" si="200"/>
        <v>7301.4619274799952</v>
      </c>
      <c r="C640" s="145">
        <f t="shared" si="192"/>
        <v>7297.2999999999956</v>
      </c>
      <c r="D640" s="146">
        <f ca="1">IF(A640&lt;$B$1,VLOOKUP(A640,[1]DI!$A$4:$B$15000,2,FALSE),0)</f>
        <v>1.9000000000000006E-2</v>
      </c>
      <c r="E640" s="145">
        <f t="shared" ca="1" si="184"/>
        <v>1.0000746899999999</v>
      </c>
      <c r="F640" s="145">
        <f ca="1">(TRUNC(PRODUCT($E$12:$E639),16))</f>
        <v>1.0833524905426399</v>
      </c>
      <c r="G640" s="145">
        <f t="shared" ca="1" si="202"/>
        <v>1.0831097800070799</v>
      </c>
      <c r="H640" s="145">
        <f t="shared" ca="1" si="185"/>
        <v>1.0002240899999999</v>
      </c>
      <c r="I640" s="147">
        <f t="shared" si="193"/>
        <v>2.9499999999999998E-2</v>
      </c>
      <c r="J640" s="148">
        <f t="shared" si="201"/>
        <v>44085</v>
      </c>
      <c r="K640" s="149">
        <f t="shared" si="194"/>
        <v>3</v>
      </c>
      <c r="L640" s="150">
        <f t="shared" si="195"/>
        <v>3</v>
      </c>
      <c r="M640" s="151">
        <f t="shared" si="186"/>
        <v>1.00034617</v>
      </c>
      <c r="N640" s="151">
        <f t="shared" ca="1" si="187"/>
        <v>1.0005703379999999</v>
      </c>
      <c r="O640" s="150">
        <f t="shared" si="196"/>
        <v>0</v>
      </c>
      <c r="P640" s="145">
        <f t="shared" ca="1" si="188"/>
        <v>4.1619274800000001</v>
      </c>
      <c r="Q640" s="152">
        <f t="shared" si="189"/>
        <v>0</v>
      </c>
      <c r="R640" s="153" t="str">
        <f t="shared" si="197"/>
        <v>A+J=</v>
      </c>
      <c r="S640" s="148">
        <f t="shared" si="198"/>
        <v>44117</v>
      </c>
      <c r="T640" s="154">
        <f t="shared" si="190"/>
        <v>0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7" t="str">
        <f t="shared" ca="1" si="199"/>
        <v>Pago</v>
      </c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</row>
    <row r="641" spans="1:208" x14ac:dyDescent="0.2">
      <c r="A641" s="143">
        <f t="shared" si="191"/>
        <v>44091</v>
      </c>
      <c r="B641" s="144">
        <f t="shared" ca="1" si="200"/>
        <v>7302.8497060999953</v>
      </c>
      <c r="C641" s="145">
        <f t="shared" si="192"/>
        <v>7297.2999999999956</v>
      </c>
      <c r="D641" s="146">
        <f ca="1">IF(A641&lt;$B$1,VLOOKUP(A641,[1]DI!$A$4:$B$15000,2,FALSE),0)</f>
        <v>1.9000000000000006E-2</v>
      </c>
      <c r="E641" s="145">
        <f t="shared" ca="1" si="184"/>
        <v>1.0000746899999999</v>
      </c>
      <c r="F641" s="145">
        <f ca="1">(TRUNC(PRODUCT($E$12:$E640),16))</f>
        <v>1.08343340614016</v>
      </c>
      <c r="G641" s="145">
        <f t="shared" ca="1" si="202"/>
        <v>1.0831097800070799</v>
      </c>
      <c r="H641" s="145">
        <f t="shared" ca="1" si="185"/>
        <v>1.00029879</v>
      </c>
      <c r="I641" s="147">
        <f t="shared" si="193"/>
        <v>2.9499999999999998E-2</v>
      </c>
      <c r="J641" s="148">
        <f t="shared" si="201"/>
        <v>44085</v>
      </c>
      <c r="K641" s="149">
        <f t="shared" si="194"/>
        <v>4</v>
      </c>
      <c r="L641" s="150">
        <f t="shared" si="195"/>
        <v>4</v>
      </c>
      <c r="M641" s="151">
        <f t="shared" si="186"/>
        <v>1.000461587</v>
      </c>
      <c r="N641" s="151">
        <f t="shared" ca="1" si="187"/>
        <v>1.0007605150000001</v>
      </c>
      <c r="O641" s="150">
        <f t="shared" si="196"/>
        <v>0</v>
      </c>
      <c r="P641" s="145">
        <f t="shared" ca="1" si="188"/>
        <v>5.5497060999999999</v>
      </c>
      <c r="Q641" s="152">
        <f t="shared" si="189"/>
        <v>0</v>
      </c>
      <c r="R641" s="153" t="str">
        <f t="shared" si="197"/>
        <v>A+J=</v>
      </c>
      <c r="S641" s="148">
        <f t="shared" si="198"/>
        <v>44117</v>
      </c>
      <c r="T641" s="154">
        <f t="shared" si="190"/>
        <v>0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7" t="str">
        <f t="shared" ca="1" si="199"/>
        <v>Pago</v>
      </c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</row>
    <row r="642" spans="1:208" x14ac:dyDescent="0.2">
      <c r="A642" s="143">
        <f t="shared" si="191"/>
        <v>44092</v>
      </c>
      <c r="B642" s="144">
        <f t="shared" ca="1" si="200"/>
        <v>7304.2378568899958</v>
      </c>
      <c r="C642" s="145">
        <f t="shared" si="192"/>
        <v>7297.2999999999956</v>
      </c>
      <c r="D642" s="146">
        <f ca="1">IF(A642&lt;$B$1,VLOOKUP(A642,[1]DI!$A$4:$B$15000,2,FALSE),0)</f>
        <v>1.9000000000000006E-2</v>
      </c>
      <c r="E642" s="145">
        <f t="shared" ca="1" si="184"/>
        <v>1.0000746899999999</v>
      </c>
      <c r="F642" s="145">
        <f ca="1">(TRUNC(PRODUCT($E$12:$E641),16))</f>
        <v>1.08351432778126</v>
      </c>
      <c r="G642" s="145">
        <f t="shared" ca="1" si="202"/>
        <v>1.0831097800070799</v>
      </c>
      <c r="H642" s="145">
        <f t="shared" ca="1" si="185"/>
        <v>1.00037351</v>
      </c>
      <c r="I642" s="147">
        <f t="shared" si="193"/>
        <v>2.9499999999999998E-2</v>
      </c>
      <c r="J642" s="148">
        <f t="shared" si="201"/>
        <v>44085</v>
      </c>
      <c r="K642" s="149">
        <f t="shared" si="194"/>
        <v>5</v>
      </c>
      <c r="L642" s="150">
        <f t="shared" si="195"/>
        <v>5</v>
      </c>
      <c r="M642" s="151">
        <f t="shared" si="186"/>
        <v>1.0005770169999999</v>
      </c>
      <c r="N642" s="151">
        <f t="shared" ca="1" si="187"/>
        <v>1.000950743</v>
      </c>
      <c r="O642" s="150">
        <f t="shared" si="196"/>
        <v>0</v>
      </c>
      <c r="P642" s="145">
        <f t="shared" ca="1" si="188"/>
        <v>6.9378568899999999</v>
      </c>
      <c r="Q642" s="152">
        <f t="shared" si="189"/>
        <v>0</v>
      </c>
      <c r="R642" s="153" t="str">
        <f t="shared" si="197"/>
        <v>A+J=</v>
      </c>
      <c r="S642" s="148">
        <f t="shared" si="198"/>
        <v>44117</v>
      </c>
      <c r="T642" s="154">
        <f t="shared" si="190"/>
        <v>0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7" t="str">
        <f t="shared" ca="1" si="199"/>
        <v>Pago</v>
      </c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</row>
    <row r="643" spans="1:208" x14ac:dyDescent="0.2">
      <c r="A643" s="143">
        <f t="shared" si="191"/>
        <v>44093</v>
      </c>
      <c r="B643" s="144">
        <f t="shared" ca="1" si="200"/>
        <v>7305.6261463199953</v>
      </c>
      <c r="C643" s="145">
        <f t="shared" si="192"/>
        <v>7297.2999999999956</v>
      </c>
      <c r="D643" s="146">
        <f ca="1">IF(A643&lt;$B$1,VLOOKUP(A643,[1]DI!$A$4:$B$15000,2,FALSE),0)</f>
        <v>0</v>
      </c>
      <c r="E643" s="145">
        <f t="shared" ca="1" si="184"/>
        <v>1</v>
      </c>
      <c r="F643" s="145">
        <f ca="1">(TRUNC(PRODUCT($E$12:$E642),16))</f>
        <v>1.0835952554663999</v>
      </c>
      <c r="G643" s="145">
        <f t="shared" ca="1" si="202"/>
        <v>1.0831097800070799</v>
      </c>
      <c r="H643" s="145">
        <f t="shared" ca="1" si="185"/>
        <v>1.00044822</v>
      </c>
      <c r="I643" s="147">
        <f t="shared" si="193"/>
        <v>2.9499999999999998E-2</v>
      </c>
      <c r="J643" s="148">
        <f t="shared" si="201"/>
        <v>44085</v>
      </c>
      <c r="K643" s="149">
        <f t="shared" si="194"/>
        <v>5</v>
      </c>
      <c r="L643" s="150">
        <f t="shared" si="195"/>
        <v>6</v>
      </c>
      <c r="M643" s="151">
        <f t="shared" si="186"/>
        <v>1.00069246</v>
      </c>
      <c r="N643" s="151">
        <f t="shared" ca="1" si="187"/>
        <v>1.0011409899999999</v>
      </c>
      <c r="O643" s="150">
        <f t="shared" si="196"/>
        <v>0</v>
      </c>
      <c r="P643" s="145">
        <f t="shared" ca="1" si="188"/>
        <v>8.3261463199999994</v>
      </c>
      <c r="Q643" s="152">
        <f t="shared" si="189"/>
        <v>0</v>
      </c>
      <c r="R643" s="153" t="str">
        <f t="shared" si="197"/>
        <v>A+J=</v>
      </c>
      <c r="S643" s="148">
        <f t="shared" si="198"/>
        <v>44117</v>
      </c>
      <c r="T643" s="154">
        <f t="shared" si="190"/>
        <v>0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7" t="str">
        <f t="shared" ca="1" si="199"/>
        <v>Pago</v>
      </c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</row>
    <row r="644" spans="1:208" x14ac:dyDescent="0.2">
      <c r="A644" s="143">
        <f t="shared" si="191"/>
        <v>44094</v>
      </c>
      <c r="B644" s="144">
        <f t="shared" ca="1" si="200"/>
        <v>7305.6261463199953</v>
      </c>
      <c r="C644" s="145">
        <f t="shared" si="192"/>
        <v>7297.2999999999956</v>
      </c>
      <c r="D644" s="146">
        <f ca="1">IF(A644&lt;$B$1,VLOOKUP(A644,[1]DI!$A$4:$B$15000,2,FALSE),0)</f>
        <v>0</v>
      </c>
      <c r="E644" s="145">
        <f t="shared" ca="1" si="184"/>
        <v>1</v>
      </c>
      <c r="F644" s="145">
        <f ca="1">(TRUNC(PRODUCT($E$12:$E643),16))</f>
        <v>1.0835952554663999</v>
      </c>
      <c r="G644" s="145">
        <f t="shared" ca="1" si="202"/>
        <v>1.0831097800070799</v>
      </c>
      <c r="H644" s="145">
        <f t="shared" ca="1" si="185"/>
        <v>1.00044822</v>
      </c>
      <c r="I644" s="147">
        <f t="shared" si="193"/>
        <v>2.9499999999999998E-2</v>
      </c>
      <c r="J644" s="148">
        <f t="shared" si="201"/>
        <v>44085</v>
      </c>
      <c r="K644" s="149">
        <f t="shared" si="194"/>
        <v>5</v>
      </c>
      <c r="L644" s="150">
        <f t="shared" si="195"/>
        <v>6</v>
      </c>
      <c r="M644" s="151">
        <f t="shared" si="186"/>
        <v>1.00069246</v>
      </c>
      <c r="N644" s="151">
        <f t="shared" ca="1" si="187"/>
        <v>1.0011409899999999</v>
      </c>
      <c r="O644" s="150">
        <f t="shared" si="196"/>
        <v>0</v>
      </c>
      <c r="P644" s="145">
        <f t="shared" ca="1" si="188"/>
        <v>8.3261463199999994</v>
      </c>
      <c r="Q644" s="152">
        <f t="shared" si="189"/>
        <v>0</v>
      </c>
      <c r="R644" s="153" t="str">
        <f t="shared" si="197"/>
        <v>A+J=</v>
      </c>
      <c r="S644" s="148">
        <f t="shared" si="198"/>
        <v>44117</v>
      </c>
      <c r="T644" s="154">
        <f t="shared" si="190"/>
        <v>0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7" t="str">
        <f t="shared" ca="1" si="199"/>
        <v>Pago</v>
      </c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</row>
    <row r="645" spans="1:208" x14ac:dyDescent="0.2">
      <c r="A645" s="143">
        <f t="shared" si="191"/>
        <v>44095</v>
      </c>
      <c r="B645" s="144">
        <f t="shared" ca="1" si="200"/>
        <v>7305.6261463199953</v>
      </c>
      <c r="C645" s="145">
        <f t="shared" si="192"/>
        <v>7297.2999999999956</v>
      </c>
      <c r="D645" s="146">
        <f ca="1">IF(A645&lt;$B$1,VLOOKUP(A645,[1]DI!$A$4:$B$15000,2,FALSE),0)</f>
        <v>1.9000000000000006E-2</v>
      </c>
      <c r="E645" s="145">
        <f t="shared" ca="1" si="184"/>
        <v>1.0000746899999999</v>
      </c>
      <c r="F645" s="145">
        <f ca="1">(TRUNC(PRODUCT($E$12:$E644),16))</f>
        <v>1.0835952554663999</v>
      </c>
      <c r="G645" s="145">
        <f t="shared" ca="1" si="202"/>
        <v>1.0831097800070799</v>
      </c>
      <c r="H645" s="145">
        <f t="shared" ca="1" si="185"/>
        <v>1.00044822</v>
      </c>
      <c r="I645" s="147">
        <f t="shared" si="193"/>
        <v>2.9499999999999998E-2</v>
      </c>
      <c r="J645" s="148">
        <f t="shared" si="201"/>
        <v>44085</v>
      </c>
      <c r="K645" s="149">
        <f t="shared" si="194"/>
        <v>6</v>
      </c>
      <c r="L645" s="150">
        <f t="shared" si="195"/>
        <v>6</v>
      </c>
      <c r="M645" s="151">
        <f t="shared" si="186"/>
        <v>1.00069246</v>
      </c>
      <c r="N645" s="151">
        <f t="shared" ca="1" si="187"/>
        <v>1.0011409899999999</v>
      </c>
      <c r="O645" s="150">
        <f t="shared" si="196"/>
        <v>0</v>
      </c>
      <c r="P645" s="145">
        <f t="shared" ca="1" si="188"/>
        <v>8.3261463199999994</v>
      </c>
      <c r="Q645" s="152">
        <f t="shared" si="189"/>
        <v>0</v>
      </c>
      <c r="R645" s="153" t="str">
        <f t="shared" si="197"/>
        <v>A+J=</v>
      </c>
      <c r="S645" s="148">
        <f t="shared" si="198"/>
        <v>44117</v>
      </c>
      <c r="T645" s="154">
        <f t="shared" si="190"/>
        <v>0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7" t="str">
        <f t="shared" ca="1" si="199"/>
        <v>Pago</v>
      </c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</row>
    <row r="646" spans="1:208" x14ac:dyDescent="0.2">
      <c r="A646" s="143">
        <f t="shared" si="191"/>
        <v>44096</v>
      </c>
      <c r="B646" s="144">
        <f t="shared" ca="1" si="200"/>
        <v>7307.0148079199953</v>
      </c>
      <c r="C646" s="145">
        <f t="shared" si="192"/>
        <v>7297.2999999999956</v>
      </c>
      <c r="D646" s="146">
        <f ca="1">IF(A646&lt;$B$1,VLOOKUP(A646,[1]DI!$A$4:$B$15000,2,FALSE),0)</f>
        <v>1.9000000000000006E-2</v>
      </c>
      <c r="E646" s="145">
        <f t="shared" ca="1" si="184"/>
        <v>1.0000746899999999</v>
      </c>
      <c r="F646" s="145">
        <f ca="1">(TRUNC(PRODUCT($E$12:$E645),16))</f>
        <v>1.08367618919603</v>
      </c>
      <c r="G646" s="145">
        <f t="shared" ca="1" si="202"/>
        <v>1.0831097800070799</v>
      </c>
      <c r="H646" s="145">
        <f t="shared" ca="1" si="185"/>
        <v>1.0005229499999999</v>
      </c>
      <c r="I646" s="147">
        <f t="shared" si="193"/>
        <v>2.9499999999999998E-2</v>
      </c>
      <c r="J646" s="148">
        <f t="shared" si="201"/>
        <v>44085</v>
      </c>
      <c r="K646" s="149">
        <f t="shared" si="194"/>
        <v>7</v>
      </c>
      <c r="L646" s="150">
        <f t="shared" si="195"/>
        <v>7</v>
      </c>
      <c r="M646" s="151">
        <f t="shared" si="186"/>
        <v>1.0008079160000001</v>
      </c>
      <c r="N646" s="151">
        <f t="shared" ca="1" si="187"/>
        <v>1.001331288</v>
      </c>
      <c r="O646" s="150">
        <f t="shared" si="196"/>
        <v>0</v>
      </c>
      <c r="P646" s="145">
        <f t="shared" ca="1" si="188"/>
        <v>9.7148079200000002</v>
      </c>
      <c r="Q646" s="152">
        <f t="shared" si="189"/>
        <v>0</v>
      </c>
      <c r="R646" s="153" t="str">
        <f t="shared" si="197"/>
        <v>A+J=</v>
      </c>
      <c r="S646" s="148">
        <f t="shared" si="198"/>
        <v>44117</v>
      </c>
      <c r="T646" s="154">
        <f t="shared" si="190"/>
        <v>0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7" t="str">
        <f t="shared" ca="1" si="199"/>
        <v>Pago</v>
      </c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</row>
    <row r="647" spans="1:208" x14ac:dyDescent="0.2">
      <c r="A647" s="143">
        <f t="shared" si="191"/>
        <v>44097</v>
      </c>
      <c r="B647" s="144">
        <f t="shared" ca="1" si="200"/>
        <v>7308.403703029996</v>
      </c>
      <c r="C647" s="145">
        <f t="shared" si="192"/>
        <v>7297.2999999999956</v>
      </c>
      <c r="D647" s="146">
        <f ca="1">IF(A647&lt;$B$1,VLOOKUP(A647,[1]DI!$A$4:$B$15000,2,FALSE),0)</f>
        <v>1.9000000000000006E-2</v>
      </c>
      <c r="E647" s="145">
        <f t="shared" ca="1" si="184"/>
        <v>1.0000746899999999</v>
      </c>
      <c r="F647" s="145">
        <f ca="1">(TRUNC(PRODUCT($E$12:$E646),16))</f>
        <v>1.0837571289706001</v>
      </c>
      <c r="G647" s="145">
        <f t="shared" ca="1" si="202"/>
        <v>1.0831097800070799</v>
      </c>
      <c r="H647" s="145">
        <f t="shared" ca="1" si="185"/>
        <v>1.00059768</v>
      </c>
      <c r="I647" s="147">
        <f t="shared" si="193"/>
        <v>2.9499999999999998E-2</v>
      </c>
      <c r="J647" s="148">
        <f t="shared" si="201"/>
        <v>44085</v>
      </c>
      <c r="K647" s="149">
        <f t="shared" si="194"/>
        <v>8</v>
      </c>
      <c r="L647" s="150">
        <f t="shared" si="195"/>
        <v>8</v>
      </c>
      <c r="M647" s="151">
        <f t="shared" si="186"/>
        <v>1.000923386</v>
      </c>
      <c r="N647" s="151">
        <f t="shared" ca="1" si="187"/>
        <v>1.0015216179999999</v>
      </c>
      <c r="O647" s="150">
        <f t="shared" si="196"/>
        <v>0</v>
      </c>
      <c r="P647" s="145">
        <f t="shared" ca="1" si="188"/>
        <v>11.10370303</v>
      </c>
      <c r="Q647" s="152">
        <f t="shared" si="189"/>
        <v>0</v>
      </c>
      <c r="R647" s="153" t="str">
        <f t="shared" si="197"/>
        <v>A+J=</v>
      </c>
      <c r="S647" s="148">
        <f t="shared" si="198"/>
        <v>44117</v>
      </c>
      <c r="T647" s="154">
        <f t="shared" si="190"/>
        <v>0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7" t="str">
        <f t="shared" ca="1" si="199"/>
        <v>Pago</v>
      </c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</row>
    <row r="648" spans="1:208" x14ac:dyDescent="0.2">
      <c r="A648" s="143">
        <f t="shared" si="191"/>
        <v>44098</v>
      </c>
      <c r="B648" s="144">
        <f t="shared" ca="1" si="200"/>
        <v>7309.7928243499955</v>
      </c>
      <c r="C648" s="145">
        <f t="shared" si="192"/>
        <v>7297.2999999999956</v>
      </c>
      <c r="D648" s="146">
        <f ca="1">IF(A648&lt;$B$1,VLOOKUP(A648,[1]DI!$A$4:$B$15000,2,FALSE),0)</f>
        <v>1.9000000000000006E-2</v>
      </c>
      <c r="E648" s="145">
        <f t="shared" ca="1" si="184"/>
        <v>1.0000746899999999</v>
      </c>
      <c r="F648" s="145">
        <f ca="1">(TRUNC(PRODUCT($E$12:$E647),16))</f>
        <v>1.08383807479057</v>
      </c>
      <c r="G648" s="145">
        <f t="shared" ca="1" si="202"/>
        <v>1.0831097800070799</v>
      </c>
      <c r="H648" s="145">
        <f t="shared" ca="1" si="185"/>
        <v>1.00067241</v>
      </c>
      <c r="I648" s="147">
        <f t="shared" si="193"/>
        <v>2.9499999999999998E-2</v>
      </c>
      <c r="J648" s="148">
        <f t="shared" si="201"/>
        <v>44085</v>
      </c>
      <c r="K648" s="149">
        <f t="shared" si="194"/>
        <v>9</v>
      </c>
      <c r="L648" s="150">
        <f t="shared" si="195"/>
        <v>9</v>
      </c>
      <c r="M648" s="151">
        <f t="shared" si="186"/>
        <v>1.0010388699999999</v>
      </c>
      <c r="N648" s="151">
        <f t="shared" ca="1" si="187"/>
        <v>1.001711979</v>
      </c>
      <c r="O648" s="150">
        <f t="shared" si="196"/>
        <v>0</v>
      </c>
      <c r="P648" s="145">
        <f t="shared" ca="1" si="188"/>
        <v>12.492824349999999</v>
      </c>
      <c r="Q648" s="152">
        <f t="shared" si="189"/>
        <v>0</v>
      </c>
      <c r="R648" s="153" t="str">
        <f t="shared" si="197"/>
        <v>A+J=</v>
      </c>
      <c r="S648" s="148">
        <f t="shared" si="198"/>
        <v>44117</v>
      </c>
      <c r="T648" s="154">
        <f t="shared" si="190"/>
        <v>0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7" t="str">
        <f t="shared" ca="1" si="199"/>
        <v>Pago</v>
      </c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</row>
    <row r="649" spans="1:208" x14ac:dyDescent="0.2">
      <c r="A649" s="143">
        <f t="shared" si="191"/>
        <v>44099</v>
      </c>
      <c r="B649" s="144">
        <f t="shared" ca="1" si="200"/>
        <v>7311.1822229699956</v>
      </c>
      <c r="C649" s="145">
        <f t="shared" si="192"/>
        <v>7297.2999999999956</v>
      </c>
      <c r="D649" s="146">
        <f ca="1">IF(A649&lt;$B$1,VLOOKUP(A649,[1]DI!$A$4:$B$15000,2,FALSE),0)</f>
        <v>1.9000000000000006E-2</v>
      </c>
      <c r="E649" s="145">
        <f t="shared" ca="1" si="184"/>
        <v>1.0000746899999999</v>
      </c>
      <c r="F649" s="145">
        <f ca="1">(TRUNC(PRODUCT($E$12:$E648),16))</f>
        <v>1.0839190266563701</v>
      </c>
      <c r="G649" s="145">
        <f t="shared" ca="1" si="202"/>
        <v>1.0831097800070799</v>
      </c>
      <c r="H649" s="145">
        <f t="shared" ca="1" si="185"/>
        <v>1.00074715</v>
      </c>
      <c r="I649" s="147">
        <f t="shared" si="193"/>
        <v>2.9499999999999998E-2</v>
      </c>
      <c r="J649" s="148">
        <f t="shared" si="201"/>
        <v>44085</v>
      </c>
      <c r="K649" s="149">
        <f t="shared" si="194"/>
        <v>10</v>
      </c>
      <c r="L649" s="150">
        <f t="shared" si="195"/>
        <v>10</v>
      </c>
      <c r="M649" s="151">
        <f t="shared" si="186"/>
        <v>1.001154366</v>
      </c>
      <c r="N649" s="151">
        <f t="shared" ca="1" si="187"/>
        <v>1.001902378</v>
      </c>
      <c r="O649" s="150">
        <f t="shared" si="196"/>
        <v>0</v>
      </c>
      <c r="P649" s="145">
        <f t="shared" ca="1" si="188"/>
        <v>13.882222970000001</v>
      </c>
      <c r="Q649" s="152">
        <f t="shared" si="189"/>
        <v>0</v>
      </c>
      <c r="R649" s="153" t="str">
        <f t="shared" si="197"/>
        <v>A+J=</v>
      </c>
      <c r="S649" s="148">
        <f t="shared" si="198"/>
        <v>44117</v>
      </c>
      <c r="T649" s="154">
        <f t="shared" si="190"/>
        <v>0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7" t="str">
        <f t="shared" ca="1" si="199"/>
        <v>Pago</v>
      </c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</row>
    <row r="650" spans="1:208" x14ac:dyDescent="0.2">
      <c r="A650" s="143">
        <f t="shared" si="191"/>
        <v>44100</v>
      </c>
      <c r="B650" s="144">
        <f t="shared" ca="1" si="200"/>
        <v>7312.5719353799959</v>
      </c>
      <c r="C650" s="145">
        <f t="shared" si="192"/>
        <v>7297.2999999999956</v>
      </c>
      <c r="D650" s="146">
        <f ca="1">IF(A650&lt;$B$1,VLOOKUP(A650,[1]DI!$A$4:$B$15000,2,FALSE),0)</f>
        <v>0</v>
      </c>
      <c r="E650" s="145">
        <f t="shared" ca="1" si="184"/>
        <v>1</v>
      </c>
      <c r="F650" s="145">
        <f ca="1">(TRUNC(PRODUCT($E$12:$E649),16))</f>
        <v>1.08399998456847</v>
      </c>
      <c r="G650" s="145">
        <f t="shared" ca="1" si="202"/>
        <v>1.0831097800070799</v>
      </c>
      <c r="H650" s="145">
        <f t="shared" ca="1" si="185"/>
        <v>1.0008219</v>
      </c>
      <c r="I650" s="147">
        <f t="shared" si="193"/>
        <v>2.9499999999999998E-2</v>
      </c>
      <c r="J650" s="148">
        <f t="shared" si="201"/>
        <v>44085</v>
      </c>
      <c r="K650" s="149">
        <f t="shared" si="194"/>
        <v>10</v>
      </c>
      <c r="L650" s="150">
        <f t="shared" si="195"/>
        <v>11</v>
      </c>
      <c r="M650" s="151">
        <f t="shared" si="186"/>
        <v>1.0012698760000001</v>
      </c>
      <c r="N650" s="151">
        <f t="shared" ca="1" si="187"/>
        <v>1.0020928200000001</v>
      </c>
      <c r="O650" s="150">
        <f t="shared" si="196"/>
        <v>0</v>
      </c>
      <c r="P650" s="145">
        <f t="shared" ca="1" si="188"/>
        <v>15.27193538</v>
      </c>
      <c r="Q650" s="152">
        <f t="shared" si="189"/>
        <v>0</v>
      </c>
      <c r="R650" s="153" t="str">
        <f t="shared" si="197"/>
        <v>A+J=</v>
      </c>
      <c r="S650" s="148">
        <f t="shared" si="198"/>
        <v>44117</v>
      </c>
      <c r="T650" s="154">
        <f t="shared" si="190"/>
        <v>0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7" t="str">
        <f t="shared" ca="1" si="199"/>
        <v>Pago</v>
      </c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</row>
    <row r="651" spans="1:208" x14ac:dyDescent="0.2">
      <c r="A651" s="143">
        <f t="shared" si="191"/>
        <v>44101</v>
      </c>
      <c r="B651" s="144">
        <f t="shared" ca="1" si="200"/>
        <v>7312.5719353799959</v>
      </c>
      <c r="C651" s="145">
        <f t="shared" si="192"/>
        <v>7297.2999999999956</v>
      </c>
      <c r="D651" s="146">
        <f ca="1">IF(A651&lt;$B$1,VLOOKUP(A651,[1]DI!$A$4:$B$15000,2,FALSE),0)</f>
        <v>0</v>
      </c>
      <c r="E651" s="145">
        <f t="shared" ca="1" si="184"/>
        <v>1</v>
      </c>
      <c r="F651" s="145">
        <f ca="1">(TRUNC(PRODUCT($E$12:$E650),16))</f>
        <v>1.08399998456847</v>
      </c>
      <c r="G651" s="145">
        <f t="shared" ca="1" si="202"/>
        <v>1.0831097800070799</v>
      </c>
      <c r="H651" s="145">
        <f t="shared" ca="1" si="185"/>
        <v>1.0008219</v>
      </c>
      <c r="I651" s="147">
        <f t="shared" si="193"/>
        <v>2.9499999999999998E-2</v>
      </c>
      <c r="J651" s="148">
        <f t="shared" si="201"/>
        <v>44085</v>
      </c>
      <c r="K651" s="149">
        <f t="shared" si="194"/>
        <v>10</v>
      </c>
      <c r="L651" s="150">
        <f t="shared" si="195"/>
        <v>11</v>
      </c>
      <c r="M651" s="151">
        <f t="shared" si="186"/>
        <v>1.0012698760000001</v>
      </c>
      <c r="N651" s="151">
        <f t="shared" ca="1" si="187"/>
        <v>1.0020928200000001</v>
      </c>
      <c r="O651" s="150">
        <f t="shared" si="196"/>
        <v>0</v>
      </c>
      <c r="P651" s="145">
        <f t="shared" ca="1" si="188"/>
        <v>15.27193538</v>
      </c>
      <c r="Q651" s="152">
        <f t="shared" si="189"/>
        <v>0</v>
      </c>
      <c r="R651" s="153" t="str">
        <f t="shared" si="197"/>
        <v>A+J=</v>
      </c>
      <c r="S651" s="148">
        <f t="shared" si="198"/>
        <v>44117</v>
      </c>
      <c r="T651" s="154">
        <f t="shared" si="190"/>
        <v>0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7" t="str">
        <f t="shared" ca="1" si="199"/>
        <v>Pago</v>
      </c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</row>
    <row r="652" spans="1:208" x14ac:dyDescent="0.2">
      <c r="A652" s="143">
        <f t="shared" si="191"/>
        <v>44102</v>
      </c>
      <c r="B652" s="144">
        <f t="shared" ca="1" si="200"/>
        <v>7312.5719353799959</v>
      </c>
      <c r="C652" s="145">
        <f t="shared" si="192"/>
        <v>7297.2999999999956</v>
      </c>
      <c r="D652" s="146">
        <f ca="1">IF(A652&lt;$B$1,VLOOKUP(A652,[1]DI!$A$4:$B$15000,2,FALSE),0)</f>
        <v>1.9000000000000006E-2</v>
      </c>
      <c r="E652" s="145">
        <f t="shared" ref="E652:E715" ca="1" si="203">IF(A652&lt;A$10,1,ROUND(((1+D652)^(1/252)),8))</f>
        <v>1.0000746899999999</v>
      </c>
      <c r="F652" s="145">
        <f ca="1">(TRUNC(PRODUCT($E$12:$E651),16))</f>
        <v>1.08399998456847</v>
      </c>
      <c r="G652" s="145">
        <f t="shared" ca="1" si="202"/>
        <v>1.0831097800070799</v>
      </c>
      <c r="H652" s="145">
        <f t="shared" ref="H652:H715" ca="1" si="204">ROUND(F652/G652,8)</f>
        <v>1.0008219</v>
      </c>
      <c r="I652" s="147">
        <f t="shared" si="193"/>
        <v>2.9499999999999998E-2</v>
      </c>
      <c r="J652" s="148">
        <f t="shared" si="201"/>
        <v>44085</v>
      </c>
      <c r="K652" s="149">
        <f t="shared" si="194"/>
        <v>11</v>
      </c>
      <c r="L652" s="150">
        <f t="shared" si="195"/>
        <v>11</v>
      </c>
      <c r="M652" s="151">
        <f t="shared" ref="M652:M715" si="205">ROUND((I652+1)^(L652/252),9)</f>
        <v>1.0012698760000001</v>
      </c>
      <c r="N652" s="151">
        <f t="shared" ref="N652:N715" ca="1" si="206">ROUND(H652*M652,9)</f>
        <v>1.0020928200000001</v>
      </c>
      <c r="O652" s="150">
        <f t="shared" si="196"/>
        <v>0</v>
      </c>
      <c r="P652" s="145">
        <f t="shared" ref="P652:P715" ca="1" si="207">TRUNC(((N652-1)*C652),8)</f>
        <v>15.27193538</v>
      </c>
      <c r="Q652" s="152">
        <f t="shared" ref="Q652:Q715" si="208">IF(O652&gt;0,VLOOKUP(O652,$V$12:$AA$72,6),0)</f>
        <v>0</v>
      </c>
      <c r="R652" s="153" t="str">
        <f t="shared" si="197"/>
        <v>A+J=</v>
      </c>
      <c r="S652" s="148">
        <f t="shared" si="198"/>
        <v>44117</v>
      </c>
      <c r="T652" s="154">
        <f t="shared" ref="T652:T715" si="209">IF(O652&gt;0,(P652+Q652)*T$10,0)</f>
        <v>0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7" t="str">
        <f t="shared" ca="1" si="199"/>
        <v>Pago</v>
      </c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</row>
    <row r="653" spans="1:208" x14ac:dyDescent="0.2">
      <c r="A653" s="143">
        <f t="shared" ref="A653:A716" si="210">(A652+1)</f>
        <v>44103</v>
      </c>
      <c r="B653" s="144">
        <f t="shared" ca="1" si="200"/>
        <v>7313.9618594099957</v>
      </c>
      <c r="C653" s="145">
        <f t="shared" ref="C653:C716" si="211">(C652-Q652)</f>
        <v>7297.2999999999956</v>
      </c>
      <c r="D653" s="146">
        <f ca="1">IF(A653&lt;$B$1,VLOOKUP(A653,[1]DI!$A$4:$B$15000,2,FALSE),0)</f>
        <v>1.9000000000000006E-2</v>
      </c>
      <c r="E653" s="145">
        <f t="shared" ca="1" si="203"/>
        <v>1.0000746899999999</v>
      </c>
      <c r="F653" s="145">
        <f ca="1">(TRUNC(PRODUCT($E$12:$E652),16))</f>
        <v>1.08408094852732</v>
      </c>
      <c r="G653" s="145">
        <f t="shared" ca="1" si="202"/>
        <v>1.0831097800070799</v>
      </c>
      <c r="H653" s="145">
        <f t="shared" ca="1" si="204"/>
        <v>1.0008966500000001</v>
      </c>
      <c r="I653" s="147">
        <f t="shared" ref="I653:I716" si="212">I652</f>
        <v>2.9499999999999998E-2</v>
      </c>
      <c r="J653" s="148">
        <f t="shared" si="201"/>
        <v>44085</v>
      </c>
      <c r="K653" s="149">
        <f t="shared" ref="K653:K716" si="213">IF(A653&gt;J653,IF(NETWORKDAYS(J653,A653,$V$81:$V$465)-1=0,1,NETWORKDAYS(J653,A653,$V$81:$V$465)-1),0)</f>
        <v>12</v>
      </c>
      <c r="L653" s="150">
        <f t="shared" ref="L653:L716" si="214">IF(AND(K653=1,K652=1),1,IF(K653&gt;0,IF(K653=K652,K653+1,K653),0))</f>
        <v>12</v>
      </c>
      <c r="M653" s="151">
        <f t="shared" si="205"/>
        <v>1.0013853989999999</v>
      </c>
      <c r="N653" s="151">
        <f t="shared" ca="1" si="206"/>
        <v>1.0022832909999999</v>
      </c>
      <c r="O653" s="150">
        <f t="shared" ref="O653:O716" si="215">IF(VLOOKUP(A653,W$12:AD$72,8)=VLOOKUP(A652,W$12:AD$72,8),0,VLOOKUP(A653,W$12:AD$72,8))</f>
        <v>0</v>
      </c>
      <c r="P653" s="145">
        <f t="shared" ca="1" si="207"/>
        <v>16.661859410000002</v>
      </c>
      <c r="Q653" s="152">
        <f t="shared" si="208"/>
        <v>0</v>
      </c>
      <c r="R653" s="153" t="str">
        <f t="shared" ref="R653:R716" si="216">IF(O652&gt;0,VLOOKUP(O652,V$12:AF$72,10),R652)</f>
        <v>A+J=</v>
      </c>
      <c r="S653" s="148">
        <f t="shared" ref="S653:S716" si="217">IF(O652&gt;0,VLOOKUP(O652,V$12:AF$72,11),S652)</f>
        <v>44117</v>
      </c>
      <c r="T653" s="154">
        <f t="shared" si="209"/>
        <v>0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7" t="str">
        <f t="shared" ref="AG653:AG716" ca="1" si="218">IF(W653&lt;TODAY(),"Pago","")</f>
        <v>Pago</v>
      </c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</row>
    <row r="654" spans="1:208" x14ac:dyDescent="0.2">
      <c r="A654" s="143">
        <f t="shared" si="210"/>
        <v>44104</v>
      </c>
      <c r="B654" s="144">
        <f t="shared" ref="B654:B717" ca="1" si="219">IF(A654&lt;=TODAY(),C654+P654,IF(AND(A654&gt;TODAY(),A654&lt;=$B$1),IF(VLOOKUP(TODAY(),$A$10:$D$10000,4,FALSE)=0,"n.d",C654+P654),"n.d"))</f>
        <v>7315.3520899199957</v>
      </c>
      <c r="C654" s="145">
        <f t="shared" si="211"/>
        <v>7297.2999999999956</v>
      </c>
      <c r="D654" s="146">
        <f ca="1">IF(A654&lt;$B$1,VLOOKUP(A654,[1]DI!$A$4:$B$15000,2,FALSE),0)</f>
        <v>1.9000000000000006E-2</v>
      </c>
      <c r="E654" s="145">
        <f t="shared" ca="1" si="203"/>
        <v>1.0000746899999999</v>
      </c>
      <c r="F654" s="145">
        <f ca="1">(TRUNC(PRODUCT($E$12:$E653),16))</f>
        <v>1.08416191853337</v>
      </c>
      <c r="G654" s="145">
        <f t="shared" ca="1" si="202"/>
        <v>1.0831097800070799</v>
      </c>
      <c r="H654" s="145">
        <f t="shared" ca="1" si="204"/>
        <v>1.00097141</v>
      </c>
      <c r="I654" s="147">
        <f t="shared" si="212"/>
        <v>2.9499999999999998E-2</v>
      </c>
      <c r="J654" s="148">
        <f t="shared" ref="J654:J717" si="220">IF(O653&gt;0,VLOOKUP(O653,V$12:AF$72,2),J653)</f>
        <v>44085</v>
      </c>
      <c r="K654" s="149">
        <f t="shared" si="213"/>
        <v>13</v>
      </c>
      <c r="L654" s="150">
        <f t="shared" si="214"/>
        <v>13</v>
      </c>
      <c r="M654" s="151">
        <f t="shared" si="205"/>
        <v>1.001500936</v>
      </c>
      <c r="N654" s="151">
        <f t="shared" ca="1" si="206"/>
        <v>1.0024738040000001</v>
      </c>
      <c r="O654" s="150">
        <f t="shared" si="215"/>
        <v>0</v>
      </c>
      <c r="P654" s="145">
        <f t="shared" ca="1" si="207"/>
        <v>18.05208992</v>
      </c>
      <c r="Q654" s="152">
        <f t="shared" si="208"/>
        <v>0</v>
      </c>
      <c r="R654" s="153" t="str">
        <f t="shared" si="216"/>
        <v>A+J=</v>
      </c>
      <c r="S654" s="148">
        <f t="shared" si="217"/>
        <v>44117</v>
      </c>
      <c r="T654" s="154">
        <f t="shared" si="209"/>
        <v>0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7" t="str">
        <f t="shared" ca="1" si="218"/>
        <v>Pago</v>
      </c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</row>
    <row r="655" spans="1:208" x14ac:dyDescent="0.2">
      <c r="A655" s="143">
        <f t="shared" si="210"/>
        <v>44105</v>
      </c>
      <c r="B655" s="144">
        <f t="shared" ca="1" si="219"/>
        <v>7316.742539359996</v>
      </c>
      <c r="C655" s="145">
        <f t="shared" si="211"/>
        <v>7297.2999999999956</v>
      </c>
      <c r="D655" s="146">
        <f ca="1">IF(A655&lt;$B$1,VLOOKUP(A655,[1]DI!$A$4:$B$15000,2,FALSE),0)</f>
        <v>1.9000000000000006E-2</v>
      </c>
      <c r="E655" s="145">
        <f t="shared" ca="1" si="203"/>
        <v>1.0000746899999999</v>
      </c>
      <c r="F655" s="145">
        <f ca="1">(TRUNC(PRODUCT($E$12:$E654),16))</f>
        <v>1.0842428945870599</v>
      </c>
      <c r="G655" s="145">
        <f t="shared" ca="1" si="202"/>
        <v>1.0831097800070799</v>
      </c>
      <c r="H655" s="145">
        <f t="shared" ca="1" si="204"/>
        <v>1.00104617</v>
      </c>
      <c r="I655" s="147">
        <f t="shared" si="212"/>
        <v>2.9499999999999998E-2</v>
      </c>
      <c r="J655" s="148">
        <f t="shared" si="220"/>
        <v>44085</v>
      </c>
      <c r="K655" s="149">
        <f t="shared" si="213"/>
        <v>14</v>
      </c>
      <c r="L655" s="150">
        <f t="shared" si="214"/>
        <v>14</v>
      </c>
      <c r="M655" s="151">
        <f t="shared" si="205"/>
        <v>1.0016164860000001</v>
      </c>
      <c r="N655" s="151">
        <f t="shared" ca="1" si="206"/>
        <v>1.0026643470000001</v>
      </c>
      <c r="O655" s="150">
        <f t="shared" si="215"/>
        <v>0</v>
      </c>
      <c r="P655" s="145">
        <f t="shared" ca="1" si="207"/>
        <v>19.442539360000001</v>
      </c>
      <c r="Q655" s="152">
        <f t="shared" si="208"/>
        <v>0</v>
      </c>
      <c r="R655" s="153" t="str">
        <f t="shared" si="216"/>
        <v>A+J=</v>
      </c>
      <c r="S655" s="148">
        <f t="shared" si="217"/>
        <v>44117</v>
      </c>
      <c r="T655" s="154">
        <f t="shared" si="209"/>
        <v>0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7" t="str">
        <f t="shared" ca="1" si="218"/>
        <v>Pago</v>
      </c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</row>
    <row r="656" spans="1:208" x14ac:dyDescent="0.2">
      <c r="A656" s="143">
        <f t="shared" si="210"/>
        <v>44106</v>
      </c>
      <c r="B656" s="144">
        <f t="shared" ca="1" si="219"/>
        <v>7318.1332879799957</v>
      </c>
      <c r="C656" s="145">
        <f t="shared" si="211"/>
        <v>7297.2999999999956</v>
      </c>
      <c r="D656" s="146">
        <f ca="1">IF(A656&lt;$B$1,VLOOKUP(A656,[1]DI!$A$4:$B$15000,2,FALSE),0)</f>
        <v>1.9000000000000006E-2</v>
      </c>
      <c r="E656" s="145">
        <f t="shared" ca="1" si="203"/>
        <v>1.0000746899999999</v>
      </c>
      <c r="F656" s="145">
        <f ca="1">(TRUNC(PRODUCT($E$12:$E655),16))</f>
        <v>1.0843238766888601</v>
      </c>
      <c r="G656" s="145">
        <f t="shared" ca="1" si="202"/>
        <v>1.0831097800070799</v>
      </c>
      <c r="H656" s="145">
        <f t="shared" ca="1" si="204"/>
        <v>1.0011209400000001</v>
      </c>
      <c r="I656" s="147">
        <f t="shared" si="212"/>
        <v>2.9499999999999998E-2</v>
      </c>
      <c r="J656" s="148">
        <f t="shared" si="220"/>
        <v>44085</v>
      </c>
      <c r="K656" s="149">
        <f t="shared" si="213"/>
        <v>15</v>
      </c>
      <c r="L656" s="150">
        <f t="shared" si="214"/>
        <v>15</v>
      </c>
      <c r="M656" s="151">
        <f t="shared" si="205"/>
        <v>1.0017320489999999</v>
      </c>
      <c r="N656" s="151">
        <f t="shared" ca="1" si="206"/>
        <v>1.0028549309999999</v>
      </c>
      <c r="O656" s="150">
        <f t="shared" si="215"/>
        <v>0</v>
      </c>
      <c r="P656" s="145">
        <f t="shared" ca="1" si="207"/>
        <v>20.833287980000001</v>
      </c>
      <c r="Q656" s="152">
        <f t="shared" si="208"/>
        <v>0</v>
      </c>
      <c r="R656" s="153" t="str">
        <f t="shared" si="216"/>
        <v>A+J=</v>
      </c>
      <c r="S656" s="148">
        <f t="shared" si="217"/>
        <v>44117</v>
      </c>
      <c r="T656" s="154">
        <f t="shared" si="209"/>
        <v>0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7" t="str">
        <f t="shared" ca="1" si="218"/>
        <v>Pago</v>
      </c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</row>
    <row r="657" spans="1:208" x14ac:dyDescent="0.2">
      <c r="A657" s="143">
        <f t="shared" si="210"/>
        <v>44107</v>
      </c>
      <c r="B657" s="144">
        <f t="shared" ca="1" si="219"/>
        <v>7319.5242482299955</v>
      </c>
      <c r="C657" s="145">
        <f t="shared" si="211"/>
        <v>7297.2999999999956</v>
      </c>
      <c r="D657" s="146">
        <f ca="1">IF(A657&lt;$B$1,VLOOKUP(A657,[1]DI!$A$4:$B$15000,2,FALSE),0)</f>
        <v>0</v>
      </c>
      <c r="E657" s="145">
        <f t="shared" ca="1" si="203"/>
        <v>1</v>
      </c>
      <c r="F657" s="145">
        <f ca="1">(TRUNC(PRODUCT($E$12:$E656),16))</f>
        <v>1.0844048648392099</v>
      </c>
      <c r="G657" s="145">
        <f t="shared" ca="1" si="202"/>
        <v>1.0831097800070799</v>
      </c>
      <c r="H657" s="145">
        <f t="shared" ca="1" si="204"/>
        <v>1.00119571</v>
      </c>
      <c r="I657" s="147">
        <f t="shared" si="212"/>
        <v>2.9499999999999998E-2</v>
      </c>
      <c r="J657" s="148">
        <f t="shared" si="220"/>
        <v>44085</v>
      </c>
      <c r="K657" s="149">
        <f t="shared" si="213"/>
        <v>15</v>
      </c>
      <c r="L657" s="150">
        <f t="shared" si="214"/>
        <v>16</v>
      </c>
      <c r="M657" s="151">
        <f t="shared" si="205"/>
        <v>1.0018476249999999</v>
      </c>
      <c r="N657" s="151">
        <f t="shared" ca="1" si="206"/>
        <v>1.0030455439999999</v>
      </c>
      <c r="O657" s="150">
        <f t="shared" si="215"/>
        <v>0</v>
      </c>
      <c r="P657" s="145">
        <f t="shared" ca="1" si="207"/>
        <v>22.224248230000001</v>
      </c>
      <c r="Q657" s="152">
        <f t="shared" si="208"/>
        <v>0</v>
      </c>
      <c r="R657" s="153" t="str">
        <f t="shared" si="216"/>
        <v>A+J=</v>
      </c>
      <c r="S657" s="148">
        <f t="shared" si="217"/>
        <v>44117</v>
      </c>
      <c r="T657" s="154">
        <f t="shared" si="209"/>
        <v>0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7" t="str">
        <f t="shared" ca="1" si="218"/>
        <v>Pago</v>
      </c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</row>
    <row r="658" spans="1:208" x14ac:dyDescent="0.2">
      <c r="A658" s="143">
        <f t="shared" si="210"/>
        <v>44108</v>
      </c>
      <c r="B658" s="144">
        <f t="shared" ca="1" si="219"/>
        <v>7319.5242482299955</v>
      </c>
      <c r="C658" s="145">
        <f t="shared" si="211"/>
        <v>7297.2999999999956</v>
      </c>
      <c r="D658" s="146">
        <f ca="1">IF(A658&lt;$B$1,VLOOKUP(A658,[1]DI!$A$4:$B$15000,2,FALSE),0)</f>
        <v>0</v>
      </c>
      <c r="E658" s="145">
        <f t="shared" ca="1" si="203"/>
        <v>1</v>
      </c>
      <c r="F658" s="145">
        <f ca="1">(TRUNC(PRODUCT($E$12:$E657),16))</f>
        <v>1.0844048648392099</v>
      </c>
      <c r="G658" s="145">
        <f t="shared" ca="1" si="202"/>
        <v>1.0831097800070799</v>
      </c>
      <c r="H658" s="145">
        <f t="shared" ca="1" si="204"/>
        <v>1.00119571</v>
      </c>
      <c r="I658" s="147">
        <f t="shared" si="212"/>
        <v>2.9499999999999998E-2</v>
      </c>
      <c r="J658" s="148">
        <f t="shared" si="220"/>
        <v>44085</v>
      </c>
      <c r="K658" s="149">
        <f t="shared" si="213"/>
        <v>15</v>
      </c>
      <c r="L658" s="150">
        <f t="shared" si="214"/>
        <v>16</v>
      </c>
      <c r="M658" s="151">
        <f t="shared" si="205"/>
        <v>1.0018476249999999</v>
      </c>
      <c r="N658" s="151">
        <f t="shared" ca="1" si="206"/>
        <v>1.0030455439999999</v>
      </c>
      <c r="O658" s="150">
        <f t="shared" si="215"/>
        <v>0</v>
      </c>
      <c r="P658" s="145">
        <f t="shared" ca="1" si="207"/>
        <v>22.224248230000001</v>
      </c>
      <c r="Q658" s="152">
        <f t="shared" si="208"/>
        <v>0</v>
      </c>
      <c r="R658" s="153" t="str">
        <f t="shared" si="216"/>
        <v>A+J=</v>
      </c>
      <c r="S658" s="148">
        <f t="shared" si="217"/>
        <v>44117</v>
      </c>
      <c r="T658" s="154">
        <f t="shared" si="209"/>
        <v>0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7" t="str">
        <f t="shared" ca="1" si="218"/>
        <v>Pago</v>
      </c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</row>
    <row r="659" spans="1:208" x14ac:dyDescent="0.2">
      <c r="A659" s="143">
        <f t="shared" si="210"/>
        <v>44109</v>
      </c>
      <c r="B659" s="144">
        <f t="shared" ca="1" si="219"/>
        <v>7319.5242482299955</v>
      </c>
      <c r="C659" s="145">
        <f t="shared" si="211"/>
        <v>7297.2999999999956</v>
      </c>
      <c r="D659" s="146">
        <f ca="1">IF(A659&lt;$B$1,VLOOKUP(A659,[1]DI!$A$4:$B$15000,2,FALSE),0)</f>
        <v>1.9000000000000006E-2</v>
      </c>
      <c r="E659" s="145">
        <f t="shared" ca="1" si="203"/>
        <v>1.0000746899999999</v>
      </c>
      <c r="F659" s="145">
        <f ca="1">(TRUNC(PRODUCT($E$12:$E658),16))</f>
        <v>1.0844048648392099</v>
      </c>
      <c r="G659" s="145">
        <f t="shared" ca="1" si="202"/>
        <v>1.0831097800070799</v>
      </c>
      <c r="H659" s="145">
        <f t="shared" ca="1" si="204"/>
        <v>1.00119571</v>
      </c>
      <c r="I659" s="147">
        <f t="shared" si="212"/>
        <v>2.9499999999999998E-2</v>
      </c>
      <c r="J659" s="148">
        <f t="shared" si="220"/>
        <v>44085</v>
      </c>
      <c r="K659" s="149">
        <f t="shared" si="213"/>
        <v>16</v>
      </c>
      <c r="L659" s="150">
        <f t="shared" si="214"/>
        <v>16</v>
      </c>
      <c r="M659" s="151">
        <f t="shared" si="205"/>
        <v>1.0018476249999999</v>
      </c>
      <c r="N659" s="151">
        <f t="shared" ca="1" si="206"/>
        <v>1.0030455439999999</v>
      </c>
      <c r="O659" s="150">
        <f t="shared" si="215"/>
        <v>0</v>
      </c>
      <c r="P659" s="145">
        <f t="shared" ca="1" si="207"/>
        <v>22.224248230000001</v>
      </c>
      <c r="Q659" s="152">
        <f t="shared" si="208"/>
        <v>0</v>
      </c>
      <c r="R659" s="153" t="str">
        <f t="shared" si="216"/>
        <v>A+J=</v>
      </c>
      <c r="S659" s="148">
        <f t="shared" si="217"/>
        <v>44117</v>
      </c>
      <c r="T659" s="154">
        <f t="shared" si="209"/>
        <v>0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7" t="str">
        <f t="shared" ca="1" si="218"/>
        <v>Pago</v>
      </c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</row>
    <row r="660" spans="1:208" x14ac:dyDescent="0.2">
      <c r="A660" s="143">
        <f t="shared" si="210"/>
        <v>44110</v>
      </c>
      <c r="B660" s="144">
        <f t="shared" ca="1" si="219"/>
        <v>7320.9155149599956</v>
      </c>
      <c r="C660" s="145">
        <f t="shared" si="211"/>
        <v>7297.2999999999956</v>
      </c>
      <c r="D660" s="146">
        <f ca="1">IF(A660&lt;$B$1,VLOOKUP(A660,[1]DI!$A$4:$B$15000,2,FALSE),0)</f>
        <v>1.9000000000000006E-2</v>
      </c>
      <c r="E660" s="145">
        <f t="shared" ca="1" si="203"/>
        <v>1.0000746899999999</v>
      </c>
      <c r="F660" s="145">
        <f ca="1">(TRUNC(PRODUCT($E$12:$E659),16))</f>
        <v>1.08448585903856</v>
      </c>
      <c r="G660" s="145">
        <f t="shared" ca="1" si="202"/>
        <v>1.0831097800070799</v>
      </c>
      <c r="H660" s="145">
        <f t="shared" ca="1" si="204"/>
        <v>1.00127049</v>
      </c>
      <c r="I660" s="147">
        <f t="shared" si="212"/>
        <v>2.9499999999999998E-2</v>
      </c>
      <c r="J660" s="148">
        <f t="shared" si="220"/>
        <v>44085</v>
      </c>
      <c r="K660" s="149">
        <f t="shared" si="213"/>
        <v>17</v>
      </c>
      <c r="L660" s="150">
        <f t="shared" si="214"/>
        <v>17</v>
      </c>
      <c r="M660" s="151">
        <f t="shared" si="205"/>
        <v>1.001963215</v>
      </c>
      <c r="N660" s="151">
        <f t="shared" ca="1" si="206"/>
        <v>1.0032361990000001</v>
      </c>
      <c r="O660" s="150">
        <f t="shared" si="215"/>
        <v>0</v>
      </c>
      <c r="P660" s="145">
        <f t="shared" ca="1" si="207"/>
        <v>23.615514959999999</v>
      </c>
      <c r="Q660" s="152">
        <f t="shared" si="208"/>
        <v>0</v>
      </c>
      <c r="R660" s="153" t="str">
        <f t="shared" si="216"/>
        <v>A+J=</v>
      </c>
      <c r="S660" s="148">
        <f t="shared" si="217"/>
        <v>44117</v>
      </c>
      <c r="T660" s="154">
        <f t="shared" si="209"/>
        <v>0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7" t="str">
        <f t="shared" ca="1" si="218"/>
        <v>Pago</v>
      </c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</row>
    <row r="661" spans="1:208" x14ac:dyDescent="0.2">
      <c r="A661" s="143">
        <f t="shared" si="210"/>
        <v>44111</v>
      </c>
      <c r="B661" s="144">
        <f t="shared" ca="1" si="219"/>
        <v>7322.3070079099953</v>
      </c>
      <c r="C661" s="145">
        <f t="shared" si="211"/>
        <v>7297.2999999999956</v>
      </c>
      <c r="D661" s="146">
        <f ca="1">IF(A661&lt;$B$1,VLOOKUP(A661,[1]DI!$A$4:$B$15000,2,FALSE),0)</f>
        <v>1.9000000000000006E-2</v>
      </c>
      <c r="E661" s="145">
        <f t="shared" ca="1" si="203"/>
        <v>1.0000746899999999</v>
      </c>
      <c r="F661" s="145">
        <f ca="1">(TRUNC(PRODUCT($E$12:$E660),16))</f>
        <v>1.0845668592873701</v>
      </c>
      <c r="G661" s="145">
        <f t="shared" ca="1" si="202"/>
        <v>1.0831097800070799</v>
      </c>
      <c r="H661" s="145">
        <f t="shared" ca="1" si="204"/>
        <v>1.0013452700000001</v>
      </c>
      <c r="I661" s="147">
        <f t="shared" si="212"/>
        <v>2.9499999999999998E-2</v>
      </c>
      <c r="J661" s="148">
        <f t="shared" si="220"/>
        <v>44085</v>
      </c>
      <c r="K661" s="149">
        <f t="shared" si="213"/>
        <v>18</v>
      </c>
      <c r="L661" s="150">
        <f t="shared" si="214"/>
        <v>18</v>
      </c>
      <c r="M661" s="151">
        <f t="shared" si="205"/>
        <v>1.002078818</v>
      </c>
      <c r="N661" s="151">
        <f t="shared" ca="1" si="206"/>
        <v>1.0034268850000001</v>
      </c>
      <c r="O661" s="150">
        <f t="shared" si="215"/>
        <v>0</v>
      </c>
      <c r="P661" s="145">
        <f t="shared" ca="1" si="207"/>
        <v>25.007007909999999</v>
      </c>
      <c r="Q661" s="152">
        <f t="shared" si="208"/>
        <v>0</v>
      </c>
      <c r="R661" s="153" t="str">
        <f t="shared" si="216"/>
        <v>A+J=</v>
      </c>
      <c r="S661" s="148">
        <f t="shared" si="217"/>
        <v>44117</v>
      </c>
      <c r="T661" s="154">
        <f t="shared" si="209"/>
        <v>0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7" t="str">
        <f t="shared" ca="1" si="218"/>
        <v>Pago</v>
      </c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</row>
    <row r="662" spans="1:208" x14ac:dyDescent="0.2">
      <c r="A662" s="143">
        <f t="shared" si="210"/>
        <v>44112</v>
      </c>
      <c r="B662" s="144">
        <f t="shared" ca="1" si="219"/>
        <v>7323.6987927499958</v>
      </c>
      <c r="C662" s="145">
        <f t="shared" si="211"/>
        <v>7297.2999999999956</v>
      </c>
      <c r="D662" s="146">
        <f ca="1">IF(A662&lt;$B$1,VLOOKUP(A662,[1]DI!$A$4:$B$15000,2,FALSE),0)</f>
        <v>1.9000000000000006E-2</v>
      </c>
      <c r="E662" s="145">
        <f t="shared" ca="1" si="203"/>
        <v>1.0000746899999999</v>
      </c>
      <c r="F662" s="145">
        <f ca="1">(TRUNC(PRODUCT($E$12:$E661),16))</f>
        <v>1.0846478655860901</v>
      </c>
      <c r="G662" s="145">
        <f t="shared" ca="1" si="202"/>
        <v>1.0831097800070799</v>
      </c>
      <c r="H662" s="145">
        <f t="shared" ca="1" si="204"/>
        <v>1.0014200600000001</v>
      </c>
      <c r="I662" s="147">
        <f t="shared" si="212"/>
        <v>2.9499999999999998E-2</v>
      </c>
      <c r="J662" s="148">
        <f t="shared" si="220"/>
        <v>44085</v>
      </c>
      <c r="K662" s="149">
        <f t="shared" si="213"/>
        <v>19</v>
      </c>
      <c r="L662" s="150">
        <f t="shared" si="214"/>
        <v>19</v>
      </c>
      <c r="M662" s="151">
        <f t="shared" si="205"/>
        <v>1.0021944350000001</v>
      </c>
      <c r="N662" s="151">
        <f t="shared" ca="1" si="206"/>
        <v>1.0036176109999999</v>
      </c>
      <c r="O662" s="150">
        <f t="shared" si="215"/>
        <v>0</v>
      </c>
      <c r="P662" s="145">
        <f t="shared" ca="1" si="207"/>
        <v>26.398792749999998</v>
      </c>
      <c r="Q662" s="152">
        <f t="shared" si="208"/>
        <v>0</v>
      </c>
      <c r="R662" s="153" t="str">
        <f t="shared" si="216"/>
        <v>A+J=</v>
      </c>
      <c r="S662" s="148">
        <f t="shared" si="217"/>
        <v>44117</v>
      </c>
      <c r="T662" s="154">
        <f t="shared" si="209"/>
        <v>0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7" t="str">
        <f t="shared" ca="1" si="218"/>
        <v>Pago</v>
      </c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</row>
    <row r="663" spans="1:208" x14ac:dyDescent="0.2">
      <c r="A663" s="143">
        <f t="shared" si="210"/>
        <v>44113</v>
      </c>
      <c r="B663" s="144">
        <f t="shared" ca="1" si="219"/>
        <v>7325.0908767699957</v>
      </c>
      <c r="C663" s="145">
        <f t="shared" si="211"/>
        <v>7297.2999999999956</v>
      </c>
      <c r="D663" s="146">
        <f ca="1">IF(A663&lt;$B$1,VLOOKUP(A663,[1]DI!$A$4:$B$15000,2,FALSE),0)</f>
        <v>1.9000000000000006E-2</v>
      </c>
      <c r="E663" s="145">
        <f t="shared" ca="1" si="203"/>
        <v>1.0000746899999999</v>
      </c>
      <c r="F663" s="145">
        <f ca="1">(TRUNC(PRODUCT($E$12:$E662),16))</f>
        <v>1.08472887793517</v>
      </c>
      <c r="G663" s="145">
        <f t="shared" ca="1" si="202"/>
        <v>1.0831097800070799</v>
      </c>
      <c r="H663" s="145">
        <f t="shared" ca="1" si="204"/>
        <v>1.00149486</v>
      </c>
      <c r="I663" s="147">
        <f t="shared" si="212"/>
        <v>2.9499999999999998E-2</v>
      </c>
      <c r="J663" s="148">
        <f t="shared" si="220"/>
        <v>44085</v>
      </c>
      <c r="K663" s="149">
        <f t="shared" si="213"/>
        <v>20</v>
      </c>
      <c r="L663" s="150">
        <f t="shared" si="214"/>
        <v>20</v>
      </c>
      <c r="M663" s="151">
        <f t="shared" si="205"/>
        <v>1.0023100650000001</v>
      </c>
      <c r="N663" s="151">
        <f t="shared" ca="1" si="206"/>
        <v>1.003808378</v>
      </c>
      <c r="O663" s="150">
        <f t="shared" si="215"/>
        <v>0</v>
      </c>
      <c r="P663" s="145">
        <f t="shared" ca="1" si="207"/>
        <v>27.790876770000001</v>
      </c>
      <c r="Q663" s="152">
        <f t="shared" si="208"/>
        <v>0</v>
      </c>
      <c r="R663" s="153" t="str">
        <f t="shared" si="216"/>
        <v>A+J=</v>
      </c>
      <c r="S663" s="148">
        <f t="shared" si="217"/>
        <v>44117</v>
      </c>
      <c r="T663" s="154">
        <f t="shared" si="209"/>
        <v>0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7" t="str">
        <f t="shared" ca="1" si="218"/>
        <v>Pago</v>
      </c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</row>
    <row r="664" spans="1:208" x14ac:dyDescent="0.2">
      <c r="A664" s="143">
        <f t="shared" si="210"/>
        <v>44114</v>
      </c>
      <c r="B664" s="144">
        <f t="shared" ca="1" si="219"/>
        <v>7326.483187019996</v>
      </c>
      <c r="C664" s="145">
        <f t="shared" si="211"/>
        <v>7297.2999999999956</v>
      </c>
      <c r="D664" s="146">
        <f ca="1">IF(A664&lt;$B$1,VLOOKUP(A664,[1]DI!$A$4:$B$15000,2,FALSE),0)</f>
        <v>0</v>
      </c>
      <c r="E664" s="145">
        <f t="shared" ca="1" si="203"/>
        <v>1</v>
      </c>
      <c r="F664" s="145">
        <f ca="1">(TRUNC(PRODUCT($E$12:$E663),16))</f>
        <v>1.0848098963350701</v>
      </c>
      <c r="G664" s="145">
        <f t="shared" ca="1" si="202"/>
        <v>1.0831097800070799</v>
      </c>
      <c r="H664" s="145">
        <f t="shared" ca="1" si="204"/>
        <v>1.0015696599999999</v>
      </c>
      <c r="I664" s="147">
        <f t="shared" si="212"/>
        <v>2.9499999999999998E-2</v>
      </c>
      <c r="J664" s="148">
        <f t="shared" si="220"/>
        <v>44085</v>
      </c>
      <c r="K664" s="149">
        <f t="shared" si="213"/>
        <v>20</v>
      </c>
      <c r="L664" s="150">
        <f t="shared" si="214"/>
        <v>21</v>
      </c>
      <c r="M664" s="151">
        <f t="shared" si="205"/>
        <v>1.0024257080000001</v>
      </c>
      <c r="N664" s="151">
        <f t="shared" ca="1" si="206"/>
        <v>1.003999176</v>
      </c>
      <c r="O664" s="150">
        <f t="shared" si="215"/>
        <v>0</v>
      </c>
      <c r="P664" s="145">
        <f t="shared" ca="1" si="207"/>
        <v>29.183187019999998</v>
      </c>
      <c r="Q664" s="152">
        <f t="shared" si="208"/>
        <v>0</v>
      </c>
      <c r="R664" s="153" t="str">
        <f t="shared" si="216"/>
        <v>A+J=</v>
      </c>
      <c r="S664" s="148">
        <f t="shared" si="217"/>
        <v>44117</v>
      </c>
      <c r="T664" s="154">
        <f t="shared" si="209"/>
        <v>0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7" t="str">
        <f t="shared" ca="1" si="218"/>
        <v>Pago</v>
      </c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</row>
    <row r="665" spans="1:208" x14ac:dyDescent="0.2">
      <c r="A665" s="143">
        <f t="shared" si="210"/>
        <v>44115</v>
      </c>
      <c r="B665" s="144">
        <f t="shared" ca="1" si="219"/>
        <v>7326.483187019996</v>
      </c>
      <c r="C665" s="145">
        <f t="shared" si="211"/>
        <v>7297.2999999999956</v>
      </c>
      <c r="D665" s="146">
        <f ca="1">IF(A665&lt;$B$1,VLOOKUP(A665,[1]DI!$A$4:$B$15000,2,FALSE),0)</f>
        <v>0</v>
      </c>
      <c r="E665" s="145">
        <f t="shared" ca="1" si="203"/>
        <v>1</v>
      </c>
      <c r="F665" s="145">
        <f ca="1">(TRUNC(PRODUCT($E$12:$E664),16))</f>
        <v>1.0848098963350701</v>
      </c>
      <c r="G665" s="145">
        <f t="shared" ca="1" si="202"/>
        <v>1.0831097800070799</v>
      </c>
      <c r="H665" s="145">
        <f t="shared" ca="1" si="204"/>
        <v>1.0015696599999999</v>
      </c>
      <c r="I665" s="147">
        <f t="shared" si="212"/>
        <v>2.9499999999999998E-2</v>
      </c>
      <c r="J665" s="148">
        <f t="shared" si="220"/>
        <v>44085</v>
      </c>
      <c r="K665" s="149">
        <f t="shared" si="213"/>
        <v>20</v>
      </c>
      <c r="L665" s="150">
        <f t="shared" si="214"/>
        <v>21</v>
      </c>
      <c r="M665" s="151">
        <f t="shared" si="205"/>
        <v>1.0024257080000001</v>
      </c>
      <c r="N665" s="151">
        <f t="shared" ca="1" si="206"/>
        <v>1.003999176</v>
      </c>
      <c r="O665" s="150">
        <f t="shared" si="215"/>
        <v>0</v>
      </c>
      <c r="P665" s="145">
        <f t="shared" ca="1" si="207"/>
        <v>29.183187019999998</v>
      </c>
      <c r="Q665" s="152">
        <f t="shared" si="208"/>
        <v>0</v>
      </c>
      <c r="R665" s="153" t="str">
        <f t="shared" si="216"/>
        <v>A+J=</v>
      </c>
      <c r="S665" s="148">
        <f t="shared" si="217"/>
        <v>44117</v>
      </c>
      <c r="T665" s="154">
        <f t="shared" si="209"/>
        <v>0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7" t="str">
        <f t="shared" ca="1" si="218"/>
        <v>Pago</v>
      </c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</row>
    <row r="666" spans="1:208" x14ac:dyDescent="0.2">
      <c r="A666" s="143">
        <f t="shared" si="210"/>
        <v>44116</v>
      </c>
      <c r="B666" s="144">
        <f t="shared" ca="1" si="219"/>
        <v>7326.483187019996</v>
      </c>
      <c r="C666" s="145">
        <f t="shared" si="211"/>
        <v>7297.2999999999956</v>
      </c>
      <c r="D666" s="146">
        <f ca="1">IF(A666&lt;$B$1,VLOOKUP(A666,[1]DI!$A$4:$B$15000,2,FALSE),0)</f>
        <v>0</v>
      </c>
      <c r="E666" s="145">
        <f t="shared" ca="1" si="203"/>
        <v>1</v>
      </c>
      <c r="F666" s="145">
        <f ca="1">(TRUNC(PRODUCT($E$12:$E665),16))</f>
        <v>1.0848098963350701</v>
      </c>
      <c r="G666" s="145">
        <f t="shared" ca="1" si="202"/>
        <v>1.0831097800070799</v>
      </c>
      <c r="H666" s="145">
        <f t="shared" ca="1" si="204"/>
        <v>1.0015696599999999</v>
      </c>
      <c r="I666" s="147">
        <f t="shared" si="212"/>
        <v>2.9499999999999998E-2</v>
      </c>
      <c r="J666" s="148">
        <f t="shared" si="220"/>
        <v>44085</v>
      </c>
      <c r="K666" s="149">
        <f t="shared" si="213"/>
        <v>20</v>
      </c>
      <c r="L666" s="150">
        <f t="shared" si="214"/>
        <v>21</v>
      </c>
      <c r="M666" s="151">
        <f t="shared" si="205"/>
        <v>1.0024257080000001</v>
      </c>
      <c r="N666" s="151">
        <f t="shared" ca="1" si="206"/>
        <v>1.003999176</v>
      </c>
      <c r="O666" s="150">
        <f t="shared" si="215"/>
        <v>0</v>
      </c>
      <c r="P666" s="145">
        <f t="shared" ca="1" si="207"/>
        <v>29.183187019999998</v>
      </c>
      <c r="Q666" s="152">
        <f t="shared" si="208"/>
        <v>0</v>
      </c>
      <c r="R666" s="153" t="str">
        <f t="shared" si="216"/>
        <v>A+J=</v>
      </c>
      <c r="S666" s="148">
        <f t="shared" si="217"/>
        <v>44117</v>
      </c>
      <c r="T666" s="154">
        <f t="shared" si="209"/>
        <v>0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7" t="str">
        <f t="shared" ca="1" si="218"/>
        <v>Pago</v>
      </c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</row>
    <row r="667" spans="1:208" x14ac:dyDescent="0.2">
      <c r="A667" s="143">
        <f t="shared" si="210"/>
        <v>44117</v>
      </c>
      <c r="B667" s="144">
        <f t="shared" ca="1" si="219"/>
        <v>7326.483187019996</v>
      </c>
      <c r="C667" s="145">
        <f t="shared" si="211"/>
        <v>7297.2999999999956</v>
      </c>
      <c r="D667" s="146">
        <f ca="1">IF(A667&lt;$B$1,VLOOKUP(A667,[1]DI!$A$4:$B$15000,2,FALSE),0)</f>
        <v>1.9000000000000006E-2</v>
      </c>
      <c r="E667" s="145">
        <f t="shared" ca="1" si="203"/>
        <v>1.0000746899999999</v>
      </c>
      <c r="F667" s="145">
        <f ca="1">(TRUNC(PRODUCT($E$12:$E666),16))</f>
        <v>1.0848098963350701</v>
      </c>
      <c r="G667" s="145">
        <f t="shared" ca="1" si="202"/>
        <v>1.0831097800070799</v>
      </c>
      <c r="H667" s="145">
        <f t="shared" ca="1" si="204"/>
        <v>1.0015696599999999</v>
      </c>
      <c r="I667" s="147">
        <f t="shared" si="212"/>
        <v>2.9499999999999998E-2</v>
      </c>
      <c r="J667" s="148">
        <f t="shared" si="220"/>
        <v>44085</v>
      </c>
      <c r="K667" s="149">
        <f t="shared" si="213"/>
        <v>21</v>
      </c>
      <c r="L667" s="150">
        <f t="shared" si="214"/>
        <v>21</v>
      </c>
      <c r="M667" s="151">
        <f t="shared" si="205"/>
        <v>1.0024257080000001</v>
      </c>
      <c r="N667" s="151">
        <f t="shared" ca="1" si="206"/>
        <v>1.003999176</v>
      </c>
      <c r="O667" s="150">
        <f t="shared" si="215"/>
        <v>22</v>
      </c>
      <c r="P667" s="145">
        <f t="shared" ca="1" si="207"/>
        <v>29.183187019999998</v>
      </c>
      <c r="Q667" s="152">
        <f t="shared" si="208"/>
        <v>270.27</v>
      </c>
      <c r="R667" s="153" t="str">
        <f t="shared" si="216"/>
        <v>A+J=</v>
      </c>
      <c r="S667" s="148">
        <f t="shared" si="217"/>
        <v>44117</v>
      </c>
      <c r="T667" s="154">
        <f t="shared" ca="1" si="209"/>
        <v>5839337.1468899995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7" t="str">
        <f t="shared" ca="1" si="218"/>
        <v>Pago</v>
      </c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</row>
    <row r="668" spans="1:208" x14ac:dyDescent="0.2">
      <c r="A668" s="143">
        <f t="shared" si="210"/>
        <v>44118</v>
      </c>
      <c r="B668" s="144">
        <f t="shared" ca="1" si="219"/>
        <v>7028.3656697499955</v>
      </c>
      <c r="C668" s="145">
        <f t="shared" si="211"/>
        <v>7027.0299999999952</v>
      </c>
      <c r="D668" s="146">
        <f ca="1">IF(A668&lt;$B$1,VLOOKUP(A668,[1]DI!$A$4:$B$15000,2,FALSE),0)</f>
        <v>1.9000000000000006E-2</v>
      </c>
      <c r="E668" s="145">
        <f t="shared" ca="1" si="203"/>
        <v>1.0000746899999999</v>
      </c>
      <c r="F668" s="145">
        <f ca="1">(TRUNC(PRODUCT($E$12:$E667),16))</f>
        <v>1.0848909207862201</v>
      </c>
      <c r="G668" s="145">
        <f t="shared" ca="1" si="202"/>
        <v>1.0848098963350701</v>
      </c>
      <c r="H668" s="145">
        <f t="shared" ca="1" si="204"/>
        <v>1.0000746899999999</v>
      </c>
      <c r="I668" s="147">
        <f t="shared" si="212"/>
        <v>2.9499999999999998E-2</v>
      </c>
      <c r="J668" s="148">
        <f t="shared" si="220"/>
        <v>44117</v>
      </c>
      <c r="K668" s="149">
        <f t="shared" si="213"/>
        <v>1</v>
      </c>
      <c r="L668" s="150">
        <f t="shared" si="214"/>
        <v>1</v>
      </c>
      <c r="M668" s="151">
        <f t="shared" si="205"/>
        <v>1.000115377</v>
      </c>
      <c r="N668" s="151">
        <f t="shared" ca="1" si="206"/>
        <v>1.000190076</v>
      </c>
      <c r="O668" s="150">
        <f t="shared" si="215"/>
        <v>0</v>
      </c>
      <c r="P668" s="145">
        <f t="shared" ca="1" si="207"/>
        <v>1.3356697500000001</v>
      </c>
      <c r="Q668" s="152">
        <f t="shared" si="208"/>
        <v>0</v>
      </c>
      <c r="R668" s="153" t="str">
        <f t="shared" si="216"/>
        <v>A+J=</v>
      </c>
      <c r="S668" s="148">
        <f t="shared" si="217"/>
        <v>44146</v>
      </c>
      <c r="T668" s="154">
        <f t="shared" si="209"/>
        <v>0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7" t="str">
        <f t="shared" ca="1" si="218"/>
        <v>Pago</v>
      </c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</row>
    <row r="669" spans="1:208" x14ac:dyDescent="0.2">
      <c r="A669" s="143">
        <f t="shared" si="210"/>
        <v>44119</v>
      </c>
      <c r="B669" s="144">
        <f t="shared" ca="1" si="219"/>
        <v>7029.7016135599952</v>
      </c>
      <c r="C669" s="145">
        <f t="shared" si="211"/>
        <v>7027.0299999999952</v>
      </c>
      <c r="D669" s="146">
        <f ca="1">IF(A669&lt;$B$1,VLOOKUP(A669,[1]DI!$A$4:$B$15000,2,FALSE),0)</f>
        <v>1.9000000000000006E-2</v>
      </c>
      <c r="E669" s="145">
        <f t="shared" ca="1" si="203"/>
        <v>1.0000746899999999</v>
      </c>
      <c r="F669" s="145">
        <f ca="1">(TRUNC(PRODUCT($E$12:$E668),16))</f>
        <v>1.0849719512891001</v>
      </c>
      <c r="G669" s="145">
        <f t="shared" ca="1" si="202"/>
        <v>1.0848098963350701</v>
      </c>
      <c r="H669" s="145">
        <f t="shared" ca="1" si="204"/>
        <v>1.00014939</v>
      </c>
      <c r="I669" s="147">
        <f t="shared" si="212"/>
        <v>2.9499999999999998E-2</v>
      </c>
      <c r="J669" s="148">
        <f t="shared" si="220"/>
        <v>44117</v>
      </c>
      <c r="K669" s="149">
        <f t="shared" si="213"/>
        <v>2</v>
      </c>
      <c r="L669" s="150">
        <f t="shared" si="214"/>
        <v>2</v>
      </c>
      <c r="M669" s="151">
        <f t="shared" si="205"/>
        <v>1.0002307669999999</v>
      </c>
      <c r="N669" s="151">
        <f t="shared" ca="1" si="206"/>
        <v>1.0003801910000001</v>
      </c>
      <c r="O669" s="150">
        <f t="shared" si="215"/>
        <v>0</v>
      </c>
      <c r="P669" s="145">
        <f t="shared" ca="1" si="207"/>
        <v>2.6716135599999999</v>
      </c>
      <c r="Q669" s="152">
        <f t="shared" si="208"/>
        <v>0</v>
      </c>
      <c r="R669" s="153" t="str">
        <f t="shared" si="216"/>
        <v>A+J=</v>
      </c>
      <c r="S669" s="148">
        <f t="shared" si="217"/>
        <v>44146</v>
      </c>
      <c r="T669" s="154">
        <f t="shared" si="209"/>
        <v>0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7" t="str">
        <f t="shared" ca="1" si="218"/>
        <v>Pago</v>
      </c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</row>
    <row r="670" spans="1:208" x14ac:dyDescent="0.2">
      <c r="A670" s="143">
        <f t="shared" si="210"/>
        <v>44120</v>
      </c>
      <c r="B670" s="144">
        <f t="shared" ca="1" si="219"/>
        <v>7031.0377822299952</v>
      </c>
      <c r="C670" s="145">
        <f t="shared" si="211"/>
        <v>7027.0299999999952</v>
      </c>
      <c r="D670" s="146">
        <f ca="1">IF(A670&lt;$B$1,VLOOKUP(A670,[1]DI!$A$4:$B$15000,2,FALSE),0)</f>
        <v>1.9000000000000006E-2</v>
      </c>
      <c r="E670" s="145">
        <f t="shared" ca="1" si="203"/>
        <v>1.0000746899999999</v>
      </c>
      <c r="F670" s="145">
        <f ca="1">(TRUNC(PRODUCT($E$12:$E669),16))</f>
        <v>1.0850529878441399</v>
      </c>
      <c r="G670" s="145">
        <f t="shared" ca="1" si="202"/>
        <v>1.0848098963350701</v>
      </c>
      <c r="H670" s="145">
        <f t="shared" ca="1" si="204"/>
        <v>1.0002240899999999</v>
      </c>
      <c r="I670" s="147">
        <f t="shared" si="212"/>
        <v>2.9499999999999998E-2</v>
      </c>
      <c r="J670" s="148">
        <f t="shared" si="220"/>
        <v>44117</v>
      </c>
      <c r="K670" s="149">
        <f t="shared" si="213"/>
        <v>3</v>
      </c>
      <c r="L670" s="150">
        <f t="shared" si="214"/>
        <v>3</v>
      </c>
      <c r="M670" s="151">
        <f t="shared" si="205"/>
        <v>1.00034617</v>
      </c>
      <c r="N670" s="151">
        <f t="shared" ca="1" si="206"/>
        <v>1.0005703379999999</v>
      </c>
      <c r="O670" s="150">
        <f t="shared" si="215"/>
        <v>0</v>
      </c>
      <c r="P670" s="145">
        <f t="shared" ca="1" si="207"/>
        <v>4.0077822300000001</v>
      </c>
      <c r="Q670" s="152">
        <f t="shared" si="208"/>
        <v>0</v>
      </c>
      <c r="R670" s="153" t="str">
        <f t="shared" si="216"/>
        <v>A+J=</v>
      </c>
      <c r="S670" s="148">
        <f t="shared" si="217"/>
        <v>44146</v>
      </c>
      <c r="T670" s="154">
        <f t="shared" si="209"/>
        <v>0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7" t="str">
        <f t="shared" ca="1" si="218"/>
        <v>Pago</v>
      </c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</row>
    <row r="671" spans="1:208" x14ac:dyDescent="0.2">
      <c r="A671" s="143">
        <f t="shared" si="210"/>
        <v>44121</v>
      </c>
      <c r="B671" s="144">
        <f t="shared" ca="1" si="219"/>
        <v>7032.3741617199948</v>
      </c>
      <c r="C671" s="145">
        <f t="shared" si="211"/>
        <v>7027.0299999999952</v>
      </c>
      <c r="D671" s="146">
        <f ca="1">IF(A671&lt;$B$1,VLOOKUP(A671,[1]DI!$A$4:$B$15000,2,FALSE),0)</f>
        <v>0</v>
      </c>
      <c r="E671" s="145">
        <f t="shared" ca="1" si="203"/>
        <v>1</v>
      </c>
      <c r="F671" s="145">
        <f ca="1">(TRUNC(PRODUCT($E$12:$E670),16))</f>
        <v>1.0851340304518</v>
      </c>
      <c r="G671" s="145">
        <f t="shared" ca="1" si="202"/>
        <v>1.0848098963350701</v>
      </c>
      <c r="H671" s="145">
        <f t="shared" ca="1" si="204"/>
        <v>1.00029879</v>
      </c>
      <c r="I671" s="147">
        <f t="shared" si="212"/>
        <v>2.9499999999999998E-2</v>
      </c>
      <c r="J671" s="148">
        <f t="shared" si="220"/>
        <v>44117</v>
      </c>
      <c r="K671" s="149">
        <f t="shared" si="213"/>
        <v>3</v>
      </c>
      <c r="L671" s="150">
        <f t="shared" si="214"/>
        <v>4</v>
      </c>
      <c r="M671" s="151">
        <f t="shared" si="205"/>
        <v>1.000461587</v>
      </c>
      <c r="N671" s="151">
        <f t="shared" ca="1" si="206"/>
        <v>1.0007605150000001</v>
      </c>
      <c r="O671" s="150">
        <f t="shared" si="215"/>
        <v>0</v>
      </c>
      <c r="P671" s="145">
        <f t="shared" ca="1" si="207"/>
        <v>5.3441617199999998</v>
      </c>
      <c r="Q671" s="152">
        <f t="shared" si="208"/>
        <v>0</v>
      </c>
      <c r="R671" s="153" t="str">
        <f t="shared" si="216"/>
        <v>A+J=</v>
      </c>
      <c r="S671" s="148">
        <f t="shared" si="217"/>
        <v>44146</v>
      </c>
      <c r="T671" s="154">
        <f t="shared" si="209"/>
        <v>0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7" t="str">
        <f t="shared" ca="1" si="218"/>
        <v>Pago</v>
      </c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</row>
    <row r="672" spans="1:208" x14ac:dyDescent="0.2">
      <c r="A672" s="143">
        <f t="shared" si="210"/>
        <v>44122</v>
      </c>
      <c r="B672" s="144">
        <f t="shared" ca="1" si="219"/>
        <v>7032.3741617199948</v>
      </c>
      <c r="C672" s="145">
        <f t="shared" si="211"/>
        <v>7027.0299999999952</v>
      </c>
      <c r="D672" s="146">
        <f ca="1">IF(A672&lt;$B$1,VLOOKUP(A672,[1]DI!$A$4:$B$15000,2,FALSE),0)</f>
        <v>0</v>
      </c>
      <c r="E672" s="145">
        <f t="shared" ca="1" si="203"/>
        <v>1</v>
      </c>
      <c r="F672" s="145">
        <f ca="1">(TRUNC(PRODUCT($E$12:$E671),16))</f>
        <v>1.0851340304518</v>
      </c>
      <c r="G672" s="145">
        <f t="shared" ca="1" si="202"/>
        <v>1.0848098963350701</v>
      </c>
      <c r="H672" s="145">
        <f t="shared" ca="1" si="204"/>
        <v>1.00029879</v>
      </c>
      <c r="I672" s="147">
        <f t="shared" si="212"/>
        <v>2.9499999999999998E-2</v>
      </c>
      <c r="J672" s="148">
        <f t="shared" si="220"/>
        <v>44117</v>
      </c>
      <c r="K672" s="149">
        <f t="shared" si="213"/>
        <v>3</v>
      </c>
      <c r="L672" s="150">
        <f t="shared" si="214"/>
        <v>4</v>
      </c>
      <c r="M672" s="151">
        <f t="shared" si="205"/>
        <v>1.000461587</v>
      </c>
      <c r="N672" s="151">
        <f t="shared" ca="1" si="206"/>
        <v>1.0007605150000001</v>
      </c>
      <c r="O672" s="150">
        <f t="shared" si="215"/>
        <v>0</v>
      </c>
      <c r="P672" s="145">
        <f t="shared" ca="1" si="207"/>
        <v>5.3441617199999998</v>
      </c>
      <c r="Q672" s="152">
        <f t="shared" si="208"/>
        <v>0</v>
      </c>
      <c r="R672" s="153" t="str">
        <f t="shared" si="216"/>
        <v>A+J=</v>
      </c>
      <c r="S672" s="148">
        <f t="shared" si="217"/>
        <v>44146</v>
      </c>
      <c r="T672" s="154">
        <f t="shared" si="209"/>
        <v>0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7" t="str">
        <f t="shared" ca="1" si="218"/>
        <v>Pago</v>
      </c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</row>
    <row r="673" spans="1:208" x14ac:dyDescent="0.2">
      <c r="A673" s="143">
        <f t="shared" si="210"/>
        <v>44123</v>
      </c>
      <c r="B673" s="144">
        <f t="shared" ca="1" si="219"/>
        <v>7032.3741617199948</v>
      </c>
      <c r="C673" s="145">
        <f t="shared" si="211"/>
        <v>7027.0299999999952</v>
      </c>
      <c r="D673" s="146">
        <f ca="1">IF(A673&lt;$B$1,VLOOKUP(A673,[1]DI!$A$4:$B$15000,2,FALSE),0)</f>
        <v>1.9000000000000006E-2</v>
      </c>
      <c r="E673" s="145">
        <f t="shared" ca="1" si="203"/>
        <v>1.0000746899999999</v>
      </c>
      <c r="F673" s="145">
        <f ca="1">(TRUNC(PRODUCT($E$12:$E672),16))</f>
        <v>1.0851340304518</v>
      </c>
      <c r="G673" s="145">
        <f t="shared" ca="1" si="202"/>
        <v>1.0848098963350701</v>
      </c>
      <c r="H673" s="145">
        <f t="shared" ca="1" si="204"/>
        <v>1.00029879</v>
      </c>
      <c r="I673" s="147">
        <f t="shared" si="212"/>
        <v>2.9499999999999998E-2</v>
      </c>
      <c r="J673" s="148">
        <f t="shared" si="220"/>
        <v>44117</v>
      </c>
      <c r="K673" s="149">
        <f t="shared" si="213"/>
        <v>4</v>
      </c>
      <c r="L673" s="150">
        <f t="shared" si="214"/>
        <v>4</v>
      </c>
      <c r="M673" s="151">
        <f t="shared" si="205"/>
        <v>1.000461587</v>
      </c>
      <c r="N673" s="151">
        <f t="shared" ca="1" si="206"/>
        <v>1.0007605150000001</v>
      </c>
      <c r="O673" s="150">
        <f t="shared" si="215"/>
        <v>0</v>
      </c>
      <c r="P673" s="145">
        <f t="shared" ca="1" si="207"/>
        <v>5.3441617199999998</v>
      </c>
      <c r="Q673" s="152">
        <f t="shared" si="208"/>
        <v>0</v>
      </c>
      <c r="R673" s="153" t="str">
        <f t="shared" si="216"/>
        <v>A+J=</v>
      </c>
      <c r="S673" s="148">
        <f t="shared" si="217"/>
        <v>44146</v>
      </c>
      <c r="T673" s="154">
        <f t="shared" si="209"/>
        <v>0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7" t="str">
        <f t="shared" ca="1" si="218"/>
        <v>Pago</v>
      </c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</row>
    <row r="674" spans="1:208" x14ac:dyDescent="0.2">
      <c r="A674" s="143">
        <f t="shared" si="210"/>
        <v>44124</v>
      </c>
      <c r="B674" s="144">
        <f t="shared" ca="1" si="219"/>
        <v>7033.7108995799954</v>
      </c>
      <c r="C674" s="145">
        <f t="shared" si="211"/>
        <v>7027.0299999999952</v>
      </c>
      <c r="D674" s="146">
        <f ca="1">IF(A674&lt;$B$1,VLOOKUP(A674,[1]DI!$A$4:$B$15000,2,FALSE),0)</f>
        <v>1.9000000000000006E-2</v>
      </c>
      <c r="E674" s="145">
        <f t="shared" ca="1" si="203"/>
        <v>1.0000746899999999</v>
      </c>
      <c r="F674" s="145">
        <f ca="1">(TRUNC(PRODUCT($E$12:$E673),16))</f>
        <v>1.0852150791125399</v>
      </c>
      <c r="G674" s="145">
        <f t="shared" ca="1" si="202"/>
        <v>1.0848098963350701</v>
      </c>
      <c r="H674" s="145">
        <f t="shared" ca="1" si="204"/>
        <v>1.00037351</v>
      </c>
      <c r="I674" s="147">
        <f t="shared" si="212"/>
        <v>2.9499999999999998E-2</v>
      </c>
      <c r="J674" s="148">
        <f t="shared" si="220"/>
        <v>44117</v>
      </c>
      <c r="K674" s="149">
        <f t="shared" si="213"/>
        <v>5</v>
      </c>
      <c r="L674" s="150">
        <f t="shared" si="214"/>
        <v>5</v>
      </c>
      <c r="M674" s="151">
        <f t="shared" si="205"/>
        <v>1.0005770169999999</v>
      </c>
      <c r="N674" s="151">
        <f t="shared" ca="1" si="206"/>
        <v>1.000950743</v>
      </c>
      <c r="O674" s="150">
        <f t="shared" si="215"/>
        <v>0</v>
      </c>
      <c r="P674" s="145">
        <f t="shared" ca="1" si="207"/>
        <v>6.6808995800000002</v>
      </c>
      <c r="Q674" s="152">
        <f t="shared" si="208"/>
        <v>0</v>
      </c>
      <c r="R674" s="153" t="str">
        <f t="shared" si="216"/>
        <v>A+J=</v>
      </c>
      <c r="S674" s="148">
        <f t="shared" si="217"/>
        <v>44146</v>
      </c>
      <c r="T674" s="154">
        <f t="shared" si="209"/>
        <v>0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7" t="str">
        <f t="shared" ca="1" si="218"/>
        <v>Pago</v>
      </c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</row>
    <row r="675" spans="1:208" x14ac:dyDescent="0.2">
      <c r="A675" s="143">
        <f t="shared" si="210"/>
        <v>44125</v>
      </c>
      <c r="B675" s="144">
        <f t="shared" ca="1" si="219"/>
        <v>7035.0477709499955</v>
      </c>
      <c r="C675" s="145">
        <f t="shared" si="211"/>
        <v>7027.0299999999952</v>
      </c>
      <c r="D675" s="146">
        <f ca="1">IF(A675&lt;$B$1,VLOOKUP(A675,[1]DI!$A$4:$B$15000,2,FALSE),0)</f>
        <v>1.9000000000000006E-2</v>
      </c>
      <c r="E675" s="145">
        <f t="shared" ca="1" si="203"/>
        <v>1.0000746899999999</v>
      </c>
      <c r="F675" s="145">
        <f ca="1">(TRUNC(PRODUCT($E$12:$E674),16))</f>
        <v>1.0852961338267999</v>
      </c>
      <c r="G675" s="145">
        <f t="shared" ca="1" si="202"/>
        <v>1.0848098963350701</v>
      </c>
      <c r="H675" s="145">
        <f t="shared" ca="1" si="204"/>
        <v>1.00044822</v>
      </c>
      <c r="I675" s="147">
        <f t="shared" si="212"/>
        <v>2.9499999999999998E-2</v>
      </c>
      <c r="J675" s="148">
        <f t="shared" si="220"/>
        <v>44117</v>
      </c>
      <c r="K675" s="149">
        <f t="shared" si="213"/>
        <v>6</v>
      </c>
      <c r="L675" s="150">
        <f t="shared" si="214"/>
        <v>6</v>
      </c>
      <c r="M675" s="151">
        <f t="shared" si="205"/>
        <v>1.00069246</v>
      </c>
      <c r="N675" s="151">
        <f t="shared" ca="1" si="206"/>
        <v>1.0011409899999999</v>
      </c>
      <c r="O675" s="150">
        <f t="shared" si="215"/>
        <v>0</v>
      </c>
      <c r="P675" s="145">
        <f t="shared" ca="1" si="207"/>
        <v>8.0177709499999992</v>
      </c>
      <c r="Q675" s="152">
        <f t="shared" si="208"/>
        <v>0</v>
      </c>
      <c r="R675" s="153" t="str">
        <f t="shared" si="216"/>
        <v>A+J=</v>
      </c>
      <c r="S675" s="148">
        <f t="shared" si="217"/>
        <v>44146</v>
      </c>
      <c r="T675" s="154">
        <f t="shared" si="209"/>
        <v>0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7" t="str">
        <f t="shared" ca="1" si="218"/>
        <v>Pago</v>
      </c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</row>
    <row r="676" spans="1:208" x14ac:dyDescent="0.2">
      <c r="A676" s="143">
        <f t="shared" si="210"/>
        <v>44126</v>
      </c>
      <c r="B676" s="144">
        <f t="shared" ca="1" si="219"/>
        <v>7036.3850007099954</v>
      </c>
      <c r="C676" s="145">
        <f t="shared" si="211"/>
        <v>7027.0299999999952</v>
      </c>
      <c r="D676" s="146">
        <f ca="1">IF(A676&lt;$B$1,VLOOKUP(A676,[1]DI!$A$4:$B$15000,2,FALSE),0)</f>
        <v>1.9000000000000006E-2</v>
      </c>
      <c r="E676" s="145">
        <f t="shared" ca="1" si="203"/>
        <v>1.0000746899999999</v>
      </c>
      <c r="F676" s="145">
        <f ca="1">(TRUNC(PRODUCT($E$12:$E675),16))</f>
        <v>1.0853771945950299</v>
      </c>
      <c r="G676" s="145">
        <f t="shared" ca="1" si="202"/>
        <v>1.0848098963350701</v>
      </c>
      <c r="H676" s="145">
        <f t="shared" ca="1" si="204"/>
        <v>1.0005229499999999</v>
      </c>
      <c r="I676" s="147">
        <f t="shared" si="212"/>
        <v>2.9499999999999998E-2</v>
      </c>
      <c r="J676" s="148">
        <f t="shared" si="220"/>
        <v>44117</v>
      </c>
      <c r="K676" s="149">
        <f t="shared" si="213"/>
        <v>7</v>
      </c>
      <c r="L676" s="150">
        <f t="shared" si="214"/>
        <v>7</v>
      </c>
      <c r="M676" s="151">
        <f t="shared" si="205"/>
        <v>1.0008079160000001</v>
      </c>
      <c r="N676" s="151">
        <f t="shared" ca="1" si="206"/>
        <v>1.001331288</v>
      </c>
      <c r="O676" s="150">
        <f t="shared" si="215"/>
        <v>0</v>
      </c>
      <c r="P676" s="145">
        <f t="shared" ca="1" si="207"/>
        <v>9.3550007100000006</v>
      </c>
      <c r="Q676" s="152">
        <f t="shared" si="208"/>
        <v>0</v>
      </c>
      <c r="R676" s="153" t="str">
        <f t="shared" si="216"/>
        <v>A+J=</v>
      </c>
      <c r="S676" s="148">
        <f t="shared" si="217"/>
        <v>44146</v>
      </c>
      <c r="T676" s="154">
        <f t="shared" si="209"/>
        <v>0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7" t="str">
        <f t="shared" ca="1" si="218"/>
        <v>Pago</v>
      </c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</row>
    <row r="677" spans="1:208" x14ac:dyDescent="0.2">
      <c r="A677" s="143">
        <f t="shared" si="210"/>
        <v>44127</v>
      </c>
      <c r="B677" s="144">
        <f t="shared" ca="1" si="219"/>
        <v>7037.7224553299948</v>
      </c>
      <c r="C677" s="145">
        <f t="shared" si="211"/>
        <v>7027.0299999999952</v>
      </c>
      <c r="D677" s="146">
        <f ca="1">IF(A677&lt;$B$1,VLOOKUP(A677,[1]DI!$A$4:$B$15000,2,FALSE),0)</f>
        <v>1.9000000000000006E-2</v>
      </c>
      <c r="E677" s="145">
        <f t="shared" ca="1" si="203"/>
        <v>1.0000746899999999</v>
      </c>
      <c r="F677" s="145">
        <f ca="1">(TRUNC(PRODUCT($E$12:$E676),16))</f>
        <v>1.08545826141769</v>
      </c>
      <c r="G677" s="145">
        <f t="shared" ca="1" si="202"/>
        <v>1.0848098963350701</v>
      </c>
      <c r="H677" s="145">
        <f t="shared" ca="1" si="204"/>
        <v>1.00059768</v>
      </c>
      <c r="I677" s="147">
        <f t="shared" si="212"/>
        <v>2.9499999999999998E-2</v>
      </c>
      <c r="J677" s="148">
        <f t="shared" si="220"/>
        <v>44117</v>
      </c>
      <c r="K677" s="149">
        <f t="shared" si="213"/>
        <v>8</v>
      </c>
      <c r="L677" s="150">
        <f t="shared" si="214"/>
        <v>8</v>
      </c>
      <c r="M677" s="151">
        <f t="shared" si="205"/>
        <v>1.000923386</v>
      </c>
      <c r="N677" s="151">
        <f t="shared" ca="1" si="206"/>
        <v>1.0015216179999999</v>
      </c>
      <c r="O677" s="150">
        <f t="shared" si="215"/>
        <v>0</v>
      </c>
      <c r="P677" s="145">
        <f t="shared" ca="1" si="207"/>
        <v>10.69245533</v>
      </c>
      <c r="Q677" s="152">
        <f t="shared" si="208"/>
        <v>0</v>
      </c>
      <c r="R677" s="153" t="str">
        <f t="shared" si="216"/>
        <v>A+J=</v>
      </c>
      <c r="S677" s="148">
        <f t="shared" si="217"/>
        <v>44146</v>
      </c>
      <c r="T677" s="154">
        <f t="shared" si="209"/>
        <v>0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7" t="str">
        <f t="shared" ca="1" si="218"/>
        <v>Pago</v>
      </c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</row>
    <row r="678" spans="1:208" x14ac:dyDescent="0.2">
      <c r="A678" s="143">
        <f t="shared" si="210"/>
        <v>44128</v>
      </c>
      <c r="B678" s="144">
        <f t="shared" ca="1" si="219"/>
        <v>7039.060127789995</v>
      </c>
      <c r="C678" s="145">
        <f t="shared" si="211"/>
        <v>7027.0299999999952</v>
      </c>
      <c r="D678" s="146">
        <f ca="1">IF(A678&lt;$B$1,VLOOKUP(A678,[1]DI!$A$4:$B$15000,2,FALSE),0)</f>
        <v>0</v>
      </c>
      <c r="E678" s="145">
        <f t="shared" ca="1" si="203"/>
        <v>1</v>
      </c>
      <c r="F678" s="145">
        <f ca="1">(TRUNC(PRODUCT($E$12:$E677),16))</f>
        <v>1.08553933429524</v>
      </c>
      <c r="G678" s="145">
        <f t="shared" ca="1" si="202"/>
        <v>1.0848098963350701</v>
      </c>
      <c r="H678" s="145">
        <f t="shared" ca="1" si="204"/>
        <v>1.00067241</v>
      </c>
      <c r="I678" s="147">
        <f t="shared" si="212"/>
        <v>2.9499999999999998E-2</v>
      </c>
      <c r="J678" s="148">
        <f t="shared" si="220"/>
        <v>44117</v>
      </c>
      <c r="K678" s="149">
        <f t="shared" si="213"/>
        <v>8</v>
      </c>
      <c r="L678" s="150">
        <f t="shared" si="214"/>
        <v>9</v>
      </c>
      <c r="M678" s="151">
        <f t="shared" si="205"/>
        <v>1.0010388699999999</v>
      </c>
      <c r="N678" s="151">
        <f t="shared" ca="1" si="206"/>
        <v>1.001711979</v>
      </c>
      <c r="O678" s="150">
        <f t="shared" si="215"/>
        <v>0</v>
      </c>
      <c r="P678" s="145">
        <f t="shared" ca="1" si="207"/>
        <v>12.03012779</v>
      </c>
      <c r="Q678" s="152">
        <f t="shared" si="208"/>
        <v>0</v>
      </c>
      <c r="R678" s="153" t="str">
        <f t="shared" si="216"/>
        <v>A+J=</v>
      </c>
      <c r="S678" s="148">
        <f t="shared" si="217"/>
        <v>44146</v>
      </c>
      <c r="T678" s="154">
        <f t="shared" si="209"/>
        <v>0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7" t="str">
        <f t="shared" ca="1" si="218"/>
        <v>Pago</v>
      </c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</row>
    <row r="679" spans="1:208" x14ac:dyDescent="0.2">
      <c r="A679" s="143">
        <f t="shared" si="210"/>
        <v>44129</v>
      </c>
      <c r="B679" s="144">
        <f t="shared" ca="1" si="219"/>
        <v>7039.060127789995</v>
      </c>
      <c r="C679" s="145">
        <f t="shared" si="211"/>
        <v>7027.0299999999952</v>
      </c>
      <c r="D679" s="146">
        <f ca="1">IF(A679&lt;$B$1,VLOOKUP(A679,[1]DI!$A$4:$B$15000,2,FALSE),0)</f>
        <v>0</v>
      </c>
      <c r="E679" s="145">
        <f t="shared" ca="1" si="203"/>
        <v>1</v>
      </c>
      <c r="F679" s="145">
        <f ca="1">(TRUNC(PRODUCT($E$12:$E678),16))</f>
        <v>1.08553933429524</v>
      </c>
      <c r="G679" s="145">
        <f t="shared" ca="1" si="202"/>
        <v>1.0848098963350701</v>
      </c>
      <c r="H679" s="145">
        <f t="shared" ca="1" si="204"/>
        <v>1.00067241</v>
      </c>
      <c r="I679" s="147">
        <f t="shared" si="212"/>
        <v>2.9499999999999998E-2</v>
      </c>
      <c r="J679" s="148">
        <f t="shared" si="220"/>
        <v>44117</v>
      </c>
      <c r="K679" s="149">
        <f t="shared" si="213"/>
        <v>8</v>
      </c>
      <c r="L679" s="150">
        <f t="shared" si="214"/>
        <v>9</v>
      </c>
      <c r="M679" s="151">
        <f t="shared" si="205"/>
        <v>1.0010388699999999</v>
      </c>
      <c r="N679" s="151">
        <f t="shared" ca="1" si="206"/>
        <v>1.001711979</v>
      </c>
      <c r="O679" s="150">
        <f t="shared" si="215"/>
        <v>0</v>
      </c>
      <c r="P679" s="145">
        <f t="shared" ca="1" si="207"/>
        <v>12.03012779</v>
      </c>
      <c r="Q679" s="152">
        <f t="shared" si="208"/>
        <v>0</v>
      </c>
      <c r="R679" s="153" t="str">
        <f t="shared" si="216"/>
        <v>A+J=</v>
      </c>
      <c r="S679" s="148">
        <f t="shared" si="217"/>
        <v>44146</v>
      </c>
      <c r="T679" s="154">
        <f t="shared" si="209"/>
        <v>0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7" t="str">
        <f t="shared" ca="1" si="218"/>
        <v>Pago</v>
      </c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</row>
    <row r="680" spans="1:208" x14ac:dyDescent="0.2">
      <c r="A680" s="143">
        <f t="shared" si="210"/>
        <v>44130</v>
      </c>
      <c r="B680" s="144">
        <f t="shared" ca="1" si="219"/>
        <v>7039.060127789995</v>
      </c>
      <c r="C680" s="145">
        <f t="shared" si="211"/>
        <v>7027.0299999999952</v>
      </c>
      <c r="D680" s="146">
        <f ca="1">IF(A680&lt;$B$1,VLOOKUP(A680,[1]DI!$A$4:$B$15000,2,FALSE),0)</f>
        <v>1.9000000000000006E-2</v>
      </c>
      <c r="E680" s="145">
        <f t="shared" ca="1" si="203"/>
        <v>1.0000746899999999</v>
      </c>
      <c r="F680" s="145">
        <f ca="1">(TRUNC(PRODUCT($E$12:$E679),16))</f>
        <v>1.08553933429524</v>
      </c>
      <c r="G680" s="145">
        <f t="shared" ca="1" si="202"/>
        <v>1.0848098963350701</v>
      </c>
      <c r="H680" s="145">
        <f t="shared" ca="1" si="204"/>
        <v>1.00067241</v>
      </c>
      <c r="I680" s="147">
        <f t="shared" si="212"/>
        <v>2.9499999999999998E-2</v>
      </c>
      <c r="J680" s="148">
        <f t="shared" si="220"/>
        <v>44117</v>
      </c>
      <c r="K680" s="149">
        <f t="shared" si="213"/>
        <v>9</v>
      </c>
      <c r="L680" s="150">
        <f t="shared" si="214"/>
        <v>9</v>
      </c>
      <c r="M680" s="151">
        <f t="shared" si="205"/>
        <v>1.0010388699999999</v>
      </c>
      <c r="N680" s="151">
        <f t="shared" ca="1" si="206"/>
        <v>1.001711979</v>
      </c>
      <c r="O680" s="150">
        <f t="shared" si="215"/>
        <v>0</v>
      </c>
      <c r="P680" s="145">
        <f t="shared" ca="1" si="207"/>
        <v>12.03012779</v>
      </c>
      <c r="Q680" s="152">
        <f t="shared" si="208"/>
        <v>0</v>
      </c>
      <c r="R680" s="153" t="str">
        <f t="shared" si="216"/>
        <v>A+J=</v>
      </c>
      <c r="S680" s="148">
        <f t="shared" si="217"/>
        <v>44146</v>
      </c>
      <c r="T680" s="154">
        <f t="shared" si="209"/>
        <v>0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7" t="str">
        <f t="shared" ca="1" si="218"/>
        <v>Pago</v>
      </c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</row>
    <row r="681" spans="1:208" x14ac:dyDescent="0.2">
      <c r="A681" s="143">
        <f t="shared" si="210"/>
        <v>44131</v>
      </c>
      <c r="B681" s="144">
        <f t="shared" ca="1" si="219"/>
        <v>7040.3980672699954</v>
      </c>
      <c r="C681" s="145">
        <f t="shared" si="211"/>
        <v>7027.0299999999952</v>
      </c>
      <c r="D681" s="146">
        <f ca="1">IF(A681&lt;$B$1,VLOOKUP(A681,[1]DI!$A$4:$B$15000,2,FALSE),0)</f>
        <v>1.9000000000000006E-2</v>
      </c>
      <c r="E681" s="145">
        <f t="shared" ca="1" si="203"/>
        <v>1.0000746899999999</v>
      </c>
      <c r="F681" s="145">
        <f ca="1">(TRUNC(PRODUCT($E$12:$E680),16))</f>
        <v>1.08562041322812</v>
      </c>
      <c r="G681" s="145">
        <f t="shared" ca="1" si="202"/>
        <v>1.0848098963350701</v>
      </c>
      <c r="H681" s="145">
        <f t="shared" ca="1" si="204"/>
        <v>1.00074715</v>
      </c>
      <c r="I681" s="147">
        <f t="shared" si="212"/>
        <v>2.9499999999999998E-2</v>
      </c>
      <c r="J681" s="148">
        <f t="shared" si="220"/>
        <v>44117</v>
      </c>
      <c r="K681" s="149">
        <f t="shared" si="213"/>
        <v>10</v>
      </c>
      <c r="L681" s="150">
        <f t="shared" si="214"/>
        <v>10</v>
      </c>
      <c r="M681" s="151">
        <f t="shared" si="205"/>
        <v>1.001154366</v>
      </c>
      <c r="N681" s="151">
        <f t="shared" ca="1" si="206"/>
        <v>1.001902378</v>
      </c>
      <c r="O681" s="150">
        <f t="shared" si="215"/>
        <v>0</v>
      </c>
      <c r="P681" s="145">
        <f t="shared" ca="1" si="207"/>
        <v>13.368067269999999</v>
      </c>
      <c r="Q681" s="152">
        <f t="shared" si="208"/>
        <v>0</v>
      </c>
      <c r="R681" s="153" t="str">
        <f t="shared" si="216"/>
        <v>A+J=</v>
      </c>
      <c r="S681" s="148">
        <f t="shared" si="217"/>
        <v>44146</v>
      </c>
      <c r="T681" s="154">
        <f t="shared" si="209"/>
        <v>0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7" t="str">
        <f t="shared" ca="1" si="218"/>
        <v>Pago</v>
      </c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</row>
    <row r="682" spans="1:208" x14ac:dyDescent="0.2">
      <c r="A682" s="143">
        <f t="shared" si="210"/>
        <v>44132</v>
      </c>
      <c r="B682" s="144">
        <f t="shared" ca="1" si="219"/>
        <v>7041.7363089199953</v>
      </c>
      <c r="C682" s="145">
        <f t="shared" si="211"/>
        <v>7027.0299999999952</v>
      </c>
      <c r="D682" s="146">
        <f ca="1">IF(A682&lt;$B$1,VLOOKUP(A682,[1]DI!$A$4:$B$15000,2,FALSE),0)</f>
        <v>1.9000000000000006E-2</v>
      </c>
      <c r="E682" s="145">
        <f t="shared" ca="1" si="203"/>
        <v>1.0000746899999999</v>
      </c>
      <c r="F682" s="145">
        <f ca="1">(TRUNC(PRODUCT($E$12:$E681),16))</f>
        <v>1.0857014982167801</v>
      </c>
      <c r="G682" s="145">
        <f t="shared" ca="1" si="202"/>
        <v>1.0848098963350701</v>
      </c>
      <c r="H682" s="145">
        <f t="shared" ca="1" si="204"/>
        <v>1.0008219</v>
      </c>
      <c r="I682" s="147">
        <f t="shared" si="212"/>
        <v>2.9499999999999998E-2</v>
      </c>
      <c r="J682" s="148">
        <f t="shared" si="220"/>
        <v>44117</v>
      </c>
      <c r="K682" s="149">
        <f t="shared" si="213"/>
        <v>11</v>
      </c>
      <c r="L682" s="150">
        <f t="shared" si="214"/>
        <v>11</v>
      </c>
      <c r="M682" s="151">
        <f t="shared" si="205"/>
        <v>1.0012698760000001</v>
      </c>
      <c r="N682" s="151">
        <f t="shared" ca="1" si="206"/>
        <v>1.0020928200000001</v>
      </c>
      <c r="O682" s="150">
        <f t="shared" si="215"/>
        <v>0</v>
      </c>
      <c r="P682" s="145">
        <f t="shared" ca="1" si="207"/>
        <v>14.70630892</v>
      </c>
      <c r="Q682" s="152">
        <f t="shared" si="208"/>
        <v>0</v>
      </c>
      <c r="R682" s="153" t="str">
        <f t="shared" si="216"/>
        <v>A+J=</v>
      </c>
      <c r="S682" s="148">
        <f t="shared" si="217"/>
        <v>44146</v>
      </c>
      <c r="T682" s="154">
        <f t="shared" si="209"/>
        <v>0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7" t="str">
        <f t="shared" ca="1" si="218"/>
        <v>Pago</v>
      </c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</row>
    <row r="683" spans="1:208" x14ac:dyDescent="0.2">
      <c r="A683" s="143">
        <f t="shared" si="210"/>
        <v>44133</v>
      </c>
      <c r="B683" s="144">
        <f t="shared" ca="1" si="219"/>
        <v>7043.0747543499956</v>
      </c>
      <c r="C683" s="145">
        <f t="shared" si="211"/>
        <v>7027.0299999999952</v>
      </c>
      <c r="D683" s="146">
        <f ca="1">IF(A683&lt;$B$1,VLOOKUP(A683,[1]DI!$A$4:$B$15000,2,FALSE),0)</f>
        <v>1.9000000000000006E-2</v>
      </c>
      <c r="E683" s="145">
        <f t="shared" ca="1" si="203"/>
        <v>1.0000746899999999</v>
      </c>
      <c r="F683" s="145">
        <f ca="1">(TRUNC(PRODUCT($E$12:$E682),16))</f>
        <v>1.0857825892616799</v>
      </c>
      <c r="G683" s="145">
        <f t="shared" ca="1" si="202"/>
        <v>1.0848098963350701</v>
      </c>
      <c r="H683" s="145">
        <f t="shared" ca="1" si="204"/>
        <v>1.0008966500000001</v>
      </c>
      <c r="I683" s="147">
        <f t="shared" si="212"/>
        <v>2.9499999999999998E-2</v>
      </c>
      <c r="J683" s="148">
        <f t="shared" si="220"/>
        <v>44117</v>
      </c>
      <c r="K683" s="149">
        <f t="shared" si="213"/>
        <v>12</v>
      </c>
      <c r="L683" s="150">
        <f t="shared" si="214"/>
        <v>12</v>
      </c>
      <c r="M683" s="151">
        <f t="shared" si="205"/>
        <v>1.0013853989999999</v>
      </c>
      <c r="N683" s="151">
        <f t="shared" ca="1" si="206"/>
        <v>1.0022832909999999</v>
      </c>
      <c r="O683" s="150">
        <f t="shared" si="215"/>
        <v>0</v>
      </c>
      <c r="P683" s="145">
        <f t="shared" ca="1" si="207"/>
        <v>16.044754350000002</v>
      </c>
      <c r="Q683" s="152">
        <f t="shared" si="208"/>
        <v>0</v>
      </c>
      <c r="R683" s="153" t="str">
        <f t="shared" si="216"/>
        <v>A+J=</v>
      </c>
      <c r="S683" s="148">
        <f t="shared" si="217"/>
        <v>44146</v>
      </c>
      <c r="T683" s="154">
        <f t="shared" si="209"/>
        <v>0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7" t="str">
        <f t="shared" ca="1" si="218"/>
        <v>Pago</v>
      </c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</row>
    <row r="684" spans="1:208" x14ac:dyDescent="0.2">
      <c r="A684" s="143">
        <f t="shared" si="210"/>
        <v>44134</v>
      </c>
      <c r="B684" s="144">
        <f t="shared" ca="1" si="219"/>
        <v>7044.4134949199952</v>
      </c>
      <c r="C684" s="145">
        <f t="shared" si="211"/>
        <v>7027.0299999999952</v>
      </c>
      <c r="D684" s="146">
        <f ca="1">IF(A684&lt;$B$1,VLOOKUP(A684,[1]DI!$A$4:$B$15000,2,FALSE),0)</f>
        <v>1.9000000000000006E-2</v>
      </c>
      <c r="E684" s="145">
        <f t="shared" ca="1" si="203"/>
        <v>1.0000746899999999</v>
      </c>
      <c r="F684" s="145">
        <f ca="1">(TRUNC(PRODUCT($E$12:$E683),16))</f>
        <v>1.08586368636328</v>
      </c>
      <c r="G684" s="145">
        <f t="shared" ca="1" si="202"/>
        <v>1.0848098963350701</v>
      </c>
      <c r="H684" s="145">
        <f t="shared" ca="1" si="204"/>
        <v>1.00097141</v>
      </c>
      <c r="I684" s="147">
        <f t="shared" si="212"/>
        <v>2.9499999999999998E-2</v>
      </c>
      <c r="J684" s="148">
        <f t="shared" si="220"/>
        <v>44117</v>
      </c>
      <c r="K684" s="149">
        <f t="shared" si="213"/>
        <v>13</v>
      </c>
      <c r="L684" s="150">
        <f t="shared" si="214"/>
        <v>13</v>
      </c>
      <c r="M684" s="151">
        <f t="shared" si="205"/>
        <v>1.001500936</v>
      </c>
      <c r="N684" s="151">
        <f t="shared" ca="1" si="206"/>
        <v>1.0024738040000001</v>
      </c>
      <c r="O684" s="150">
        <f t="shared" si="215"/>
        <v>0</v>
      </c>
      <c r="P684" s="145">
        <f t="shared" ca="1" si="207"/>
        <v>17.38349492</v>
      </c>
      <c r="Q684" s="152">
        <f t="shared" si="208"/>
        <v>0</v>
      </c>
      <c r="R684" s="153" t="str">
        <f t="shared" si="216"/>
        <v>A+J=</v>
      </c>
      <c r="S684" s="148">
        <f t="shared" si="217"/>
        <v>44146</v>
      </c>
      <c r="T684" s="154">
        <f t="shared" si="209"/>
        <v>0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7" t="str">
        <f t="shared" ca="1" si="218"/>
        <v>Pago</v>
      </c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</row>
    <row r="685" spans="1:208" x14ac:dyDescent="0.2">
      <c r="A685" s="143">
        <f t="shared" si="210"/>
        <v>44135</v>
      </c>
      <c r="B685" s="144">
        <f t="shared" ca="1" si="219"/>
        <v>7045.7524462899955</v>
      </c>
      <c r="C685" s="145">
        <f t="shared" si="211"/>
        <v>7027.0299999999952</v>
      </c>
      <c r="D685" s="146">
        <f ca="1">IF(A685&lt;$B$1,VLOOKUP(A685,[1]DI!$A$4:$B$15000,2,FALSE),0)</f>
        <v>0</v>
      </c>
      <c r="E685" s="145">
        <f t="shared" ca="1" si="203"/>
        <v>1</v>
      </c>
      <c r="F685" s="145">
        <f ca="1">(TRUNC(PRODUCT($E$12:$E684),16))</f>
        <v>1.08594478952201</v>
      </c>
      <c r="G685" s="145">
        <f t="shared" ca="1" si="202"/>
        <v>1.0848098963350701</v>
      </c>
      <c r="H685" s="145">
        <f t="shared" ca="1" si="204"/>
        <v>1.00104617</v>
      </c>
      <c r="I685" s="147">
        <f t="shared" si="212"/>
        <v>2.9499999999999998E-2</v>
      </c>
      <c r="J685" s="148">
        <f t="shared" si="220"/>
        <v>44117</v>
      </c>
      <c r="K685" s="149">
        <f t="shared" si="213"/>
        <v>13</v>
      </c>
      <c r="L685" s="150">
        <f t="shared" si="214"/>
        <v>14</v>
      </c>
      <c r="M685" s="151">
        <f t="shared" si="205"/>
        <v>1.0016164860000001</v>
      </c>
      <c r="N685" s="151">
        <f t="shared" ca="1" si="206"/>
        <v>1.0026643470000001</v>
      </c>
      <c r="O685" s="150">
        <f t="shared" si="215"/>
        <v>0</v>
      </c>
      <c r="P685" s="145">
        <f t="shared" ca="1" si="207"/>
        <v>18.722446290000001</v>
      </c>
      <c r="Q685" s="152">
        <f t="shared" si="208"/>
        <v>0</v>
      </c>
      <c r="R685" s="153" t="str">
        <f t="shared" si="216"/>
        <v>A+J=</v>
      </c>
      <c r="S685" s="148">
        <f t="shared" si="217"/>
        <v>44146</v>
      </c>
      <c r="T685" s="154">
        <f t="shared" si="209"/>
        <v>0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7" t="str">
        <f t="shared" ca="1" si="218"/>
        <v>Pago</v>
      </c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</row>
    <row r="686" spans="1:208" x14ac:dyDescent="0.2">
      <c r="A686" s="143">
        <f t="shared" si="210"/>
        <v>44136</v>
      </c>
      <c r="B686" s="144">
        <f t="shared" ca="1" si="219"/>
        <v>7045.7524462899955</v>
      </c>
      <c r="C686" s="145">
        <f t="shared" si="211"/>
        <v>7027.0299999999952</v>
      </c>
      <c r="D686" s="146">
        <f ca="1">IF(A686&lt;$B$1,VLOOKUP(A686,[1]DI!$A$4:$B$15000,2,FALSE),0)</f>
        <v>0</v>
      </c>
      <c r="E686" s="145">
        <f t="shared" ca="1" si="203"/>
        <v>1</v>
      </c>
      <c r="F686" s="145">
        <f ca="1">(TRUNC(PRODUCT($E$12:$E685),16))</f>
        <v>1.08594478952201</v>
      </c>
      <c r="G686" s="145">
        <f t="shared" ca="1" si="202"/>
        <v>1.0848098963350701</v>
      </c>
      <c r="H686" s="145">
        <f t="shared" ca="1" si="204"/>
        <v>1.00104617</v>
      </c>
      <c r="I686" s="147">
        <f t="shared" si="212"/>
        <v>2.9499999999999998E-2</v>
      </c>
      <c r="J686" s="148">
        <f t="shared" si="220"/>
        <v>44117</v>
      </c>
      <c r="K686" s="149">
        <f t="shared" si="213"/>
        <v>13</v>
      </c>
      <c r="L686" s="150">
        <f t="shared" si="214"/>
        <v>14</v>
      </c>
      <c r="M686" s="151">
        <f t="shared" si="205"/>
        <v>1.0016164860000001</v>
      </c>
      <c r="N686" s="151">
        <f t="shared" ca="1" si="206"/>
        <v>1.0026643470000001</v>
      </c>
      <c r="O686" s="150">
        <f t="shared" si="215"/>
        <v>0</v>
      </c>
      <c r="P686" s="145">
        <f t="shared" ca="1" si="207"/>
        <v>18.722446290000001</v>
      </c>
      <c r="Q686" s="152">
        <f t="shared" si="208"/>
        <v>0</v>
      </c>
      <c r="R686" s="153" t="str">
        <f t="shared" si="216"/>
        <v>A+J=</v>
      </c>
      <c r="S686" s="148">
        <f t="shared" si="217"/>
        <v>44146</v>
      </c>
      <c r="T686" s="154">
        <f t="shared" si="209"/>
        <v>0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7" t="str">
        <f t="shared" ca="1" si="218"/>
        <v>Pago</v>
      </c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</row>
    <row r="687" spans="1:208" x14ac:dyDescent="0.2">
      <c r="A687" s="143">
        <f t="shared" si="210"/>
        <v>44137</v>
      </c>
      <c r="B687" s="144">
        <f t="shared" ca="1" si="219"/>
        <v>7045.7524462899955</v>
      </c>
      <c r="C687" s="145">
        <f t="shared" si="211"/>
        <v>7027.0299999999952</v>
      </c>
      <c r="D687" s="146">
        <f ca="1">IF(A687&lt;$B$1,VLOOKUP(A687,[1]DI!$A$4:$B$15000,2,FALSE),0)</f>
        <v>0</v>
      </c>
      <c r="E687" s="145">
        <f t="shared" ca="1" si="203"/>
        <v>1</v>
      </c>
      <c r="F687" s="145">
        <f ca="1">(TRUNC(PRODUCT($E$12:$E686),16))</f>
        <v>1.08594478952201</v>
      </c>
      <c r="G687" s="145">
        <f t="shared" ca="1" si="202"/>
        <v>1.0848098963350701</v>
      </c>
      <c r="H687" s="145">
        <f t="shared" ca="1" si="204"/>
        <v>1.00104617</v>
      </c>
      <c r="I687" s="147">
        <f t="shared" si="212"/>
        <v>2.9499999999999998E-2</v>
      </c>
      <c r="J687" s="148">
        <f t="shared" si="220"/>
        <v>44117</v>
      </c>
      <c r="K687" s="149">
        <f t="shared" si="213"/>
        <v>13</v>
      </c>
      <c r="L687" s="150">
        <f t="shared" si="214"/>
        <v>14</v>
      </c>
      <c r="M687" s="151">
        <f t="shared" si="205"/>
        <v>1.0016164860000001</v>
      </c>
      <c r="N687" s="151">
        <f t="shared" ca="1" si="206"/>
        <v>1.0026643470000001</v>
      </c>
      <c r="O687" s="150">
        <f t="shared" si="215"/>
        <v>0</v>
      </c>
      <c r="P687" s="145">
        <f t="shared" ca="1" si="207"/>
        <v>18.722446290000001</v>
      </c>
      <c r="Q687" s="152">
        <f t="shared" si="208"/>
        <v>0</v>
      </c>
      <c r="R687" s="153" t="str">
        <f t="shared" si="216"/>
        <v>A+J=</v>
      </c>
      <c r="S687" s="148">
        <f t="shared" si="217"/>
        <v>44146</v>
      </c>
      <c r="T687" s="154">
        <f t="shared" si="209"/>
        <v>0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7" t="str">
        <f t="shared" ca="1" si="218"/>
        <v>Pago</v>
      </c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</row>
    <row r="688" spans="1:208" x14ac:dyDescent="0.2">
      <c r="A688" s="143">
        <f t="shared" si="210"/>
        <v>44138</v>
      </c>
      <c r="B688" s="144">
        <f t="shared" ca="1" si="219"/>
        <v>7045.7524462899955</v>
      </c>
      <c r="C688" s="145">
        <f t="shared" si="211"/>
        <v>7027.0299999999952</v>
      </c>
      <c r="D688" s="146">
        <f ca="1">IF(A688&lt;$B$1,VLOOKUP(A688,[1]DI!$A$4:$B$15000,2,FALSE),0)</f>
        <v>1.9000000000000006E-2</v>
      </c>
      <c r="E688" s="145">
        <f t="shared" ca="1" si="203"/>
        <v>1.0000746899999999</v>
      </c>
      <c r="F688" s="145">
        <f ca="1">(TRUNC(PRODUCT($E$12:$E687),16))</f>
        <v>1.08594478952201</v>
      </c>
      <c r="G688" s="145">
        <f t="shared" ref="G688:G751" ca="1" si="221">IF(O687&gt;0,F687,G687)</f>
        <v>1.0848098963350701</v>
      </c>
      <c r="H688" s="145">
        <f t="shared" ca="1" si="204"/>
        <v>1.00104617</v>
      </c>
      <c r="I688" s="147">
        <f t="shared" si="212"/>
        <v>2.9499999999999998E-2</v>
      </c>
      <c r="J688" s="148">
        <f t="shared" si="220"/>
        <v>44117</v>
      </c>
      <c r="K688" s="149">
        <f t="shared" si="213"/>
        <v>14</v>
      </c>
      <c r="L688" s="150">
        <f t="shared" si="214"/>
        <v>14</v>
      </c>
      <c r="M688" s="151">
        <f t="shared" si="205"/>
        <v>1.0016164860000001</v>
      </c>
      <c r="N688" s="151">
        <f t="shared" ca="1" si="206"/>
        <v>1.0026643470000001</v>
      </c>
      <c r="O688" s="150">
        <f t="shared" si="215"/>
        <v>0</v>
      </c>
      <c r="P688" s="145">
        <f t="shared" ca="1" si="207"/>
        <v>18.722446290000001</v>
      </c>
      <c r="Q688" s="152">
        <f t="shared" si="208"/>
        <v>0</v>
      </c>
      <c r="R688" s="153" t="str">
        <f t="shared" si="216"/>
        <v>A+J=</v>
      </c>
      <c r="S688" s="148">
        <f t="shared" si="217"/>
        <v>44146</v>
      </c>
      <c r="T688" s="154">
        <f t="shared" si="209"/>
        <v>0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7" t="str">
        <f t="shared" ca="1" si="218"/>
        <v>Pago</v>
      </c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</row>
    <row r="689" spans="1:208" x14ac:dyDescent="0.2">
      <c r="A689" s="143">
        <f t="shared" si="210"/>
        <v>44139</v>
      </c>
      <c r="B689" s="144">
        <f t="shared" ca="1" si="219"/>
        <v>7047.0916857799948</v>
      </c>
      <c r="C689" s="145">
        <f t="shared" si="211"/>
        <v>7027.0299999999952</v>
      </c>
      <c r="D689" s="146">
        <f ca="1">IF(A689&lt;$B$1,VLOOKUP(A689,[1]DI!$A$4:$B$15000,2,FALSE),0)</f>
        <v>1.9000000000000006E-2</v>
      </c>
      <c r="E689" s="145">
        <f t="shared" ca="1" si="203"/>
        <v>1.0000746899999999</v>
      </c>
      <c r="F689" s="145">
        <f ca="1">(TRUNC(PRODUCT($E$12:$E688),16))</f>
        <v>1.08602589873834</v>
      </c>
      <c r="G689" s="145">
        <f t="shared" ca="1" si="221"/>
        <v>1.0848098963350701</v>
      </c>
      <c r="H689" s="145">
        <f t="shared" ca="1" si="204"/>
        <v>1.0011209400000001</v>
      </c>
      <c r="I689" s="147">
        <f t="shared" si="212"/>
        <v>2.9499999999999998E-2</v>
      </c>
      <c r="J689" s="148">
        <f t="shared" si="220"/>
        <v>44117</v>
      </c>
      <c r="K689" s="149">
        <f t="shared" si="213"/>
        <v>15</v>
      </c>
      <c r="L689" s="150">
        <f t="shared" si="214"/>
        <v>15</v>
      </c>
      <c r="M689" s="151">
        <f t="shared" si="205"/>
        <v>1.0017320489999999</v>
      </c>
      <c r="N689" s="151">
        <f t="shared" ca="1" si="206"/>
        <v>1.0028549309999999</v>
      </c>
      <c r="O689" s="150">
        <f t="shared" si="215"/>
        <v>0</v>
      </c>
      <c r="P689" s="145">
        <f t="shared" ca="1" si="207"/>
        <v>20.061685780000001</v>
      </c>
      <c r="Q689" s="152">
        <f t="shared" si="208"/>
        <v>0</v>
      </c>
      <c r="R689" s="153" t="str">
        <f t="shared" si="216"/>
        <v>A+J=</v>
      </c>
      <c r="S689" s="148">
        <f t="shared" si="217"/>
        <v>44146</v>
      </c>
      <c r="T689" s="154">
        <f t="shared" si="209"/>
        <v>0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7" t="str">
        <f t="shared" ca="1" si="218"/>
        <v>Pago</v>
      </c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</row>
    <row r="690" spans="1:208" x14ac:dyDescent="0.2">
      <c r="A690" s="143">
        <f t="shared" si="210"/>
        <v>44140</v>
      </c>
      <c r="B690" s="144">
        <f t="shared" ca="1" si="219"/>
        <v>7048.4311290499954</v>
      </c>
      <c r="C690" s="145">
        <f t="shared" si="211"/>
        <v>7027.0299999999952</v>
      </c>
      <c r="D690" s="146">
        <f ca="1">IF(A690&lt;$B$1,VLOOKUP(A690,[1]DI!$A$4:$B$15000,2,FALSE),0)</f>
        <v>1.9000000000000006E-2</v>
      </c>
      <c r="E690" s="145">
        <f t="shared" ca="1" si="203"/>
        <v>1.0000746899999999</v>
      </c>
      <c r="F690" s="145">
        <f ca="1">(TRUNC(PRODUCT($E$12:$E689),16))</f>
        <v>1.08610701401272</v>
      </c>
      <c r="G690" s="145">
        <f t="shared" ca="1" si="221"/>
        <v>1.0848098963350701</v>
      </c>
      <c r="H690" s="145">
        <f t="shared" ca="1" si="204"/>
        <v>1.00119571</v>
      </c>
      <c r="I690" s="147">
        <f t="shared" si="212"/>
        <v>2.9499999999999998E-2</v>
      </c>
      <c r="J690" s="148">
        <f t="shared" si="220"/>
        <v>44117</v>
      </c>
      <c r="K690" s="149">
        <f t="shared" si="213"/>
        <v>16</v>
      </c>
      <c r="L690" s="150">
        <f t="shared" si="214"/>
        <v>16</v>
      </c>
      <c r="M690" s="151">
        <f t="shared" si="205"/>
        <v>1.0018476249999999</v>
      </c>
      <c r="N690" s="151">
        <f t="shared" ca="1" si="206"/>
        <v>1.0030455439999999</v>
      </c>
      <c r="O690" s="150">
        <f t="shared" si="215"/>
        <v>0</v>
      </c>
      <c r="P690" s="145">
        <f t="shared" ca="1" si="207"/>
        <v>21.401129050000002</v>
      </c>
      <c r="Q690" s="152">
        <f t="shared" si="208"/>
        <v>0</v>
      </c>
      <c r="R690" s="153" t="str">
        <f t="shared" si="216"/>
        <v>A+J=</v>
      </c>
      <c r="S690" s="148">
        <f t="shared" si="217"/>
        <v>44146</v>
      </c>
      <c r="T690" s="154">
        <f t="shared" si="209"/>
        <v>0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7" t="str">
        <f t="shared" ca="1" si="218"/>
        <v>Pago</v>
      </c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</row>
    <row r="691" spans="1:208" x14ac:dyDescent="0.2">
      <c r="A691" s="143">
        <f t="shared" si="210"/>
        <v>44141</v>
      </c>
      <c r="B691" s="144">
        <f t="shared" ca="1" si="219"/>
        <v>7049.7708674499954</v>
      </c>
      <c r="C691" s="145">
        <f t="shared" si="211"/>
        <v>7027.0299999999952</v>
      </c>
      <c r="D691" s="146">
        <f ca="1">IF(A691&lt;$B$1,VLOOKUP(A691,[1]DI!$A$4:$B$15000,2,FALSE),0)</f>
        <v>1.9000000000000006E-2</v>
      </c>
      <c r="E691" s="145">
        <f t="shared" ca="1" si="203"/>
        <v>1.0000746899999999</v>
      </c>
      <c r="F691" s="145">
        <f ca="1">(TRUNC(PRODUCT($E$12:$E690),16))</f>
        <v>1.08618813534559</v>
      </c>
      <c r="G691" s="145">
        <f t="shared" ca="1" si="221"/>
        <v>1.0848098963350701</v>
      </c>
      <c r="H691" s="145">
        <f t="shared" ca="1" si="204"/>
        <v>1.00127049</v>
      </c>
      <c r="I691" s="147">
        <f t="shared" si="212"/>
        <v>2.9499999999999998E-2</v>
      </c>
      <c r="J691" s="148">
        <f t="shared" si="220"/>
        <v>44117</v>
      </c>
      <c r="K691" s="149">
        <f t="shared" si="213"/>
        <v>17</v>
      </c>
      <c r="L691" s="150">
        <f t="shared" si="214"/>
        <v>17</v>
      </c>
      <c r="M691" s="151">
        <f t="shared" si="205"/>
        <v>1.001963215</v>
      </c>
      <c r="N691" s="151">
        <f t="shared" ca="1" si="206"/>
        <v>1.0032361990000001</v>
      </c>
      <c r="O691" s="150">
        <f t="shared" si="215"/>
        <v>0</v>
      </c>
      <c r="P691" s="145">
        <f t="shared" ca="1" si="207"/>
        <v>22.74086745</v>
      </c>
      <c r="Q691" s="152">
        <f t="shared" si="208"/>
        <v>0</v>
      </c>
      <c r="R691" s="153" t="str">
        <f t="shared" si="216"/>
        <v>A+J=</v>
      </c>
      <c r="S691" s="148">
        <f t="shared" si="217"/>
        <v>44146</v>
      </c>
      <c r="T691" s="154">
        <f t="shared" si="209"/>
        <v>0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7" t="str">
        <f t="shared" ca="1" si="218"/>
        <v>Pago</v>
      </c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</row>
    <row r="692" spans="1:208" x14ac:dyDescent="0.2">
      <c r="A692" s="143">
        <f t="shared" si="210"/>
        <v>44142</v>
      </c>
      <c r="B692" s="144">
        <f t="shared" ca="1" si="219"/>
        <v>7051.1108236999953</v>
      </c>
      <c r="C692" s="145">
        <f t="shared" si="211"/>
        <v>7027.0299999999952</v>
      </c>
      <c r="D692" s="146">
        <f ca="1">IF(A692&lt;$B$1,VLOOKUP(A692,[1]DI!$A$4:$B$15000,2,FALSE),0)</f>
        <v>0</v>
      </c>
      <c r="E692" s="145">
        <f t="shared" ca="1" si="203"/>
        <v>1</v>
      </c>
      <c r="F692" s="145">
        <f ca="1">(TRUNC(PRODUCT($E$12:$E691),16))</f>
        <v>1.08626926273742</v>
      </c>
      <c r="G692" s="145">
        <f t="shared" ca="1" si="221"/>
        <v>1.0848098963350701</v>
      </c>
      <c r="H692" s="145">
        <f t="shared" ca="1" si="204"/>
        <v>1.0013452700000001</v>
      </c>
      <c r="I692" s="147">
        <f t="shared" si="212"/>
        <v>2.9499999999999998E-2</v>
      </c>
      <c r="J692" s="148">
        <f t="shared" si="220"/>
        <v>44117</v>
      </c>
      <c r="K692" s="149">
        <f t="shared" si="213"/>
        <v>17</v>
      </c>
      <c r="L692" s="150">
        <f t="shared" si="214"/>
        <v>18</v>
      </c>
      <c r="M692" s="151">
        <f t="shared" si="205"/>
        <v>1.002078818</v>
      </c>
      <c r="N692" s="151">
        <f t="shared" ca="1" si="206"/>
        <v>1.0034268850000001</v>
      </c>
      <c r="O692" s="150">
        <f t="shared" si="215"/>
        <v>0</v>
      </c>
      <c r="P692" s="145">
        <f t="shared" ca="1" si="207"/>
        <v>24.0808237</v>
      </c>
      <c r="Q692" s="152">
        <f t="shared" si="208"/>
        <v>0</v>
      </c>
      <c r="R692" s="153" t="str">
        <f t="shared" si="216"/>
        <v>A+J=</v>
      </c>
      <c r="S692" s="148">
        <f t="shared" si="217"/>
        <v>44146</v>
      </c>
      <c r="T692" s="154">
        <f t="shared" si="209"/>
        <v>0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7" t="str">
        <f t="shared" ca="1" si="218"/>
        <v>Pago</v>
      </c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</row>
    <row r="693" spans="1:208" x14ac:dyDescent="0.2">
      <c r="A693" s="143">
        <f t="shared" si="210"/>
        <v>44143</v>
      </c>
      <c r="B693" s="144">
        <f t="shared" ca="1" si="219"/>
        <v>7051.1108236999953</v>
      </c>
      <c r="C693" s="145">
        <f t="shared" si="211"/>
        <v>7027.0299999999952</v>
      </c>
      <c r="D693" s="146">
        <f ca="1">IF(A693&lt;$B$1,VLOOKUP(A693,[1]DI!$A$4:$B$15000,2,FALSE),0)</f>
        <v>0</v>
      </c>
      <c r="E693" s="145">
        <f t="shared" ca="1" si="203"/>
        <v>1</v>
      </c>
      <c r="F693" s="145">
        <f ca="1">(TRUNC(PRODUCT($E$12:$E692),16))</f>
        <v>1.08626926273742</v>
      </c>
      <c r="G693" s="145">
        <f t="shared" ca="1" si="221"/>
        <v>1.0848098963350701</v>
      </c>
      <c r="H693" s="145">
        <f t="shared" ca="1" si="204"/>
        <v>1.0013452700000001</v>
      </c>
      <c r="I693" s="147">
        <f t="shared" si="212"/>
        <v>2.9499999999999998E-2</v>
      </c>
      <c r="J693" s="148">
        <f t="shared" si="220"/>
        <v>44117</v>
      </c>
      <c r="K693" s="149">
        <f t="shared" si="213"/>
        <v>17</v>
      </c>
      <c r="L693" s="150">
        <f t="shared" si="214"/>
        <v>18</v>
      </c>
      <c r="M693" s="151">
        <f t="shared" si="205"/>
        <v>1.002078818</v>
      </c>
      <c r="N693" s="151">
        <f t="shared" ca="1" si="206"/>
        <v>1.0034268850000001</v>
      </c>
      <c r="O693" s="150">
        <f t="shared" si="215"/>
        <v>0</v>
      </c>
      <c r="P693" s="145">
        <f t="shared" ca="1" si="207"/>
        <v>24.0808237</v>
      </c>
      <c r="Q693" s="152">
        <f t="shared" si="208"/>
        <v>0</v>
      </c>
      <c r="R693" s="153" t="str">
        <f t="shared" si="216"/>
        <v>A+J=</v>
      </c>
      <c r="S693" s="148">
        <f t="shared" si="217"/>
        <v>44146</v>
      </c>
      <c r="T693" s="154">
        <f t="shared" si="209"/>
        <v>0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7" t="str">
        <f t="shared" ca="1" si="218"/>
        <v>Pago</v>
      </c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</row>
    <row r="694" spans="1:208" x14ac:dyDescent="0.2">
      <c r="A694" s="143">
        <f t="shared" si="210"/>
        <v>44144</v>
      </c>
      <c r="B694" s="144">
        <f t="shared" ca="1" si="219"/>
        <v>7051.1108236999953</v>
      </c>
      <c r="C694" s="145">
        <f t="shared" si="211"/>
        <v>7027.0299999999952</v>
      </c>
      <c r="D694" s="146">
        <f ca="1">IF(A694&lt;$B$1,VLOOKUP(A694,[1]DI!$A$4:$B$15000,2,FALSE),0)</f>
        <v>1.9000000000000006E-2</v>
      </c>
      <c r="E694" s="145">
        <f t="shared" ca="1" si="203"/>
        <v>1.0000746899999999</v>
      </c>
      <c r="F694" s="145">
        <f ca="1">(TRUNC(PRODUCT($E$12:$E693),16))</f>
        <v>1.08626926273742</v>
      </c>
      <c r="G694" s="145">
        <f t="shared" ca="1" si="221"/>
        <v>1.0848098963350701</v>
      </c>
      <c r="H694" s="145">
        <f t="shared" ca="1" si="204"/>
        <v>1.0013452700000001</v>
      </c>
      <c r="I694" s="147">
        <f t="shared" si="212"/>
        <v>2.9499999999999998E-2</v>
      </c>
      <c r="J694" s="148">
        <f t="shared" si="220"/>
        <v>44117</v>
      </c>
      <c r="K694" s="149">
        <f t="shared" si="213"/>
        <v>18</v>
      </c>
      <c r="L694" s="150">
        <f t="shared" si="214"/>
        <v>18</v>
      </c>
      <c r="M694" s="151">
        <f t="shared" si="205"/>
        <v>1.002078818</v>
      </c>
      <c r="N694" s="151">
        <f t="shared" ca="1" si="206"/>
        <v>1.0034268850000001</v>
      </c>
      <c r="O694" s="150">
        <f t="shared" si="215"/>
        <v>0</v>
      </c>
      <c r="P694" s="145">
        <f t="shared" ca="1" si="207"/>
        <v>24.0808237</v>
      </c>
      <c r="Q694" s="152">
        <f t="shared" si="208"/>
        <v>0</v>
      </c>
      <c r="R694" s="153" t="str">
        <f t="shared" si="216"/>
        <v>A+J=</v>
      </c>
      <c r="S694" s="148">
        <f t="shared" si="217"/>
        <v>44146</v>
      </c>
      <c r="T694" s="154">
        <f t="shared" si="209"/>
        <v>0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7" t="str">
        <f t="shared" ca="1" si="218"/>
        <v>Pago</v>
      </c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</row>
    <row r="695" spans="1:208" x14ac:dyDescent="0.2">
      <c r="A695" s="143">
        <f t="shared" si="210"/>
        <v>44145</v>
      </c>
      <c r="B695" s="144">
        <f t="shared" ca="1" si="219"/>
        <v>7052.451061019995</v>
      </c>
      <c r="C695" s="145">
        <f t="shared" si="211"/>
        <v>7027.0299999999952</v>
      </c>
      <c r="D695" s="146">
        <f ca="1">IF(A695&lt;$B$1,VLOOKUP(A695,[1]DI!$A$4:$B$15000,2,FALSE),0)</f>
        <v>1.9000000000000006E-2</v>
      </c>
      <c r="E695" s="145">
        <f t="shared" ca="1" si="203"/>
        <v>1.0000746899999999</v>
      </c>
      <c r="F695" s="145">
        <f ca="1">(TRUNC(PRODUCT($E$12:$E694),16))</f>
        <v>1.08635039618866</v>
      </c>
      <c r="G695" s="145">
        <f t="shared" ca="1" si="221"/>
        <v>1.0848098963350701</v>
      </c>
      <c r="H695" s="145">
        <f t="shared" ca="1" si="204"/>
        <v>1.0014200600000001</v>
      </c>
      <c r="I695" s="147">
        <f t="shared" si="212"/>
        <v>2.9499999999999998E-2</v>
      </c>
      <c r="J695" s="148">
        <f t="shared" si="220"/>
        <v>44117</v>
      </c>
      <c r="K695" s="149">
        <f t="shared" si="213"/>
        <v>19</v>
      </c>
      <c r="L695" s="150">
        <f t="shared" si="214"/>
        <v>19</v>
      </c>
      <c r="M695" s="151">
        <f t="shared" si="205"/>
        <v>1.0021944350000001</v>
      </c>
      <c r="N695" s="151">
        <f t="shared" ca="1" si="206"/>
        <v>1.0036176109999999</v>
      </c>
      <c r="O695" s="150">
        <f t="shared" si="215"/>
        <v>0</v>
      </c>
      <c r="P695" s="145">
        <f t="shared" ca="1" si="207"/>
        <v>25.42106102</v>
      </c>
      <c r="Q695" s="152">
        <f t="shared" si="208"/>
        <v>0</v>
      </c>
      <c r="R695" s="153" t="str">
        <f t="shared" si="216"/>
        <v>A+J=</v>
      </c>
      <c r="S695" s="148">
        <f t="shared" si="217"/>
        <v>44146</v>
      </c>
      <c r="T695" s="154">
        <f t="shared" si="209"/>
        <v>0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7" t="str">
        <f t="shared" ca="1" si="218"/>
        <v>Pago</v>
      </c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</row>
    <row r="696" spans="1:208" x14ac:dyDescent="0.2">
      <c r="A696" s="143">
        <f t="shared" si="210"/>
        <v>44146</v>
      </c>
      <c r="B696" s="144">
        <f t="shared" ca="1" si="219"/>
        <v>7053.7915864499955</v>
      </c>
      <c r="C696" s="145">
        <f t="shared" si="211"/>
        <v>7027.0299999999952</v>
      </c>
      <c r="D696" s="146">
        <f ca="1">IF(A696&lt;$B$1,VLOOKUP(A696,[1]DI!$A$4:$B$15000,2,FALSE),0)</f>
        <v>1.9000000000000006E-2</v>
      </c>
      <c r="E696" s="145">
        <f t="shared" ca="1" si="203"/>
        <v>1.0000746899999999</v>
      </c>
      <c r="F696" s="145">
        <f ca="1">(TRUNC(PRODUCT($E$12:$E695),16))</f>
        <v>1.08643153569975</v>
      </c>
      <c r="G696" s="145">
        <f t="shared" ca="1" si="221"/>
        <v>1.0848098963350701</v>
      </c>
      <c r="H696" s="145">
        <f t="shared" ca="1" si="204"/>
        <v>1.00149486</v>
      </c>
      <c r="I696" s="147">
        <f t="shared" si="212"/>
        <v>2.9499999999999998E-2</v>
      </c>
      <c r="J696" s="148">
        <f t="shared" si="220"/>
        <v>44117</v>
      </c>
      <c r="K696" s="149">
        <f t="shared" si="213"/>
        <v>20</v>
      </c>
      <c r="L696" s="150">
        <f t="shared" si="214"/>
        <v>20</v>
      </c>
      <c r="M696" s="151">
        <f t="shared" si="205"/>
        <v>1.0023100650000001</v>
      </c>
      <c r="N696" s="151">
        <f t="shared" ca="1" si="206"/>
        <v>1.003808378</v>
      </c>
      <c r="O696" s="150">
        <f t="shared" si="215"/>
        <v>23</v>
      </c>
      <c r="P696" s="145">
        <f t="shared" ca="1" si="207"/>
        <v>26.761586449999999</v>
      </c>
      <c r="Q696" s="152">
        <f t="shared" si="208"/>
        <v>270.27</v>
      </c>
      <c r="R696" s="153" t="str">
        <f t="shared" si="216"/>
        <v>A+J=</v>
      </c>
      <c r="S696" s="148">
        <f t="shared" si="217"/>
        <v>44146</v>
      </c>
      <c r="T696" s="154">
        <f t="shared" ca="1" si="209"/>
        <v>5792115.9357749997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7" t="str">
        <f t="shared" ca="1" si="218"/>
        <v>Pago</v>
      </c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</row>
    <row r="697" spans="1:208" x14ac:dyDescent="0.2">
      <c r="A697" s="143">
        <f t="shared" si="210"/>
        <v>44147</v>
      </c>
      <c r="B697" s="144">
        <f t="shared" ca="1" si="219"/>
        <v>6758.0442979099944</v>
      </c>
      <c r="C697" s="145">
        <f t="shared" si="211"/>
        <v>6756.7599999999948</v>
      </c>
      <c r="D697" s="146">
        <f ca="1">IF(A697&lt;$B$1,VLOOKUP(A697,[1]DI!$A$4:$B$15000,2,FALSE),0)</f>
        <v>1.9000000000000006E-2</v>
      </c>
      <c r="E697" s="145">
        <f t="shared" ca="1" si="203"/>
        <v>1.0000746899999999</v>
      </c>
      <c r="F697" s="145">
        <f ca="1">(TRUNC(PRODUCT($E$12:$E696),16))</f>
        <v>1.0865126812711501</v>
      </c>
      <c r="G697" s="145">
        <f t="shared" ca="1" si="221"/>
        <v>1.08643153569975</v>
      </c>
      <c r="H697" s="145">
        <f t="shared" ca="1" si="204"/>
        <v>1.0000746899999999</v>
      </c>
      <c r="I697" s="147">
        <f t="shared" si="212"/>
        <v>2.9499999999999998E-2</v>
      </c>
      <c r="J697" s="148">
        <f t="shared" si="220"/>
        <v>44146</v>
      </c>
      <c r="K697" s="149">
        <f t="shared" si="213"/>
        <v>1</v>
      </c>
      <c r="L697" s="150">
        <f t="shared" si="214"/>
        <v>1</v>
      </c>
      <c r="M697" s="151">
        <f t="shared" si="205"/>
        <v>1.000115377</v>
      </c>
      <c r="N697" s="151">
        <f t="shared" ca="1" si="206"/>
        <v>1.000190076</v>
      </c>
      <c r="O697" s="150">
        <f t="shared" si="215"/>
        <v>0</v>
      </c>
      <c r="P697" s="145">
        <f t="shared" ca="1" si="207"/>
        <v>1.28429791</v>
      </c>
      <c r="Q697" s="152">
        <f t="shared" si="208"/>
        <v>0</v>
      </c>
      <c r="R697" s="153" t="str">
        <f t="shared" si="216"/>
        <v>A+J=</v>
      </c>
      <c r="S697" s="148">
        <f t="shared" si="217"/>
        <v>44176</v>
      </c>
      <c r="T697" s="154">
        <f t="shared" si="209"/>
        <v>0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7" t="str">
        <f t="shared" ca="1" si="218"/>
        <v>Pago</v>
      </c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</row>
    <row r="698" spans="1:208" x14ac:dyDescent="0.2">
      <c r="A698" s="143">
        <f t="shared" si="210"/>
        <v>44148</v>
      </c>
      <c r="B698" s="144">
        <f t="shared" ca="1" si="219"/>
        <v>6759.3288593399948</v>
      </c>
      <c r="C698" s="145">
        <f t="shared" si="211"/>
        <v>6756.7599999999948</v>
      </c>
      <c r="D698" s="146">
        <f ca="1">IF(A698&lt;$B$1,VLOOKUP(A698,[1]DI!$A$4:$B$15000,2,FALSE),0)</f>
        <v>1.9000000000000006E-2</v>
      </c>
      <c r="E698" s="145">
        <f t="shared" ca="1" si="203"/>
        <v>1.0000746899999999</v>
      </c>
      <c r="F698" s="145">
        <f ca="1">(TRUNC(PRODUCT($E$12:$E697),16))</f>
        <v>1.08659383290331</v>
      </c>
      <c r="G698" s="145">
        <f t="shared" ca="1" si="221"/>
        <v>1.08643153569975</v>
      </c>
      <c r="H698" s="145">
        <f t="shared" ca="1" si="204"/>
        <v>1.00014939</v>
      </c>
      <c r="I698" s="147">
        <f t="shared" si="212"/>
        <v>2.9499999999999998E-2</v>
      </c>
      <c r="J698" s="148">
        <f t="shared" si="220"/>
        <v>44146</v>
      </c>
      <c r="K698" s="149">
        <f t="shared" si="213"/>
        <v>2</v>
      </c>
      <c r="L698" s="150">
        <f t="shared" si="214"/>
        <v>2</v>
      </c>
      <c r="M698" s="151">
        <f t="shared" si="205"/>
        <v>1.0002307669999999</v>
      </c>
      <c r="N698" s="151">
        <f t="shared" ca="1" si="206"/>
        <v>1.0003801910000001</v>
      </c>
      <c r="O698" s="150">
        <f t="shared" si="215"/>
        <v>0</v>
      </c>
      <c r="P698" s="145">
        <f t="shared" ca="1" si="207"/>
        <v>2.5688593399999999</v>
      </c>
      <c r="Q698" s="152">
        <f t="shared" si="208"/>
        <v>0</v>
      </c>
      <c r="R698" s="153" t="str">
        <f t="shared" si="216"/>
        <v>A+J=</v>
      </c>
      <c r="S698" s="148">
        <f t="shared" si="217"/>
        <v>44176</v>
      </c>
      <c r="T698" s="154">
        <f t="shared" si="209"/>
        <v>0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7" t="str">
        <f t="shared" ca="1" si="218"/>
        <v>Pago</v>
      </c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</row>
    <row r="699" spans="1:208" x14ac:dyDescent="0.2">
      <c r="A699" s="143">
        <f t="shared" si="210"/>
        <v>44149</v>
      </c>
      <c r="B699" s="144">
        <f t="shared" ca="1" si="219"/>
        <v>6760.6136369799951</v>
      </c>
      <c r="C699" s="145">
        <f t="shared" si="211"/>
        <v>6756.7599999999948</v>
      </c>
      <c r="D699" s="146">
        <f ca="1">IF(A699&lt;$B$1,VLOOKUP(A699,[1]DI!$A$4:$B$15000,2,FALSE),0)</f>
        <v>0</v>
      </c>
      <c r="E699" s="145">
        <f t="shared" ca="1" si="203"/>
        <v>1</v>
      </c>
      <c r="F699" s="145">
        <f ca="1">(TRUNC(PRODUCT($E$12:$E698),16))</f>
        <v>1.0866749905966899</v>
      </c>
      <c r="G699" s="145">
        <f t="shared" ca="1" si="221"/>
        <v>1.08643153569975</v>
      </c>
      <c r="H699" s="145">
        <f t="shared" ca="1" si="204"/>
        <v>1.0002240899999999</v>
      </c>
      <c r="I699" s="147">
        <f t="shared" si="212"/>
        <v>2.9499999999999998E-2</v>
      </c>
      <c r="J699" s="148">
        <f t="shared" si="220"/>
        <v>44146</v>
      </c>
      <c r="K699" s="149">
        <f t="shared" si="213"/>
        <v>2</v>
      </c>
      <c r="L699" s="150">
        <f t="shared" si="214"/>
        <v>3</v>
      </c>
      <c r="M699" s="151">
        <f t="shared" si="205"/>
        <v>1.00034617</v>
      </c>
      <c r="N699" s="151">
        <f t="shared" ca="1" si="206"/>
        <v>1.0005703379999999</v>
      </c>
      <c r="O699" s="150">
        <f t="shared" si="215"/>
        <v>0</v>
      </c>
      <c r="P699" s="145">
        <f t="shared" ca="1" si="207"/>
        <v>3.8536369800000001</v>
      </c>
      <c r="Q699" s="152">
        <f t="shared" si="208"/>
        <v>0</v>
      </c>
      <c r="R699" s="153" t="str">
        <f t="shared" si="216"/>
        <v>A+J=</v>
      </c>
      <c r="S699" s="148">
        <f t="shared" si="217"/>
        <v>44176</v>
      </c>
      <c r="T699" s="154">
        <f t="shared" si="209"/>
        <v>0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7" t="str">
        <f t="shared" ca="1" si="218"/>
        <v>Pago</v>
      </c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</row>
    <row r="700" spans="1:208" x14ac:dyDescent="0.2">
      <c r="A700" s="143">
        <f t="shared" si="210"/>
        <v>44150</v>
      </c>
      <c r="B700" s="144">
        <f t="shared" ca="1" si="219"/>
        <v>6760.6136369799951</v>
      </c>
      <c r="C700" s="145">
        <f t="shared" si="211"/>
        <v>6756.7599999999948</v>
      </c>
      <c r="D700" s="146">
        <f ca="1">IF(A700&lt;$B$1,VLOOKUP(A700,[1]DI!$A$4:$B$15000,2,FALSE),0)</f>
        <v>0</v>
      </c>
      <c r="E700" s="145">
        <f t="shared" ca="1" si="203"/>
        <v>1</v>
      </c>
      <c r="F700" s="145">
        <f ca="1">(TRUNC(PRODUCT($E$12:$E699),16))</f>
        <v>1.0866749905966899</v>
      </c>
      <c r="G700" s="145">
        <f t="shared" ca="1" si="221"/>
        <v>1.08643153569975</v>
      </c>
      <c r="H700" s="145">
        <f t="shared" ca="1" si="204"/>
        <v>1.0002240899999999</v>
      </c>
      <c r="I700" s="147">
        <f t="shared" si="212"/>
        <v>2.9499999999999998E-2</v>
      </c>
      <c r="J700" s="148">
        <f t="shared" si="220"/>
        <v>44146</v>
      </c>
      <c r="K700" s="149">
        <f t="shared" si="213"/>
        <v>2</v>
      </c>
      <c r="L700" s="150">
        <f t="shared" si="214"/>
        <v>3</v>
      </c>
      <c r="M700" s="151">
        <f t="shared" si="205"/>
        <v>1.00034617</v>
      </c>
      <c r="N700" s="151">
        <f t="shared" ca="1" si="206"/>
        <v>1.0005703379999999</v>
      </c>
      <c r="O700" s="150">
        <f t="shared" si="215"/>
        <v>0</v>
      </c>
      <c r="P700" s="145">
        <f t="shared" ca="1" si="207"/>
        <v>3.8536369800000001</v>
      </c>
      <c r="Q700" s="152">
        <f t="shared" si="208"/>
        <v>0</v>
      </c>
      <c r="R700" s="153" t="str">
        <f t="shared" si="216"/>
        <v>A+J=</v>
      </c>
      <c r="S700" s="148">
        <f t="shared" si="217"/>
        <v>44176</v>
      </c>
      <c r="T700" s="154">
        <f t="shared" si="209"/>
        <v>0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7" t="str">
        <f t="shared" ca="1" si="218"/>
        <v>Pago</v>
      </c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</row>
    <row r="701" spans="1:208" x14ac:dyDescent="0.2">
      <c r="A701" s="143">
        <f t="shared" si="210"/>
        <v>44151</v>
      </c>
      <c r="B701" s="144">
        <f t="shared" ca="1" si="219"/>
        <v>6760.6136369799951</v>
      </c>
      <c r="C701" s="145">
        <f t="shared" si="211"/>
        <v>6756.7599999999948</v>
      </c>
      <c r="D701" s="146">
        <f ca="1">IF(A701&lt;$B$1,VLOOKUP(A701,[1]DI!$A$4:$B$15000,2,FALSE),0)</f>
        <v>1.9000000000000006E-2</v>
      </c>
      <c r="E701" s="145">
        <f t="shared" ca="1" si="203"/>
        <v>1.0000746899999999</v>
      </c>
      <c r="F701" s="145">
        <f ca="1">(TRUNC(PRODUCT($E$12:$E700),16))</f>
        <v>1.0866749905966899</v>
      </c>
      <c r="G701" s="145">
        <f t="shared" ca="1" si="221"/>
        <v>1.08643153569975</v>
      </c>
      <c r="H701" s="145">
        <f t="shared" ca="1" si="204"/>
        <v>1.0002240899999999</v>
      </c>
      <c r="I701" s="147">
        <f t="shared" si="212"/>
        <v>2.9499999999999998E-2</v>
      </c>
      <c r="J701" s="148">
        <f t="shared" si="220"/>
        <v>44146</v>
      </c>
      <c r="K701" s="149">
        <f t="shared" si="213"/>
        <v>3</v>
      </c>
      <c r="L701" s="150">
        <f t="shared" si="214"/>
        <v>3</v>
      </c>
      <c r="M701" s="151">
        <f t="shared" si="205"/>
        <v>1.00034617</v>
      </c>
      <c r="N701" s="151">
        <f t="shared" ca="1" si="206"/>
        <v>1.0005703379999999</v>
      </c>
      <c r="O701" s="150">
        <f t="shared" si="215"/>
        <v>0</v>
      </c>
      <c r="P701" s="145">
        <f t="shared" ca="1" si="207"/>
        <v>3.8536369800000001</v>
      </c>
      <c r="Q701" s="152">
        <f t="shared" si="208"/>
        <v>0</v>
      </c>
      <c r="R701" s="153" t="str">
        <f t="shared" si="216"/>
        <v>A+J=</v>
      </c>
      <c r="S701" s="148">
        <f t="shared" si="217"/>
        <v>44176</v>
      </c>
      <c r="T701" s="154">
        <f t="shared" si="209"/>
        <v>0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7" t="str">
        <f t="shared" ca="1" si="218"/>
        <v>Pago</v>
      </c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</row>
    <row r="702" spans="1:208" x14ac:dyDescent="0.2">
      <c r="A702" s="143">
        <f t="shared" si="210"/>
        <v>44152</v>
      </c>
      <c r="B702" s="144">
        <f t="shared" ca="1" si="219"/>
        <v>6761.8986173299945</v>
      </c>
      <c r="C702" s="145">
        <f t="shared" si="211"/>
        <v>6756.7599999999948</v>
      </c>
      <c r="D702" s="146">
        <f ca="1">IF(A702&lt;$B$1,VLOOKUP(A702,[1]DI!$A$4:$B$15000,2,FALSE),0)</f>
        <v>1.9000000000000006E-2</v>
      </c>
      <c r="E702" s="145">
        <f t="shared" ca="1" si="203"/>
        <v>1.0000746899999999</v>
      </c>
      <c r="F702" s="145">
        <f ca="1">(TRUNC(PRODUCT($E$12:$E701),16))</f>
        <v>1.0867561543517399</v>
      </c>
      <c r="G702" s="145">
        <f t="shared" ca="1" si="221"/>
        <v>1.08643153569975</v>
      </c>
      <c r="H702" s="145">
        <f t="shared" ca="1" si="204"/>
        <v>1.00029879</v>
      </c>
      <c r="I702" s="147">
        <f t="shared" si="212"/>
        <v>2.9499999999999998E-2</v>
      </c>
      <c r="J702" s="148">
        <f t="shared" si="220"/>
        <v>44146</v>
      </c>
      <c r="K702" s="149">
        <f t="shared" si="213"/>
        <v>4</v>
      </c>
      <c r="L702" s="150">
        <f t="shared" si="214"/>
        <v>4</v>
      </c>
      <c r="M702" s="151">
        <f t="shared" si="205"/>
        <v>1.000461587</v>
      </c>
      <c r="N702" s="151">
        <f t="shared" ca="1" si="206"/>
        <v>1.0007605150000001</v>
      </c>
      <c r="O702" s="150">
        <f t="shared" si="215"/>
        <v>0</v>
      </c>
      <c r="P702" s="145">
        <f t="shared" ca="1" si="207"/>
        <v>5.1386173299999998</v>
      </c>
      <c r="Q702" s="152">
        <f t="shared" si="208"/>
        <v>0</v>
      </c>
      <c r="R702" s="153" t="str">
        <f t="shared" si="216"/>
        <v>A+J=</v>
      </c>
      <c r="S702" s="148">
        <f t="shared" si="217"/>
        <v>44176</v>
      </c>
      <c r="T702" s="154">
        <f t="shared" si="209"/>
        <v>0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7" t="str">
        <f t="shared" ca="1" si="218"/>
        <v>Pago</v>
      </c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</row>
    <row r="703" spans="1:208" x14ac:dyDescent="0.2">
      <c r="A703" s="143">
        <f t="shared" si="210"/>
        <v>44153</v>
      </c>
      <c r="B703" s="144">
        <f t="shared" ca="1" si="219"/>
        <v>6763.183942269995</v>
      </c>
      <c r="C703" s="145">
        <f t="shared" si="211"/>
        <v>6756.7599999999948</v>
      </c>
      <c r="D703" s="146">
        <f ca="1">IF(A703&lt;$B$1,VLOOKUP(A703,[1]DI!$A$4:$B$15000,2,FALSE),0)</f>
        <v>1.9000000000000006E-2</v>
      </c>
      <c r="E703" s="145">
        <f t="shared" ca="1" si="203"/>
        <v>1.0000746899999999</v>
      </c>
      <c r="F703" s="145">
        <f ca="1">(TRUNC(PRODUCT($E$12:$E702),16))</f>
        <v>1.08683732416891</v>
      </c>
      <c r="G703" s="145">
        <f t="shared" ca="1" si="221"/>
        <v>1.08643153569975</v>
      </c>
      <c r="H703" s="145">
        <f t="shared" ca="1" si="204"/>
        <v>1.00037351</v>
      </c>
      <c r="I703" s="147">
        <f t="shared" si="212"/>
        <v>2.9499999999999998E-2</v>
      </c>
      <c r="J703" s="148">
        <f t="shared" si="220"/>
        <v>44146</v>
      </c>
      <c r="K703" s="149">
        <f t="shared" si="213"/>
        <v>5</v>
      </c>
      <c r="L703" s="150">
        <f t="shared" si="214"/>
        <v>5</v>
      </c>
      <c r="M703" s="151">
        <f t="shared" si="205"/>
        <v>1.0005770169999999</v>
      </c>
      <c r="N703" s="151">
        <f t="shared" ca="1" si="206"/>
        <v>1.000950743</v>
      </c>
      <c r="O703" s="150">
        <f t="shared" si="215"/>
        <v>0</v>
      </c>
      <c r="P703" s="145">
        <f t="shared" ca="1" si="207"/>
        <v>6.4239422700000004</v>
      </c>
      <c r="Q703" s="152">
        <f t="shared" si="208"/>
        <v>0</v>
      </c>
      <c r="R703" s="153" t="str">
        <f t="shared" si="216"/>
        <v>A+J=</v>
      </c>
      <c r="S703" s="148">
        <f t="shared" si="217"/>
        <v>44176</v>
      </c>
      <c r="T703" s="154">
        <f t="shared" si="209"/>
        <v>0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7" t="str">
        <f t="shared" ca="1" si="218"/>
        <v>Pago</v>
      </c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</row>
    <row r="704" spans="1:208" x14ac:dyDescent="0.2">
      <c r="A704" s="143">
        <f t="shared" si="210"/>
        <v>44154</v>
      </c>
      <c r="B704" s="144">
        <f t="shared" ca="1" si="219"/>
        <v>6764.4693955899947</v>
      </c>
      <c r="C704" s="145">
        <f t="shared" si="211"/>
        <v>6756.7599999999948</v>
      </c>
      <c r="D704" s="146">
        <f ca="1">IF(A704&lt;$B$1,VLOOKUP(A704,[1]DI!$A$4:$B$15000,2,FALSE),0)</f>
        <v>1.9000000000000006E-2</v>
      </c>
      <c r="E704" s="145">
        <f t="shared" ca="1" si="203"/>
        <v>1.0000746899999999</v>
      </c>
      <c r="F704" s="145">
        <f ca="1">(TRUNC(PRODUCT($E$12:$E703),16))</f>
        <v>1.0869185000486501</v>
      </c>
      <c r="G704" s="145">
        <f t="shared" ca="1" si="221"/>
        <v>1.08643153569975</v>
      </c>
      <c r="H704" s="145">
        <f t="shared" ca="1" si="204"/>
        <v>1.00044822</v>
      </c>
      <c r="I704" s="147">
        <f t="shared" si="212"/>
        <v>2.9499999999999998E-2</v>
      </c>
      <c r="J704" s="148">
        <f t="shared" si="220"/>
        <v>44146</v>
      </c>
      <c r="K704" s="149">
        <f t="shared" si="213"/>
        <v>6</v>
      </c>
      <c r="L704" s="150">
        <f t="shared" si="214"/>
        <v>6</v>
      </c>
      <c r="M704" s="151">
        <f t="shared" si="205"/>
        <v>1.00069246</v>
      </c>
      <c r="N704" s="151">
        <f t="shared" ca="1" si="206"/>
        <v>1.0011409899999999</v>
      </c>
      <c r="O704" s="150">
        <f t="shared" si="215"/>
        <v>0</v>
      </c>
      <c r="P704" s="145">
        <f t="shared" ca="1" si="207"/>
        <v>7.7093955899999997</v>
      </c>
      <c r="Q704" s="152">
        <f t="shared" si="208"/>
        <v>0</v>
      </c>
      <c r="R704" s="153" t="str">
        <f t="shared" si="216"/>
        <v>A+J=</v>
      </c>
      <c r="S704" s="148">
        <f t="shared" si="217"/>
        <v>44176</v>
      </c>
      <c r="T704" s="154">
        <f t="shared" si="209"/>
        <v>0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7" t="str">
        <f t="shared" ca="1" si="218"/>
        <v>Pago</v>
      </c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</row>
    <row r="705" spans="1:208" x14ac:dyDescent="0.2">
      <c r="A705" s="143">
        <f t="shared" si="210"/>
        <v>44155</v>
      </c>
      <c r="B705" s="144">
        <f t="shared" ca="1" si="219"/>
        <v>6765.7551934999947</v>
      </c>
      <c r="C705" s="145">
        <f t="shared" si="211"/>
        <v>6756.7599999999948</v>
      </c>
      <c r="D705" s="146">
        <f ca="1">IF(A705&lt;$B$1,VLOOKUP(A705,[1]DI!$A$4:$B$15000,2,FALSE),0)</f>
        <v>1.9000000000000006E-2</v>
      </c>
      <c r="E705" s="145">
        <f t="shared" ca="1" si="203"/>
        <v>1.0000746899999999</v>
      </c>
      <c r="F705" s="145">
        <f ca="1">(TRUNC(PRODUCT($E$12:$E704),16))</f>
        <v>1.0869996819914201</v>
      </c>
      <c r="G705" s="145">
        <f t="shared" ca="1" si="221"/>
        <v>1.08643153569975</v>
      </c>
      <c r="H705" s="145">
        <f t="shared" ca="1" si="204"/>
        <v>1.0005229499999999</v>
      </c>
      <c r="I705" s="147">
        <f t="shared" si="212"/>
        <v>2.9499999999999998E-2</v>
      </c>
      <c r="J705" s="148">
        <f t="shared" si="220"/>
        <v>44146</v>
      </c>
      <c r="K705" s="149">
        <f t="shared" si="213"/>
        <v>7</v>
      </c>
      <c r="L705" s="150">
        <f t="shared" si="214"/>
        <v>7</v>
      </c>
      <c r="M705" s="151">
        <f t="shared" si="205"/>
        <v>1.0008079160000001</v>
      </c>
      <c r="N705" s="151">
        <f t="shared" ca="1" si="206"/>
        <v>1.001331288</v>
      </c>
      <c r="O705" s="150">
        <f t="shared" si="215"/>
        <v>0</v>
      </c>
      <c r="P705" s="145">
        <f t="shared" ca="1" si="207"/>
        <v>8.9951934999999992</v>
      </c>
      <c r="Q705" s="152">
        <f t="shared" si="208"/>
        <v>0</v>
      </c>
      <c r="R705" s="153" t="str">
        <f t="shared" si="216"/>
        <v>A+J=</v>
      </c>
      <c r="S705" s="148">
        <f t="shared" si="217"/>
        <v>44176</v>
      </c>
      <c r="T705" s="154">
        <f t="shared" si="209"/>
        <v>0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7" t="str">
        <f t="shared" ca="1" si="218"/>
        <v>Pago</v>
      </c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</row>
    <row r="706" spans="1:208" x14ac:dyDescent="0.2">
      <c r="A706" s="143">
        <f t="shared" si="210"/>
        <v>44156</v>
      </c>
      <c r="B706" s="144">
        <f t="shared" ca="1" si="219"/>
        <v>6767.0412076299945</v>
      </c>
      <c r="C706" s="145">
        <f t="shared" si="211"/>
        <v>6756.7599999999948</v>
      </c>
      <c r="D706" s="146">
        <f ca="1">IF(A706&lt;$B$1,VLOOKUP(A706,[1]DI!$A$4:$B$15000,2,FALSE),0)</f>
        <v>0</v>
      </c>
      <c r="E706" s="145">
        <f t="shared" ca="1" si="203"/>
        <v>1</v>
      </c>
      <c r="F706" s="145">
        <f ca="1">(TRUNC(PRODUCT($E$12:$E705),16))</f>
        <v>1.08708086999767</v>
      </c>
      <c r="G706" s="145">
        <f t="shared" ca="1" si="221"/>
        <v>1.08643153569975</v>
      </c>
      <c r="H706" s="145">
        <f t="shared" ca="1" si="204"/>
        <v>1.00059768</v>
      </c>
      <c r="I706" s="147">
        <f t="shared" si="212"/>
        <v>2.9499999999999998E-2</v>
      </c>
      <c r="J706" s="148">
        <f t="shared" si="220"/>
        <v>44146</v>
      </c>
      <c r="K706" s="149">
        <f t="shared" si="213"/>
        <v>7</v>
      </c>
      <c r="L706" s="150">
        <f t="shared" si="214"/>
        <v>8</v>
      </c>
      <c r="M706" s="151">
        <f t="shared" si="205"/>
        <v>1.000923386</v>
      </c>
      <c r="N706" s="151">
        <f t="shared" ca="1" si="206"/>
        <v>1.0015216179999999</v>
      </c>
      <c r="O706" s="150">
        <f t="shared" si="215"/>
        <v>0</v>
      </c>
      <c r="P706" s="145">
        <f t="shared" ca="1" si="207"/>
        <v>10.281207630000001</v>
      </c>
      <c r="Q706" s="152">
        <f t="shared" si="208"/>
        <v>0</v>
      </c>
      <c r="R706" s="153" t="str">
        <f t="shared" si="216"/>
        <v>A+J=</v>
      </c>
      <c r="S706" s="148">
        <f t="shared" si="217"/>
        <v>44176</v>
      </c>
      <c r="T706" s="154">
        <f t="shared" si="209"/>
        <v>0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7" t="str">
        <f t="shared" ca="1" si="218"/>
        <v>Pago</v>
      </c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</row>
    <row r="707" spans="1:208" x14ac:dyDescent="0.2">
      <c r="A707" s="143">
        <f t="shared" si="210"/>
        <v>44157</v>
      </c>
      <c r="B707" s="144">
        <f t="shared" ca="1" si="219"/>
        <v>6767.0412076299945</v>
      </c>
      <c r="C707" s="145">
        <f t="shared" si="211"/>
        <v>6756.7599999999948</v>
      </c>
      <c r="D707" s="146">
        <f ca="1">IF(A707&lt;$B$1,VLOOKUP(A707,[1]DI!$A$4:$B$15000,2,FALSE),0)</f>
        <v>0</v>
      </c>
      <c r="E707" s="145">
        <f t="shared" ca="1" si="203"/>
        <v>1</v>
      </c>
      <c r="F707" s="145">
        <f ca="1">(TRUNC(PRODUCT($E$12:$E706),16))</f>
        <v>1.08708086999767</v>
      </c>
      <c r="G707" s="145">
        <f t="shared" ca="1" si="221"/>
        <v>1.08643153569975</v>
      </c>
      <c r="H707" s="145">
        <f t="shared" ca="1" si="204"/>
        <v>1.00059768</v>
      </c>
      <c r="I707" s="147">
        <f t="shared" si="212"/>
        <v>2.9499999999999998E-2</v>
      </c>
      <c r="J707" s="148">
        <f t="shared" si="220"/>
        <v>44146</v>
      </c>
      <c r="K707" s="149">
        <f t="shared" si="213"/>
        <v>7</v>
      </c>
      <c r="L707" s="150">
        <f t="shared" si="214"/>
        <v>8</v>
      </c>
      <c r="M707" s="151">
        <f t="shared" si="205"/>
        <v>1.000923386</v>
      </c>
      <c r="N707" s="151">
        <f t="shared" ca="1" si="206"/>
        <v>1.0015216179999999</v>
      </c>
      <c r="O707" s="150">
        <f t="shared" si="215"/>
        <v>0</v>
      </c>
      <c r="P707" s="145">
        <f t="shared" ca="1" si="207"/>
        <v>10.281207630000001</v>
      </c>
      <c r="Q707" s="152">
        <f t="shared" si="208"/>
        <v>0</v>
      </c>
      <c r="R707" s="153" t="str">
        <f t="shared" si="216"/>
        <v>A+J=</v>
      </c>
      <c r="S707" s="148">
        <f t="shared" si="217"/>
        <v>44176</v>
      </c>
      <c r="T707" s="154">
        <f t="shared" si="209"/>
        <v>0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7" t="str">
        <f t="shared" ca="1" si="218"/>
        <v>Pago</v>
      </c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</row>
    <row r="708" spans="1:208" x14ac:dyDescent="0.2">
      <c r="A708" s="143">
        <f t="shared" si="210"/>
        <v>44158</v>
      </c>
      <c r="B708" s="144">
        <f t="shared" ca="1" si="219"/>
        <v>6767.0412076299945</v>
      </c>
      <c r="C708" s="145">
        <f t="shared" si="211"/>
        <v>6756.7599999999948</v>
      </c>
      <c r="D708" s="146">
        <f ca="1">IF(A708&lt;$B$1,VLOOKUP(A708,[1]DI!$A$4:$B$15000,2,FALSE),0)</f>
        <v>1.9000000000000006E-2</v>
      </c>
      <c r="E708" s="145">
        <f t="shared" ca="1" si="203"/>
        <v>1.0000746899999999</v>
      </c>
      <c r="F708" s="145">
        <f ca="1">(TRUNC(PRODUCT($E$12:$E707),16))</f>
        <v>1.08708086999767</v>
      </c>
      <c r="G708" s="145">
        <f t="shared" ca="1" si="221"/>
        <v>1.08643153569975</v>
      </c>
      <c r="H708" s="145">
        <f t="shared" ca="1" si="204"/>
        <v>1.00059768</v>
      </c>
      <c r="I708" s="147">
        <f t="shared" si="212"/>
        <v>2.9499999999999998E-2</v>
      </c>
      <c r="J708" s="148">
        <f t="shared" si="220"/>
        <v>44146</v>
      </c>
      <c r="K708" s="149">
        <f t="shared" si="213"/>
        <v>8</v>
      </c>
      <c r="L708" s="150">
        <f t="shared" si="214"/>
        <v>8</v>
      </c>
      <c r="M708" s="151">
        <f t="shared" si="205"/>
        <v>1.000923386</v>
      </c>
      <c r="N708" s="151">
        <f t="shared" ca="1" si="206"/>
        <v>1.0015216179999999</v>
      </c>
      <c r="O708" s="150">
        <f t="shared" si="215"/>
        <v>0</v>
      </c>
      <c r="P708" s="145">
        <f t="shared" ca="1" si="207"/>
        <v>10.281207630000001</v>
      </c>
      <c r="Q708" s="152">
        <f t="shared" si="208"/>
        <v>0</v>
      </c>
      <c r="R708" s="153" t="str">
        <f t="shared" si="216"/>
        <v>A+J=</v>
      </c>
      <c r="S708" s="148">
        <f t="shared" si="217"/>
        <v>44176</v>
      </c>
      <c r="T708" s="154">
        <f t="shared" si="209"/>
        <v>0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7" t="str">
        <f t="shared" ca="1" si="218"/>
        <v>Pago</v>
      </c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</row>
    <row r="709" spans="1:208" x14ac:dyDescent="0.2">
      <c r="A709" s="143">
        <f t="shared" si="210"/>
        <v>44159</v>
      </c>
      <c r="B709" s="144">
        <f t="shared" ca="1" si="219"/>
        <v>6768.3274312199947</v>
      </c>
      <c r="C709" s="145">
        <f t="shared" si="211"/>
        <v>6756.7599999999948</v>
      </c>
      <c r="D709" s="146">
        <f ca="1">IF(A709&lt;$B$1,VLOOKUP(A709,[1]DI!$A$4:$B$15000,2,FALSE),0)</f>
        <v>1.9000000000000006E-2</v>
      </c>
      <c r="E709" s="145">
        <f t="shared" ca="1" si="203"/>
        <v>1.0000746899999999</v>
      </c>
      <c r="F709" s="145">
        <f ca="1">(TRUNC(PRODUCT($E$12:$E708),16))</f>
        <v>1.0871620640678501</v>
      </c>
      <c r="G709" s="145">
        <f t="shared" ca="1" si="221"/>
        <v>1.08643153569975</v>
      </c>
      <c r="H709" s="145">
        <f t="shared" ca="1" si="204"/>
        <v>1.00067241</v>
      </c>
      <c r="I709" s="147">
        <f t="shared" si="212"/>
        <v>2.9499999999999998E-2</v>
      </c>
      <c r="J709" s="148">
        <f t="shared" si="220"/>
        <v>44146</v>
      </c>
      <c r="K709" s="149">
        <f t="shared" si="213"/>
        <v>9</v>
      </c>
      <c r="L709" s="150">
        <f t="shared" si="214"/>
        <v>9</v>
      </c>
      <c r="M709" s="151">
        <f t="shared" si="205"/>
        <v>1.0010388699999999</v>
      </c>
      <c r="N709" s="151">
        <f t="shared" ca="1" si="206"/>
        <v>1.001711979</v>
      </c>
      <c r="O709" s="150">
        <f t="shared" si="215"/>
        <v>0</v>
      </c>
      <c r="P709" s="145">
        <f t="shared" ca="1" si="207"/>
        <v>11.56743122</v>
      </c>
      <c r="Q709" s="152">
        <f t="shared" si="208"/>
        <v>0</v>
      </c>
      <c r="R709" s="153" t="str">
        <f t="shared" si="216"/>
        <v>A+J=</v>
      </c>
      <c r="S709" s="148">
        <f t="shared" si="217"/>
        <v>44176</v>
      </c>
      <c r="T709" s="154">
        <f t="shared" si="209"/>
        <v>0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7" t="str">
        <f t="shared" ca="1" si="218"/>
        <v>Pago</v>
      </c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</row>
    <row r="710" spans="1:208" x14ac:dyDescent="0.2">
      <c r="A710" s="143">
        <f t="shared" si="210"/>
        <v>44160</v>
      </c>
      <c r="B710" s="144">
        <f t="shared" ca="1" si="219"/>
        <v>6769.6139115699943</v>
      </c>
      <c r="C710" s="145">
        <f t="shared" si="211"/>
        <v>6756.7599999999948</v>
      </c>
      <c r="D710" s="146">
        <f ca="1">IF(A710&lt;$B$1,VLOOKUP(A710,[1]DI!$A$4:$B$15000,2,FALSE),0)</f>
        <v>1.9000000000000006E-2</v>
      </c>
      <c r="E710" s="145">
        <f t="shared" ca="1" si="203"/>
        <v>1.0000746899999999</v>
      </c>
      <c r="F710" s="145">
        <f ca="1">(TRUNC(PRODUCT($E$12:$E709),16))</f>
        <v>1.0872432642024099</v>
      </c>
      <c r="G710" s="145">
        <f t="shared" ca="1" si="221"/>
        <v>1.08643153569975</v>
      </c>
      <c r="H710" s="145">
        <f t="shared" ca="1" si="204"/>
        <v>1.00074715</v>
      </c>
      <c r="I710" s="147">
        <f t="shared" si="212"/>
        <v>2.9499999999999998E-2</v>
      </c>
      <c r="J710" s="148">
        <f t="shared" si="220"/>
        <v>44146</v>
      </c>
      <c r="K710" s="149">
        <f t="shared" si="213"/>
        <v>10</v>
      </c>
      <c r="L710" s="150">
        <f t="shared" si="214"/>
        <v>10</v>
      </c>
      <c r="M710" s="151">
        <f t="shared" si="205"/>
        <v>1.001154366</v>
      </c>
      <c r="N710" s="151">
        <f t="shared" ca="1" si="206"/>
        <v>1.001902378</v>
      </c>
      <c r="O710" s="150">
        <f t="shared" si="215"/>
        <v>0</v>
      </c>
      <c r="P710" s="145">
        <f t="shared" ca="1" si="207"/>
        <v>12.853911569999999</v>
      </c>
      <c r="Q710" s="152">
        <f t="shared" si="208"/>
        <v>0</v>
      </c>
      <c r="R710" s="153" t="str">
        <f t="shared" si="216"/>
        <v>A+J=</v>
      </c>
      <c r="S710" s="148">
        <f t="shared" si="217"/>
        <v>44176</v>
      </c>
      <c r="T710" s="154">
        <f t="shared" si="209"/>
        <v>0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7" t="str">
        <f t="shared" ca="1" si="218"/>
        <v>Pago</v>
      </c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</row>
    <row r="711" spans="1:208" x14ac:dyDescent="0.2">
      <c r="A711" s="143">
        <f t="shared" si="210"/>
        <v>44161</v>
      </c>
      <c r="B711" s="144">
        <f t="shared" ca="1" si="219"/>
        <v>6770.9006824599946</v>
      </c>
      <c r="C711" s="145">
        <f t="shared" si="211"/>
        <v>6756.7599999999948</v>
      </c>
      <c r="D711" s="146">
        <f ca="1">IF(A711&lt;$B$1,VLOOKUP(A711,[1]DI!$A$4:$B$15000,2,FALSE),0)</f>
        <v>1.9000000000000006E-2</v>
      </c>
      <c r="E711" s="145">
        <f t="shared" ca="1" si="203"/>
        <v>1.0000746899999999</v>
      </c>
      <c r="F711" s="145">
        <f ca="1">(TRUNC(PRODUCT($E$12:$E710),16))</f>
        <v>1.0873244704018199</v>
      </c>
      <c r="G711" s="145">
        <f t="shared" ca="1" si="221"/>
        <v>1.08643153569975</v>
      </c>
      <c r="H711" s="145">
        <f t="shared" ca="1" si="204"/>
        <v>1.0008219</v>
      </c>
      <c r="I711" s="147">
        <f t="shared" si="212"/>
        <v>2.9499999999999998E-2</v>
      </c>
      <c r="J711" s="148">
        <f t="shared" si="220"/>
        <v>44146</v>
      </c>
      <c r="K711" s="149">
        <f t="shared" si="213"/>
        <v>11</v>
      </c>
      <c r="L711" s="150">
        <f t="shared" si="214"/>
        <v>11</v>
      </c>
      <c r="M711" s="151">
        <f t="shared" si="205"/>
        <v>1.0012698760000001</v>
      </c>
      <c r="N711" s="151">
        <f t="shared" ca="1" si="206"/>
        <v>1.0020928200000001</v>
      </c>
      <c r="O711" s="150">
        <f t="shared" si="215"/>
        <v>0</v>
      </c>
      <c r="P711" s="145">
        <f t="shared" ca="1" si="207"/>
        <v>14.140682460000001</v>
      </c>
      <c r="Q711" s="152">
        <f t="shared" si="208"/>
        <v>0</v>
      </c>
      <c r="R711" s="153" t="str">
        <f t="shared" si="216"/>
        <v>A+J=</v>
      </c>
      <c r="S711" s="148">
        <f t="shared" si="217"/>
        <v>44176</v>
      </c>
      <c r="T711" s="154">
        <f t="shared" si="209"/>
        <v>0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7" t="str">
        <f t="shared" ca="1" si="218"/>
        <v>Pago</v>
      </c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</row>
    <row r="712" spans="1:208" x14ac:dyDescent="0.2">
      <c r="A712" s="143">
        <f t="shared" si="210"/>
        <v>44162</v>
      </c>
      <c r="B712" s="144">
        <f t="shared" ca="1" si="219"/>
        <v>6772.1876492899946</v>
      </c>
      <c r="C712" s="145">
        <f t="shared" si="211"/>
        <v>6756.7599999999948</v>
      </c>
      <c r="D712" s="146">
        <f ca="1">IF(A712&lt;$B$1,VLOOKUP(A712,[1]DI!$A$4:$B$15000,2,FALSE),0)</f>
        <v>1.9000000000000006E-2</v>
      </c>
      <c r="E712" s="145">
        <f t="shared" ca="1" si="203"/>
        <v>1.0000746899999999</v>
      </c>
      <c r="F712" s="145">
        <f ca="1">(TRUNC(PRODUCT($E$12:$E711),16))</f>
        <v>1.0874056826665099</v>
      </c>
      <c r="G712" s="145">
        <f t="shared" ca="1" si="221"/>
        <v>1.08643153569975</v>
      </c>
      <c r="H712" s="145">
        <f t="shared" ca="1" si="204"/>
        <v>1.0008966500000001</v>
      </c>
      <c r="I712" s="147">
        <f t="shared" si="212"/>
        <v>2.9499999999999998E-2</v>
      </c>
      <c r="J712" s="148">
        <f t="shared" si="220"/>
        <v>44146</v>
      </c>
      <c r="K712" s="149">
        <f t="shared" si="213"/>
        <v>12</v>
      </c>
      <c r="L712" s="150">
        <f t="shared" si="214"/>
        <v>12</v>
      </c>
      <c r="M712" s="151">
        <f t="shared" si="205"/>
        <v>1.0013853989999999</v>
      </c>
      <c r="N712" s="151">
        <f t="shared" ca="1" si="206"/>
        <v>1.0022832909999999</v>
      </c>
      <c r="O712" s="150">
        <f t="shared" si="215"/>
        <v>0</v>
      </c>
      <c r="P712" s="145">
        <f t="shared" ca="1" si="207"/>
        <v>15.42764929</v>
      </c>
      <c r="Q712" s="152">
        <f t="shared" si="208"/>
        <v>0</v>
      </c>
      <c r="R712" s="153" t="str">
        <f t="shared" si="216"/>
        <v>A+J=</v>
      </c>
      <c r="S712" s="148">
        <f t="shared" si="217"/>
        <v>44176</v>
      </c>
      <c r="T712" s="154">
        <f t="shared" si="209"/>
        <v>0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7" t="str">
        <f t="shared" ca="1" si="218"/>
        <v>Pago</v>
      </c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</row>
    <row r="713" spans="1:208" x14ac:dyDescent="0.2">
      <c r="A713" s="143">
        <f t="shared" si="210"/>
        <v>44163</v>
      </c>
      <c r="B713" s="144">
        <f t="shared" ca="1" si="219"/>
        <v>6773.4748999099947</v>
      </c>
      <c r="C713" s="145">
        <f t="shared" si="211"/>
        <v>6756.7599999999948</v>
      </c>
      <c r="D713" s="146">
        <f ca="1">IF(A713&lt;$B$1,VLOOKUP(A713,[1]DI!$A$4:$B$15000,2,FALSE),0)</f>
        <v>0</v>
      </c>
      <c r="E713" s="145">
        <f t="shared" ca="1" si="203"/>
        <v>1</v>
      </c>
      <c r="F713" s="145">
        <f ca="1">(TRUNC(PRODUCT($E$12:$E712),16))</f>
        <v>1.0874869009969499</v>
      </c>
      <c r="G713" s="145">
        <f t="shared" ca="1" si="221"/>
        <v>1.08643153569975</v>
      </c>
      <c r="H713" s="145">
        <f t="shared" ca="1" si="204"/>
        <v>1.00097141</v>
      </c>
      <c r="I713" s="147">
        <f t="shared" si="212"/>
        <v>2.9499999999999998E-2</v>
      </c>
      <c r="J713" s="148">
        <f t="shared" si="220"/>
        <v>44146</v>
      </c>
      <c r="K713" s="149">
        <f t="shared" si="213"/>
        <v>12</v>
      </c>
      <c r="L713" s="150">
        <f t="shared" si="214"/>
        <v>13</v>
      </c>
      <c r="M713" s="151">
        <f t="shared" si="205"/>
        <v>1.001500936</v>
      </c>
      <c r="N713" s="151">
        <f t="shared" ca="1" si="206"/>
        <v>1.0024738040000001</v>
      </c>
      <c r="O713" s="150">
        <f t="shared" si="215"/>
        <v>0</v>
      </c>
      <c r="P713" s="145">
        <f t="shared" ca="1" si="207"/>
        <v>16.71489991</v>
      </c>
      <c r="Q713" s="152">
        <f t="shared" si="208"/>
        <v>0</v>
      </c>
      <c r="R713" s="153" t="str">
        <f t="shared" si="216"/>
        <v>A+J=</v>
      </c>
      <c r="S713" s="148">
        <f t="shared" si="217"/>
        <v>44176</v>
      </c>
      <c r="T713" s="154">
        <f t="shared" si="209"/>
        <v>0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7" t="str">
        <f t="shared" ca="1" si="218"/>
        <v>Pago</v>
      </c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</row>
    <row r="714" spans="1:208" x14ac:dyDescent="0.2">
      <c r="A714" s="143">
        <f t="shared" si="210"/>
        <v>44164</v>
      </c>
      <c r="B714" s="144">
        <f t="shared" ca="1" si="219"/>
        <v>6773.4748999099947</v>
      </c>
      <c r="C714" s="145">
        <f t="shared" si="211"/>
        <v>6756.7599999999948</v>
      </c>
      <c r="D714" s="146">
        <f ca="1">IF(A714&lt;$B$1,VLOOKUP(A714,[1]DI!$A$4:$B$15000,2,FALSE),0)</f>
        <v>0</v>
      </c>
      <c r="E714" s="145">
        <f t="shared" ca="1" si="203"/>
        <v>1</v>
      </c>
      <c r="F714" s="145">
        <f ca="1">(TRUNC(PRODUCT($E$12:$E713),16))</f>
        <v>1.0874869009969499</v>
      </c>
      <c r="G714" s="145">
        <f t="shared" ca="1" si="221"/>
        <v>1.08643153569975</v>
      </c>
      <c r="H714" s="145">
        <f t="shared" ca="1" si="204"/>
        <v>1.00097141</v>
      </c>
      <c r="I714" s="147">
        <f t="shared" si="212"/>
        <v>2.9499999999999998E-2</v>
      </c>
      <c r="J714" s="148">
        <f t="shared" si="220"/>
        <v>44146</v>
      </c>
      <c r="K714" s="149">
        <f t="shared" si="213"/>
        <v>12</v>
      </c>
      <c r="L714" s="150">
        <f t="shared" si="214"/>
        <v>13</v>
      </c>
      <c r="M714" s="151">
        <f t="shared" si="205"/>
        <v>1.001500936</v>
      </c>
      <c r="N714" s="151">
        <f t="shared" ca="1" si="206"/>
        <v>1.0024738040000001</v>
      </c>
      <c r="O714" s="150">
        <f t="shared" si="215"/>
        <v>0</v>
      </c>
      <c r="P714" s="145">
        <f t="shared" ca="1" si="207"/>
        <v>16.71489991</v>
      </c>
      <c r="Q714" s="152">
        <f t="shared" si="208"/>
        <v>0</v>
      </c>
      <c r="R714" s="153" t="str">
        <f t="shared" si="216"/>
        <v>A+J=</v>
      </c>
      <c r="S714" s="148">
        <f t="shared" si="217"/>
        <v>44176</v>
      </c>
      <c r="T714" s="154">
        <f t="shared" si="209"/>
        <v>0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7" t="str">
        <f t="shared" ca="1" si="218"/>
        <v>Pago</v>
      </c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</row>
    <row r="715" spans="1:208" x14ac:dyDescent="0.2">
      <c r="A715" s="143">
        <f t="shared" si="210"/>
        <v>44165</v>
      </c>
      <c r="B715" s="144">
        <f t="shared" ca="1" si="219"/>
        <v>6773.4748999099947</v>
      </c>
      <c r="C715" s="145">
        <f t="shared" si="211"/>
        <v>6756.7599999999948</v>
      </c>
      <c r="D715" s="146">
        <f ca="1">IF(A715&lt;$B$1,VLOOKUP(A715,[1]DI!$A$4:$B$15000,2,FALSE),0)</f>
        <v>1.9000000000000006E-2</v>
      </c>
      <c r="E715" s="145">
        <f t="shared" ca="1" si="203"/>
        <v>1.0000746899999999</v>
      </c>
      <c r="F715" s="145">
        <f ca="1">(TRUNC(PRODUCT($E$12:$E714),16))</f>
        <v>1.0874869009969499</v>
      </c>
      <c r="G715" s="145">
        <f t="shared" ca="1" si="221"/>
        <v>1.08643153569975</v>
      </c>
      <c r="H715" s="145">
        <f t="shared" ca="1" si="204"/>
        <v>1.00097141</v>
      </c>
      <c r="I715" s="147">
        <f t="shared" si="212"/>
        <v>2.9499999999999998E-2</v>
      </c>
      <c r="J715" s="148">
        <f t="shared" si="220"/>
        <v>44146</v>
      </c>
      <c r="K715" s="149">
        <f t="shared" si="213"/>
        <v>13</v>
      </c>
      <c r="L715" s="150">
        <f t="shared" si="214"/>
        <v>13</v>
      </c>
      <c r="M715" s="151">
        <f t="shared" si="205"/>
        <v>1.001500936</v>
      </c>
      <c r="N715" s="151">
        <f t="shared" ca="1" si="206"/>
        <v>1.0024738040000001</v>
      </c>
      <c r="O715" s="150">
        <f t="shared" si="215"/>
        <v>0</v>
      </c>
      <c r="P715" s="145">
        <f t="shared" ca="1" si="207"/>
        <v>16.71489991</v>
      </c>
      <c r="Q715" s="152">
        <f t="shared" si="208"/>
        <v>0</v>
      </c>
      <c r="R715" s="153" t="str">
        <f t="shared" si="216"/>
        <v>A+J=</v>
      </c>
      <c r="S715" s="148">
        <f t="shared" si="217"/>
        <v>44176</v>
      </c>
      <c r="T715" s="154">
        <f t="shared" si="209"/>
        <v>0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7" t="str">
        <f t="shared" ca="1" si="218"/>
        <v>Pago</v>
      </c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</row>
    <row r="716" spans="1:208" x14ac:dyDescent="0.2">
      <c r="A716" s="143">
        <f t="shared" si="210"/>
        <v>44166</v>
      </c>
      <c r="B716" s="144">
        <f t="shared" ca="1" si="219"/>
        <v>6774.7623532299949</v>
      </c>
      <c r="C716" s="145">
        <f t="shared" si="211"/>
        <v>6756.7599999999948</v>
      </c>
      <c r="D716" s="146">
        <f ca="1">IF(A716&lt;$B$1,VLOOKUP(A716,[1]DI!$A$4:$B$15000,2,FALSE),0)</f>
        <v>1.9000000000000006E-2</v>
      </c>
      <c r="E716" s="145">
        <f t="shared" ref="E716:E779" ca="1" si="222">IF(A716&lt;A$10,1,ROUND(((1+D716)^(1/252)),8))</f>
        <v>1.0000746899999999</v>
      </c>
      <c r="F716" s="145">
        <f ca="1">(TRUNC(PRODUCT($E$12:$E715),16))</f>
        <v>1.0875681253935801</v>
      </c>
      <c r="G716" s="145">
        <f t="shared" ca="1" si="221"/>
        <v>1.08643153569975</v>
      </c>
      <c r="H716" s="145">
        <f t="shared" ref="H716:H779" ca="1" si="223">ROUND(F716/G716,8)</f>
        <v>1.00104617</v>
      </c>
      <c r="I716" s="147">
        <f t="shared" si="212"/>
        <v>2.9499999999999998E-2</v>
      </c>
      <c r="J716" s="148">
        <f t="shared" si="220"/>
        <v>44146</v>
      </c>
      <c r="K716" s="149">
        <f t="shared" si="213"/>
        <v>14</v>
      </c>
      <c r="L716" s="150">
        <f t="shared" si="214"/>
        <v>14</v>
      </c>
      <c r="M716" s="151">
        <f t="shared" ref="M716:M779" si="224">ROUND((I716+1)^(L716/252),9)</f>
        <v>1.0016164860000001</v>
      </c>
      <c r="N716" s="151">
        <f t="shared" ref="N716:N779" ca="1" si="225">ROUND(H716*M716,9)</f>
        <v>1.0026643470000001</v>
      </c>
      <c r="O716" s="150">
        <f t="shared" si="215"/>
        <v>0</v>
      </c>
      <c r="P716" s="145">
        <f t="shared" ref="P716:P779" ca="1" si="226">TRUNC(((N716-1)*C716),8)</f>
        <v>18.002353230000001</v>
      </c>
      <c r="Q716" s="152">
        <f t="shared" ref="Q716:Q779" si="227">IF(O716&gt;0,VLOOKUP(O716,$V$12:$AA$72,6),0)</f>
        <v>0</v>
      </c>
      <c r="R716" s="153" t="str">
        <f t="shared" si="216"/>
        <v>A+J=</v>
      </c>
      <c r="S716" s="148">
        <f t="shared" si="217"/>
        <v>44176</v>
      </c>
      <c r="T716" s="154">
        <f t="shared" ref="T716:T779" si="228">IF(O716&gt;0,(P716+Q716)*T$10,0)</f>
        <v>0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7" t="str">
        <f t="shared" ca="1" si="218"/>
        <v>Pago</v>
      </c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</row>
    <row r="717" spans="1:208" x14ac:dyDescent="0.2">
      <c r="A717" s="143">
        <f t="shared" ref="A717:A780" si="229">(A716+1)</f>
        <v>44167</v>
      </c>
      <c r="B717" s="144">
        <f t="shared" ca="1" si="219"/>
        <v>6776.0500835799949</v>
      </c>
      <c r="C717" s="145">
        <f t="shared" ref="C717:C780" si="230">(C716-Q716)</f>
        <v>6756.7599999999948</v>
      </c>
      <c r="D717" s="146">
        <f ca="1">IF(A717&lt;$B$1,VLOOKUP(A717,[1]DI!$A$4:$B$15000,2,FALSE),0)</f>
        <v>1.9000000000000006E-2</v>
      </c>
      <c r="E717" s="145">
        <f t="shared" ca="1" si="222"/>
        <v>1.0000746899999999</v>
      </c>
      <c r="F717" s="145">
        <f ca="1">(TRUNC(PRODUCT($E$12:$E716),16))</f>
        <v>1.0876493558568701</v>
      </c>
      <c r="G717" s="145">
        <f t="shared" ca="1" si="221"/>
        <v>1.08643153569975</v>
      </c>
      <c r="H717" s="145">
        <f t="shared" ca="1" si="223"/>
        <v>1.0011209400000001</v>
      </c>
      <c r="I717" s="147">
        <f t="shared" ref="I717:I780" si="231">I716</f>
        <v>2.9499999999999998E-2</v>
      </c>
      <c r="J717" s="148">
        <f t="shared" si="220"/>
        <v>44146</v>
      </c>
      <c r="K717" s="149">
        <f t="shared" ref="K717:K780" si="232">IF(A717&gt;J717,IF(NETWORKDAYS(J717,A717,$V$81:$V$465)-1=0,1,NETWORKDAYS(J717,A717,$V$81:$V$465)-1),0)</f>
        <v>15</v>
      </c>
      <c r="L717" s="150">
        <f t="shared" ref="L717:L780" si="233">IF(AND(K717=1,K716=1),1,IF(K717&gt;0,IF(K717=K716,K717+1,K717),0))</f>
        <v>15</v>
      </c>
      <c r="M717" s="151">
        <f t="shared" si="224"/>
        <v>1.0017320489999999</v>
      </c>
      <c r="N717" s="151">
        <f t="shared" ca="1" si="225"/>
        <v>1.0028549309999999</v>
      </c>
      <c r="O717" s="150">
        <f t="shared" ref="O717:O780" si="234">IF(VLOOKUP(A717,W$12:AD$72,8)=VLOOKUP(A716,W$12:AD$72,8),0,VLOOKUP(A717,W$12:AD$72,8))</f>
        <v>0</v>
      </c>
      <c r="P717" s="145">
        <f t="shared" ca="1" si="226"/>
        <v>19.290083580000001</v>
      </c>
      <c r="Q717" s="152">
        <f t="shared" si="227"/>
        <v>0</v>
      </c>
      <c r="R717" s="153" t="str">
        <f t="shared" ref="R717:R780" si="235">IF(O716&gt;0,VLOOKUP(O716,V$12:AF$72,10),R716)</f>
        <v>A+J=</v>
      </c>
      <c r="S717" s="148">
        <f t="shared" ref="S717:S780" si="236">IF(O716&gt;0,VLOOKUP(O716,V$12:AF$72,11),S716)</f>
        <v>44176</v>
      </c>
      <c r="T717" s="154">
        <f t="shared" si="228"/>
        <v>0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7" t="str">
        <f t="shared" ref="AG717:AG780" ca="1" si="237">IF(W717&lt;TODAY(),"Pago","")</f>
        <v>Pago</v>
      </c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</row>
    <row r="718" spans="1:208" x14ac:dyDescent="0.2">
      <c r="A718" s="143">
        <f t="shared" si="229"/>
        <v>44168</v>
      </c>
      <c r="B718" s="144">
        <f t="shared" ref="B718:B781" ca="1" si="238">IF(A718&lt;=TODAY(),C718+P718,IF(AND(A718&gt;TODAY(),A718&lt;=$B$1),IF(VLOOKUP(TODAY(),$A$10:$D$10000,4,FALSE)=0,"n.d",C718+P718),"n.d"))</f>
        <v>6777.3380098699945</v>
      </c>
      <c r="C718" s="145">
        <f t="shared" si="230"/>
        <v>6756.7599999999948</v>
      </c>
      <c r="D718" s="146">
        <f ca="1">IF(A718&lt;$B$1,VLOOKUP(A718,[1]DI!$A$4:$B$15000,2,FALSE),0)</f>
        <v>1.9000000000000006E-2</v>
      </c>
      <c r="E718" s="145">
        <f t="shared" ca="1" si="222"/>
        <v>1.0000746899999999</v>
      </c>
      <c r="F718" s="145">
        <f ca="1">(TRUNC(PRODUCT($E$12:$E717),16))</f>
        <v>1.08773059238726</v>
      </c>
      <c r="G718" s="145">
        <f t="shared" ca="1" si="221"/>
        <v>1.08643153569975</v>
      </c>
      <c r="H718" s="145">
        <f t="shared" ca="1" si="223"/>
        <v>1.00119571</v>
      </c>
      <c r="I718" s="147">
        <f t="shared" si="231"/>
        <v>2.9499999999999998E-2</v>
      </c>
      <c r="J718" s="148">
        <f t="shared" ref="J718:J781" si="239">IF(O717&gt;0,VLOOKUP(O717,V$12:AF$72,2),J717)</f>
        <v>44146</v>
      </c>
      <c r="K718" s="149">
        <f t="shared" si="232"/>
        <v>16</v>
      </c>
      <c r="L718" s="150">
        <f t="shared" si="233"/>
        <v>16</v>
      </c>
      <c r="M718" s="151">
        <f t="shared" si="224"/>
        <v>1.0018476249999999</v>
      </c>
      <c r="N718" s="151">
        <f t="shared" ca="1" si="225"/>
        <v>1.0030455439999999</v>
      </c>
      <c r="O718" s="150">
        <f t="shared" si="234"/>
        <v>0</v>
      </c>
      <c r="P718" s="145">
        <f t="shared" ca="1" si="226"/>
        <v>20.578009869999999</v>
      </c>
      <c r="Q718" s="152">
        <f t="shared" si="227"/>
        <v>0</v>
      </c>
      <c r="R718" s="153" t="str">
        <f t="shared" si="235"/>
        <v>A+J=</v>
      </c>
      <c r="S718" s="148">
        <f t="shared" si="236"/>
        <v>44176</v>
      </c>
      <c r="T718" s="154">
        <f t="shared" si="228"/>
        <v>0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7" t="str">
        <f t="shared" ca="1" si="237"/>
        <v>Pago</v>
      </c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</row>
    <row r="719" spans="1:208" x14ac:dyDescent="0.2">
      <c r="A719" s="143">
        <f t="shared" si="229"/>
        <v>44169</v>
      </c>
      <c r="B719" s="144">
        <f t="shared" ca="1" si="238"/>
        <v>6778.6262199499952</v>
      </c>
      <c r="C719" s="145">
        <f t="shared" si="230"/>
        <v>6756.7599999999948</v>
      </c>
      <c r="D719" s="146">
        <f ca="1">IF(A719&lt;$B$1,VLOOKUP(A719,[1]DI!$A$4:$B$15000,2,FALSE),0)</f>
        <v>1.9000000000000006E-2</v>
      </c>
      <c r="E719" s="145">
        <f t="shared" ca="1" si="222"/>
        <v>1.0000746899999999</v>
      </c>
      <c r="F719" s="145">
        <f ca="1">(TRUNC(PRODUCT($E$12:$E718),16))</f>
        <v>1.0878118349852</v>
      </c>
      <c r="G719" s="145">
        <f t="shared" ca="1" si="221"/>
        <v>1.08643153569975</v>
      </c>
      <c r="H719" s="145">
        <f t="shared" ca="1" si="223"/>
        <v>1.00127049</v>
      </c>
      <c r="I719" s="147">
        <f t="shared" si="231"/>
        <v>2.9499999999999998E-2</v>
      </c>
      <c r="J719" s="148">
        <f t="shared" si="239"/>
        <v>44146</v>
      </c>
      <c r="K719" s="149">
        <f t="shared" si="232"/>
        <v>17</v>
      </c>
      <c r="L719" s="150">
        <f t="shared" si="233"/>
        <v>17</v>
      </c>
      <c r="M719" s="151">
        <f t="shared" si="224"/>
        <v>1.001963215</v>
      </c>
      <c r="N719" s="151">
        <f t="shared" ca="1" si="225"/>
        <v>1.0032361990000001</v>
      </c>
      <c r="O719" s="150">
        <f t="shared" si="234"/>
        <v>0</v>
      </c>
      <c r="P719" s="145">
        <f t="shared" ca="1" si="226"/>
        <v>21.866219950000001</v>
      </c>
      <c r="Q719" s="152">
        <f t="shared" si="227"/>
        <v>0</v>
      </c>
      <c r="R719" s="153" t="str">
        <f t="shared" si="235"/>
        <v>A+J=</v>
      </c>
      <c r="S719" s="148">
        <f t="shared" si="236"/>
        <v>44176</v>
      </c>
      <c r="T719" s="154">
        <f t="shared" si="228"/>
        <v>0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7" t="str">
        <f t="shared" ca="1" si="237"/>
        <v>Pago</v>
      </c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</row>
    <row r="720" spans="1:208" x14ac:dyDescent="0.2">
      <c r="A720" s="143">
        <f t="shared" si="229"/>
        <v>44170</v>
      </c>
      <c r="B720" s="144">
        <f t="shared" ca="1" si="238"/>
        <v>6779.9146394899944</v>
      </c>
      <c r="C720" s="145">
        <f t="shared" si="230"/>
        <v>6756.7599999999948</v>
      </c>
      <c r="D720" s="146">
        <f ca="1">IF(A720&lt;$B$1,VLOOKUP(A720,[1]DI!$A$4:$B$15000,2,FALSE),0)</f>
        <v>0</v>
      </c>
      <c r="E720" s="145">
        <f t="shared" ca="1" si="222"/>
        <v>1</v>
      </c>
      <c r="F720" s="145">
        <f ca="1">(TRUNC(PRODUCT($E$12:$E719),16))</f>
        <v>1.08789308365116</v>
      </c>
      <c r="G720" s="145">
        <f t="shared" ca="1" si="221"/>
        <v>1.08643153569975</v>
      </c>
      <c r="H720" s="145">
        <f t="shared" ca="1" si="223"/>
        <v>1.0013452700000001</v>
      </c>
      <c r="I720" s="147">
        <f t="shared" si="231"/>
        <v>2.9499999999999998E-2</v>
      </c>
      <c r="J720" s="148">
        <f t="shared" si="239"/>
        <v>44146</v>
      </c>
      <c r="K720" s="149">
        <f t="shared" si="232"/>
        <v>17</v>
      </c>
      <c r="L720" s="150">
        <f t="shared" si="233"/>
        <v>18</v>
      </c>
      <c r="M720" s="151">
        <f t="shared" si="224"/>
        <v>1.002078818</v>
      </c>
      <c r="N720" s="151">
        <f t="shared" ca="1" si="225"/>
        <v>1.0034268850000001</v>
      </c>
      <c r="O720" s="150">
        <f t="shared" si="234"/>
        <v>0</v>
      </c>
      <c r="P720" s="145">
        <f t="shared" ca="1" si="226"/>
        <v>23.154639490000001</v>
      </c>
      <c r="Q720" s="152">
        <f t="shared" si="227"/>
        <v>0</v>
      </c>
      <c r="R720" s="153" t="str">
        <f t="shared" si="235"/>
        <v>A+J=</v>
      </c>
      <c r="S720" s="148">
        <f t="shared" si="236"/>
        <v>44176</v>
      </c>
      <c r="T720" s="154">
        <f t="shared" si="228"/>
        <v>0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7" t="str">
        <f t="shared" ca="1" si="237"/>
        <v>Pago</v>
      </c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</row>
    <row r="721" spans="1:208" x14ac:dyDescent="0.2">
      <c r="A721" s="143">
        <f t="shared" si="229"/>
        <v>44171</v>
      </c>
      <c r="B721" s="144">
        <f t="shared" ca="1" si="238"/>
        <v>6779.9146394899944</v>
      </c>
      <c r="C721" s="145">
        <f t="shared" si="230"/>
        <v>6756.7599999999948</v>
      </c>
      <c r="D721" s="146">
        <f ca="1">IF(A721&lt;$B$1,VLOOKUP(A721,[1]DI!$A$4:$B$15000,2,FALSE),0)</f>
        <v>0</v>
      </c>
      <c r="E721" s="145">
        <f t="shared" ca="1" si="222"/>
        <v>1</v>
      </c>
      <c r="F721" s="145">
        <f ca="1">(TRUNC(PRODUCT($E$12:$E720),16))</f>
        <v>1.08789308365116</v>
      </c>
      <c r="G721" s="145">
        <f t="shared" ca="1" si="221"/>
        <v>1.08643153569975</v>
      </c>
      <c r="H721" s="145">
        <f t="shared" ca="1" si="223"/>
        <v>1.0013452700000001</v>
      </c>
      <c r="I721" s="147">
        <f t="shared" si="231"/>
        <v>2.9499999999999998E-2</v>
      </c>
      <c r="J721" s="148">
        <f t="shared" si="239"/>
        <v>44146</v>
      </c>
      <c r="K721" s="149">
        <f t="shared" si="232"/>
        <v>17</v>
      </c>
      <c r="L721" s="150">
        <f t="shared" si="233"/>
        <v>18</v>
      </c>
      <c r="M721" s="151">
        <f t="shared" si="224"/>
        <v>1.002078818</v>
      </c>
      <c r="N721" s="151">
        <f t="shared" ca="1" si="225"/>
        <v>1.0034268850000001</v>
      </c>
      <c r="O721" s="150">
        <f t="shared" si="234"/>
        <v>0</v>
      </c>
      <c r="P721" s="145">
        <f t="shared" ca="1" si="226"/>
        <v>23.154639490000001</v>
      </c>
      <c r="Q721" s="152">
        <f t="shared" si="227"/>
        <v>0</v>
      </c>
      <c r="R721" s="153" t="str">
        <f t="shared" si="235"/>
        <v>A+J=</v>
      </c>
      <c r="S721" s="148">
        <f t="shared" si="236"/>
        <v>44176</v>
      </c>
      <c r="T721" s="154">
        <f t="shared" si="228"/>
        <v>0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7" t="str">
        <f t="shared" ca="1" si="237"/>
        <v>Pago</v>
      </c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</row>
    <row r="722" spans="1:208" x14ac:dyDescent="0.2">
      <c r="A722" s="143">
        <f t="shared" si="229"/>
        <v>44172</v>
      </c>
      <c r="B722" s="144">
        <f t="shared" ca="1" si="238"/>
        <v>6779.9146394899944</v>
      </c>
      <c r="C722" s="145">
        <f t="shared" si="230"/>
        <v>6756.7599999999948</v>
      </c>
      <c r="D722" s="146">
        <f ca="1">IF(A722&lt;$B$1,VLOOKUP(A722,[1]DI!$A$4:$B$15000,2,FALSE),0)</f>
        <v>1.9000000000000006E-2</v>
      </c>
      <c r="E722" s="145">
        <f t="shared" ca="1" si="222"/>
        <v>1.0000746899999999</v>
      </c>
      <c r="F722" s="145">
        <f ca="1">(TRUNC(PRODUCT($E$12:$E721),16))</f>
        <v>1.08789308365116</v>
      </c>
      <c r="G722" s="145">
        <f t="shared" ca="1" si="221"/>
        <v>1.08643153569975</v>
      </c>
      <c r="H722" s="145">
        <f t="shared" ca="1" si="223"/>
        <v>1.0013452700000001</v>
      </c>
      <c r="I722" s="147">
        <f t="shared" si="231"/>
        <v>2.9499999999999998E-2</v>
      </c>
      <c r="J722" s="148">
        <f t="shared" si="239"/>
        <v>44146</v>
      </c>
      <c r="K722" s="149">
        <f t="shared" si="232"/>
        <v>18</v>
      </c>
      <c r="L722" s="150">
        <f t="shared" si="233"/>
        <v>18</v>
      </c>
      <c r="M722" s="151">
        <f t="shared" si="224"/>
        <v>1.002078818</v>
      </c>
      <c r="N722" s="151">
        <f t="shared" ca="1" si="225"/>
        <v>1.0034268850000001</v>
      </c>
      <c r="O722" s="150">
        <f t="shared" si="234"/>
        <v>0</v>
      </c>
      <c r="P722" s="145">
        <f t="shared" ca="1" si="226"/>
        <v>23.154639490000001</v>
      </c>
      <c r="Q722" s="152">
        <f t="shared" si="227"/>
        <v>0</v>
      </c>
      <c r="R722" s="153" t="str">
        <f t="shared" si="235"/>
        <v>A+J=</v>
      </c>
      <c r="S722" s="148">
        <f t="shared" si="236"/>
        <v>44176</v>
      </c>
      <c r="T722" s="154">
        <f t="shared" si="228"/>
        <v>0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7" t="str">
        <f t="shared" ca="1" si="237"/>
        <v>Pago</v>
      </c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</row>
    <row r="723" spans="1:208" x14ac:dyDescent="0.2">
      <c r="A723" s="143">
        <f t="shared" si="229"/>
        <v>44173</v>
      </c>
      <c r="B723" s="144">
        <f t="shared" ca="1" si="238"/>
        <v>6781.2033292999949</v>
      </c>
      <c r="C723" s="145">
        <f t="shared" si="230"/>
        <v>6756.7599999999948</v>
      </c>
      <c r="D723" s="146">
        <f ca="1">IF(A723&lt;$B$1,VLOOKUP(A723,[1]DI!$A$4:$B$15000,2,FALSE),0)</f>
        <v>1.9000000000000006E-2</v>
      </c>
      <c r="E723" s="145">
        <f t="shared" ca="1" si="222"/>
        <v>1.0000746899999999</v>
      </c>
      <c r="F723" s="145">
        <f ca="1">(TRUNC(PRODUCT($E$12:$E722),16))</f>
        <v>1.08797433838558</v>
      </c>
      <c r="G723" s="145">
        <f t="shared" ca="1" si="221"/>
        <v>1.08643153569975</v>
      </c>
      <c r="H723" s="145">
        <f t="shared" ca="1" si="223"/>
        <v>1.0014200600000001</v>
      </c>
      <c r="I723" s="147">
        <f t="shared" si="231"/>
        <v>2.9499999999999998E-2</v>
      </c>
      <c r="J723" s="148">
        <f t="shared" si="239"/>
        <v>44146</v>
      </c>
      <c r="K723" s="149">
        <f t="shared" si="232"/>
        <v>19</v>
      </c>
      <c r="L723" s="150">
        <f t="shared" si="233"/>
        <v>19</v>
      </c>
      <c r="M723" s="151">
        <f t="shared" si="224"/>
        <v>1.0021944350000001</v>
      </c>
      <c r="N723" s="151">
        <f t="shared" ca="1" si="225"/>
        <v>1.0036176109999999</v>
      </c>
      <c r="O723" s="150">
        <f t="shared" si="234"/>
        <v>0</v>
      </c>
      <c r="P723" s="145">
        <f t="shared" ca="1" si="226"/>
        <v>24.443329299999998</v>
      </c>
      <c r="Q723" s="152">
        <f t="shared" si="227"/>
        <v>0</v>
      </c>
      <c r="R723" s="153" t="str">
        <f t="shared" si="235"/>
        <v>A+J=</v>
      </c>
      <c r="S723" s="148">
        <f t="shared" si="236"/>
        <v>44176</v>
      </c>
      <c r="T723" s="154">
        <f t="shared" si="228"/>
        <v>0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7" t="str">
        <f t="shared" ca="1" si="237"/>
        <v>Pago</v>
      </c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</row>
    <row r="724" spans="1:208" x14ac:dyDescent="0.2">
      <c r="A724" s="143">
        <f t="shared" si="229"/>
        <v>44174</v>
      </c>
      <c r="B724" s="144">
        <f t="shared" ca="1" si="238"/>
        <v>6782.4922961299944</v>
      </c>
      <c r="C724" s="145">
        <f t="shared" si="230"/>
        <v>6756.7599999999948</v>
      </c>
      <c r="D724" s="146">
        <f ca="1">IF(A724&lt;$B$1,VLOOKUP(A724,[1]DI!$A$4:$B$15000,2,FALSE),0)</f>
        <v>1.9000000000000006E-2</v>
      </c>
      <c r="E724" s="145">
        <f t="shared" ca="1" si="222"/>
        <v>1.0000746899999999</v>
      </c>
      <c r="F724" s="145">
        <f ca="1">(TRUNC(PRODUCT($E$12:$E723),16))</f>
        <v>1.08805559918891</v>
      </c>
      <c r="G724" s="145">
        <f t="shared" ca="1" si="221"/>
        <v>1.08643153569975</v>
      </c>
      <c r="H724" s="145">
        <f t="shared" ca="1" si="223"/>
        <v>1.00149486</v>
      </c>
      <c r="I724" s="147">
        <f t="shared" si="231"/>
        <v>2.9499999999999998E-2</v>
      </c>
      <c r="J724" s="148">
        <f t="shared" si="239"/>
        <v>44146</v>
      </c>
      <c r="K724" s="149">
        <f t="shared" si="232"/>
        <v>20</v>
      </c>
      <c r="L724" s="150">
        <f t="shared" si="233"/>
        <v>20</v>
      </c>
      <c r="M724" s="151">
        <f t="shared" si="224"/>
        <v>1.0023100650000001</v>
      </c>
      <c r="N724" s="151">
        <f t="shared" ca="1" si="225"/>
        <v>1.003808378</v>
      </c>
      <c r="O724" s="150">
        <f t="shared" si="234"/>
        <v>0</v>
      </c>
      <c r="P724" s="145">
        <f t="shared" ca="1" si="226"/>
        <v>25.732296130000002</v>
      </c>
      <c r="Q724" s="152">
        <f t="shared" si="227"/>
        <v>0</v>
      </c>
      <c r="R724" s="153" t="str">
        <f t="shared" si="235"/>
        <v>A+J=</v>
      </c>
      <c r="S724" s="148">
        <f t="shared" si="236"/>
        <v>44176</v>
      </c>
      <c r="T724" s="154">
        <f t="shared" si="228"/>
        <v>0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7" t="str">
        <f t="shared" ca="1" si="237"/>
        <v>Pago</v>
      </c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</row>
    <row r="725" spans="1:208" x14ac:dyDescent="0.2">
      <c r="A725" s="143">
        <f t="shared" si="229"/>
        <v>44175</v>
      </c>
      <c r="B725" s="144">
        <f t="shared" ca="1" si="238"/>
        <v>6783.7814724199943</v>
      </c>
      <c r="C725" s="145">
        <f t="shared" si="230"/>
        <v>6756.7599999999948</v>
      </c>
      <c r="D725" s="146">
        <f ca="1">IF(A725&lt;$B$1,VLOOKUP(A725,[1]DI!$A$4:$B$15000,2,FALSE),0)</f>
        <v>1.9000000000000006E-2</v>
      </c>
      <c r="E725" s="145">
        <f t="shared" ca="1" si="222"/>
        <v>1.0000746899999999</v>
      </c>
      <c r="F725" s="145">
        <f ca="1">(TRUNC(PRODUCT($E$12:$E724),16))</f>
        <v>1.08813686606161</v>
      </c>
      <c r="G725" s="145">
        <f t="shared" ca="1" si="221"/>
        <v>1.08643153569975</v>
      </c>
      <c r="H725" s="145">
        <f t="shared" ca="1" si="223"/>
        <v>1.0015696599999999</v>
      </c>
      <c r="I725" s="147">
        <f t="shared" si="231"/>
        <v>2.9499999999999998E-2</v>
      </c>
      <c r="J725" s="148">
        <f t="shared" si="239"/>
        <v>44146</v>
      </c>
      <c r="K725" s="149">
        <f t="shared" si="232"/>
        <v>21</v>
      </c>
      <c r="L725" s="150">
        <f t="shared" si="233"/>
        <v>21</v>
      </c>
      <c r="M725" s="151">
        <f t="shared" si="224"/>
        <v>1.0024257080000001</v>
      </c>
      <c r="N725" s="151">
        <f t="shared" ca="1" si="225"/>
        <v>1.003999176</v>
      </c>
      <c r="O725" s="150">
        <f t="shared" si="234"/>
        <v>0</v>
      </c>
      <c r="P725" s="145">
        <f t="shared" ca="1" si="226"/>
        <v>27.021472419999998</v>
      </c>
      <c r="Q725" s="152">
        <f t="shared" si="227"/>
        <v>0</v>
      </c>
      <c r="R725" s="153" t="str">
        <f t="shared" si="235"/>
        <v>A+J=</v>
      </c>
      <c r="S725" s="148">
        <f t="shared" si="236"/>
        <v>44176</v>
      </c>
      <c r="T725" s="154">
        <f t="shared" si="228"/>
        <v>0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7" t="str">
        <f t="shared" ca="1" si="237"/>
        <v>Pago</v>
      </c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</row>
    <row r="726" spans="1:208" x14ac:dyDescent="0.2">
      <c r="A726" s="143">
        <f t="shared" si="229"/>
        <v>44176</v>
      </c>
      <c r="B726" s="144">
        <f t="shared" ca="1" si="238"/>
        <v>6785.070912229995</v>
      </c>
      <c r="C726" s="145">
        <f t="shared" si="230"/>
        <v>6756.7599999999948</v>
      </c>
      <c r="D726" s="146">
        <f ca="1">IF(A726&lt;$B$1,VLOOKUP(A726,[1]DI!$A$4:$B$15000,2,FALSE),0)</f>
        <v>1.9000000000000006E-2</v>
      </c>
      <c r="E726" s="145">
        <f t="shared" ca="1" si="222"/>
        <v>1.0000746899999999</v>
      </c>
      <c r="F726" s="145">
        <f ca="1">(TRUNC(PRODUCT($E$12:$E725),16))</f>
        <v>1.0882181390041401</v>
      </c>
      <c r="G726" s="145">
        <f t="shared" ca="1" si="221"/>
        <v>1.08643153569975</v>
      </c>
      <c r="H726" s="145">
        <f t="shared" ca="1" si="223"/>
        <v>1.00164447</v>
      </c>
      <c r="I726" s="147">
        <f t="shared" si="231"/>
        <v>2.9499999999999998E-2</v>
      </c>
      <c r="J726" s="148">
        <f t="shared" si="239"/>
        <v>44146</v>
      </c>
      <c r="K726" s="149">
        <f t="shared" si="232"/>
        <v>22</v>
      </c>
      <c r="L726" s="150">
        <f t="shared" si="233"/>
        <v>22</v>
      </c>
      <c r="M726" s="151">
        <f t="shared" si="224"/>
        <v>1.002541364</v>
      </c>
      <c r="N726" s="151">
        <f t="shared" ca="1" si="225"/>
        <v>1.0041900130000001</v>
      </c>
      <c r="O726" s="150">
        <f t="shared" si="234"/>
        <v>24</v>
      </c>
      <c r="P726" s="145">
        <f t="shared" ca="1" si="226"/>
        <v>28.31091223</v>
      </c>
      <c r="Q726" s="152">
        <f t="shared" si="227"/>
        <v>270.27</v>
      </c>
      <c r="R726" s="153" t="str">
        <f t="shared" si="235"/>
        <v>A+J=</v>
      </c>
      <c r="S726" s="148">
        <f t="shared" si="236"/>
        <v>44176</v>
      </c>
      <c r="T726" s="154">
        <f t="shared" ca="1" si="228"/>
        <v>5822327.788484999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7" t="str">
        <f t="shared" ca="1" si="237"/>
        <v>Pago</v>
      </c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</row>
    <row r="727" spans="1:208" x14ac:dyDescent="0.2">
      <c r="A727" s="143">
        <f t="shared" si="229"/>
        <v>44177</v>
      </c>
      <c r="B727" s="144">
        <f t="shared" ca="1" si="238"/>
        <v>6487.7229260699942</v>
      </c>
      <c r="C727" s="145">
        <f t="shared" si="230"/>
        <v>6486.4899999999943</v>
      </c>
      <c r="D727" s="146">
        <f ca="1">IF(A727&lt;$B$1,VLOOKUP(A727,[1]DI!$A$4:$B$15000,2,FALSE),0)</f>
        <v>0</v>
      </c>
      <c r="E727" s="145">
        <f t="shared" ca="1" si="222"/>
        <v>1</v>
      </c>
      <c r="F727" s="145">
        <f ca="1">(TRUNC(PRODUCT($E$12:$E726),16))</f>
        <v>1.0882994180169401</v>
      </c>
      <c r="G727" s="145">
        <f t="shared" ca="1" si="221"/>
        <v>1.0882181390041401</v>
      </c>
      <c r="H727" s="145">
        <f t="shared" ca="1" si="223"/>
        <v>1.0000746899999999</v>
      </c>
      <c r="I727" s="147">
        <f t="shared" si="231"/>
        <v>2.9499999999999998E-2</v>
      </c>
      <c r="J727" s="148">
        <f t="shared" si="239"/>
        <v>44176</v>
      </c>
      <c r="K727" s="149">
        <f t="shared" si="232"/>
        <v>1</v>
      </c>
      <c r="L727" s="150">
        <f t="shared" si="233"/>
        <v>1</v>
      </c>
      <c r="M727" s="151">
        <f t="shared" si="224"/>
        <v>1.000115377</v>
      </c>
      <c r="N727" s="151">
        <f t="shared" ca="1" si="225"/>
        <v>1.000190076</v>
      </c>
      <c r="O727" s="150">
        <f t="shared" si="234"/>
        <v>0</v>
      </c>
      <c r="P727" s="145">
        <f t="shared" ca="1" si="226"/>
        <v>1.23292607</v>
      </c>
      <c r="Q727" s="152">
        <f t="shared" si="227"/>
        <v>0</v>
      </c>
      <c r="R727" s="153" t="str">
        <f t="shared" si="235"/>
        <v>A+J=</v>
      </c>
      <c r="S727" s="148">
        <f t="shared" si="236"/>
        <v>44207</v>
      </c>
      <c r="T727" s="154">
        <f t="shared" si="228"/>
        <v>0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7" t="str">
        <f t="shared" ca="1" si="237"/>
        <v>Pago</v>
      </c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</row>
    <row r="728" spans="1:208" x14ac:dyDescent="0.2">
      <c r="A728" s="143">
        <f t="shared" si="229"/>
        <v>44178</v>
      </c>
      <c r="B728" s="144">
        <f t="shared" ca="1" si="238"/>
        <v>6487.7229260699942</v>
      </c>
      <c r="C728" s="145">
        <f t="shared" si="230"/>
        <v>6486.4899999999943</v>
      </c>
      <c r="D728" s="146">
        <f ca="1">IF(A728&lt;$B$1,VLOOKUP(A728,[1]DI!$A$4:$B$15000,2,FALSE),0)</f>
        <v>0</v>
      </c>
      <c r="E728" s="145">
        <f t="shared" ca="1" si="222"/>
        <v>1</v>
      </c>
      <c r="F728" s="145">
        <f ca="1">(TRUNC(PRODUCT($E$12:$E727),16))</f>
        <v>1.0882994180169401</v>
      </c>
      <c r="G728" s="145">
        <f t="shared" ca="1" si="221"/>
        <v>1.0882181390041401</v>
      </c>
      <c r="H728" s="145">
        <f t="shared" ca="1" si="223"/>
        <v>1.0000746899999999</v>
      </c>
      <c r="I728" s="147">
        <f t="shared" si="231"/>
        <v>2.9499999999999998E-2</v>
      </c>
      <c r="J728" s="148">
        <f t="shared" si="239"/>
        <v>44176</v>
      </c>
      <c r="K728" s="149">
        <f t="shared" si="232"/>
        <v>1</v>
      </c>
      <c r="L728" s="150">
        <f t="shared" si="233"/>
        <v>1</v>
      </c>
      <c r="M728" s="151">
        <f t="shared" si="224"/>
        <v>1.000115377</v>
      </c>
      <c r="N728" s="151">
        <f t="shared" ca="1" si="225"/>
        <v>1.000190076</v>
      </c>
      <c r="O728" s="150">
        <f t="shared" si="234"/>
        <v>0</v>
      </c>
      <c r="P728" s="145">
        <f t="shared" ca="1" si="226"/>
        <v>1.23292607</v>
      </c>
      <c r="Q728" s="152">
        <f t="shared" si="227"/>
        <v>0</v>
      </c>
      <c r="R728" s="153" t="str">
        <f t="shared" si="235"/>
        <v>A+J=</v>
      </c>
      <c r="S728" s="148">
        <f t="shared" si="236"/>
        <v>44207</v>
      </c>
      <c r="T728" s="154">
        <f t="shared" si="228"/>
        <v>0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7" t="str">
        <f t="shared" ca="1" si="237"/>
        <v>Pago</v>
      </c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</row>
    <row r="729" spans="1:208" x14ac:dyDescent="0.2">
      <c r="A729" s="143">
        <f t="shared" si="229"/>
        <v>44179</v>
      </c>
      <c r="B729" s="144">
        <f t="shared" ca="1" si="238"/>
        <v>6487.7229260699942</v>
      </c>
      <c r="C729" s="145">
        <f t="shared" si="230"/>
        <v>6486.4899999999943</v>
      </c>
      <c r="D729" s="146">
        <f ca="1">IF(A729&lt;$B$1,VLOOKUP(A729,[1]DI!$A$4:$B$15000,2,FALSE),0)</f>
        <v>1.9000000000000006E-2</v>
      </c>
      <c r="E729" s="145">
        <f t="shared" ca="1" si="222"/>
        <v>1.0000746899999999</v>
      </c>
      <c r="F729" s="145">
        <f ca="1">(TRUNC(PRODUCT($E$12:$E728),16))</f>
        <v>1.0882994180169401</v>
      </c>
      <c r="G729" s="145">
        <f t="shared" ca="1" si="221"/>
        <v>1.0882181390041401</v>
      </c>
      <c r="H729" s="145">
        <f t="shared" ca="1" si="223"/>
        <v>1.0000746899999999</v>
      </c>
      <c r="I729" s="147">
        <f t="shared" si="231"/>
        <v>2.9499999999999998E-2</v>
      </c>
      <c r="J729" s="148">
        <f t="shared" si="239"/>
        <v>44176</v>
      </c>
      <c r="K729" s="149">
        <f t="shared" si="232"/>
        <v>1</v>
      </c>
      <c r="L729" s="150">
        <f t="shared" si="233"/>
        <v>1</v>
      </c>
      <c r="M729" s="151">
        <f t="shared" si="224"/>
        <v>1.000115377</v>
      </c>
      <c r="N729" s="151">
        <f t="shared" ca="1" si="225"/>
        <v>1.000190076</v>
      </c>
      <c r="O729" s="150">
        <f t="shared" si="234"/>
        <v>0</v>
      </c>
      <c r="P729" s="145">
        <f t="shared" ca="1" si="226"/>
        <v>1.23292607</v>
      </c>
      <c r="Q729" s="152">
        <f t="shared" si="227"/>
        <v>0</v>
      </c>
      <c r="R729" s="153" t="str">
        <f t="shared" si="235"/>
        <v>A+J=</v>
      </c>
      <c r="S729" s="148">
        <f t="shared" si="236"/>
        <v>44207</v>
      </c>
      <c r="T729" s="154">
        <f t="shared" si="228"/>
        <v>0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7" t="str">
        <f t="shared" ca="1" si="237"/>
        <v>Pago</v>
      </c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</row>
    <row r="730" spans="1:208" x14ac:dyDescent="0.2">
      <c r="A730" s="143">
        <f t="shared" si="229"/>
        <v>44180</v>
      </c>
      <c r="B730" s="144">
        <f t="shared" ca="1" si="238"/>
        <v>6488.9561051099945</v>
      </c>
      <c r="C730" s="145">
        <f t="shared" si="230"/>
        <v>6486.4899999999943</v>
      </c>
      <c r="D730" s="146">
        <f ca="1">IF(A730&lt;$B$1,VLOOKUP(A730,[1]DI!$A$4:$B$15000,2,FALSE),0)</f>
        <v>1.9000000000000006E-2</v>
      </c>
      <c r="E730" s="145">
        <f t="shared" ca="1" si="222"/>
        <v>1.0000746899999999</v>
      </c>
      <c r="F730" s="145">
        <f ca="1">(TRUNC(PRODUCT($E$12:$E729),16))</f>
        <v>1.08838070310047</v>
      </c>
      <c r="G730" s="145">
        <f t="shared" ca="1" si="221"/>
        <v>1.0882181390041401</v>
      </c>
      <c r="H730" s="145">
        <f t="shared" ca="1" si="223"/>
        <v>1.00014939</v>
      </c>
      <c r="I730" s="147">
        <f t="shared" si="231"/>
        <v>2.9499999999999998E-2</v>
      </c>
      <c r="J730" s="148">
        <f t="shared" si="239"/>
        <v>44176</v>
      </c>
      <c r="K730" s="149">
        <f t="shared" si="232"/>
        <v>2</v>
      </c>
      <c r="L730" s="150">
        <f t="shared" si="233"/>
        <v>2</v>
      </c>
      <c r="M730" s="151">
        <f t="shared" si="224"/>
        <v>1.0002307669999999</v>
      </c>
      <c r="N730" s="151">
        <f t="shared" ca="1" si="225"/>
        <v>1.0003801910000001</v>
      </c>
      <c r="O730" s="150">
        <f t="shared" si="234"/>
        <v>0</v>
      </c>
      <c r="P730" s="145">
        <f t="shared" ca="1" si="226"/>
        <v>2.46610511</v>
      </c>
      <c r="Q730" s="152">
        <f t="shared" si="227"/>
        <v>0</v>
      </c>
      <c r="R730" s="153" t="str">
        <f t="shared" si="235"/>
        <v>A+J=</v>
      </c>
      <c r="S730" s="148">
        <f t="shared" si="236"/>
        <v>44207</v>
      </c>
      <c r="T730" s="154">
        <f t="shared" si="228"/>
        <v>0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7" t="str">
        <f t="shared" ca="1" si="237"/>
        <v>Pago</v>
      </c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</row>
    <row r="731" spans="1:208" x14ac:dyDescent="0.2">
      <c r="A731" s="143">
        <f t="shared" si="229"/>
        <v>44181</v>
      </c>
      <c r="B731" s="144">
        <f t="shared" ca="1" si="238"/>
        <v>6490.1894917299942</v>
      </c>
      <c r="C731" s="145">
        <f t="shared" si="230"/>
        <v>6486.4899999999943</v>
      </c>
      <c r="D731" s="146">
        <f ca="1">IF(A731&lt;$B$1,VLOOKUP(A731,[1]DI!$A$4:$B$15000,2,FALSE),0)</f>
        <v>1.9000000000000006E-2</v>
      </c>
      <c r="E731" s="145">
        <f t="shared" ca="1" si="222"/>
        <v>1.0000746899999999</v>
      </c>
      <c r="F731" s="145">
        <f ca="1">(TRUNC(PRODUCT($E$12:$E730),16))</f>
        <v>1.0884619942551901</v>
      </c>
      <c r="G731" s="145">
        <f t="shared" ca="1" si="221"/>
        <v>1.0882181390041401</v>
      </c>
      <c r="H731" s="145">
        <f t="shared" ca="1" si="223"/>
        <v>1.0002240899999999</v>
      </c>
      <c r="I731" s="147">
        <f t="shared" si="231"/>
        <v>2.9499999999999998E-2</v>
      </c>
      <c r="J731" s="148">
        <f t="shared" si="239"/>
        <v>44176</v>
      </c>
      <c r="K731" s="149">
        <f t="shared" si="232"/>
        <v>3</v>
      </c>
      <c r="L731" s="150">
        <f t="shared" si="233"/>
        <v>3</v>
      </c>
      <c r="M731" s="151">
        <f t="shared" si="224"/>
        <v>1.00034617</v>
      </c>
      <c r="N731" s="151">
        <f t="shared" ca="1" si="225"/>
        <v>1.0005703379999999</v>
      </c>
      <c r="O731" s="150">
        <f t="shared" si="234"/>
        <v>0</v>
      </c>
      <c r="P731" s="145">
        <f t="shared" ca="1" si="226"/>
        <v>3.6994917300000001</v>
      </c>
      <c r="Q731" s="152">
        <f t="shared" si="227"/>
        <v>0</v>
      </c>
      <c r="R731" s="153" t="str">
        <f t="shared" si="235"/>
        <v>A+J=</v>
      </c>
      <c r="S731" s="148">
        <f t="shared" si="236"/>
        <v>44207</v>
      </c>
      <c r="T731" s="154">
        <f t="shared" si="228"/>
        <v>0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7" t="str">
        <f t="shared" ca="1" si="237"/>
        <v>Pago</v>
      </c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</row>
    <row r="732" spans="1:208" x14ac:dyDescent="0.2">
      <c r="A732" s="143">
        <f t="shared" si="229"/>
        <v>44182</v>
      </c>
      <c r="B732" s="144">
        <f t="shared" ca="1" si="238"/>
        <v>6491.4230729399942</v>
      </c>
      <c r="C732" s="145">
        <f t="shared" si="230"/>
        <v>6486.4899999999943</v>
      </c>
      <c r="D732" s="146">
        <f ca="1">IF(A732&lt;$B$1,VLOOKUP(A732,[1]DI!$A$4:$B$15000,2,FALSE),0)</f>
        <v>1.9000000000000006E-2</v>
      </c>
      <c r="E732" s="145">
        <f t="shared" ca="1" si="222"/>
        <v>1.0000746899999999</v>
      </c>
      <c r="F732" s="145">
        <f ca="1">(TRUNC(PRODUCT($E$12:$E731),16))</f>
        <v>1.0885432914815401</v>
      </c>
      <c r="G732" s="145">
        <f t="shared" ca="1" si="221"/>
        <v>1.0882181390041401</v>
      </c>
      <c r="H732" s="145">
        <f t="shared" ca="1" si="223"/>
        <v>1.00029879</v>
      </c>
      <c r="I732" s="147">
        <f t="shared" si="231"/>
        <v>2.9499999999999998E-2</v>
      </c>
      <c r="J732" s="148">
        <f t="shared" si="239"/>
        <v>44176</v>
      </c>
      <c r="K732" s="149">
        <f t="shared" si="232"/>
        <v>4</v>
      </c>
      <c r="L732" s="150">
        <f t="shared" si="233"/>
        <v>4</v>
      </c>
      <c r="M732" s="151">
        <f t="shared" si="224"/>
        <v>1.000461587</v>
      </c>
      <c r="N732" s="151">
        <f t="shared" ca="1" si="225"/>
        <v>1.0007605150000001</v>
      </c>
      <c r="O732" s="150">
        <f t="shared" si="234"/>
        <v>0</v>
      </c>
      <c r="P732" s="145">
        <f t="shared" ca="1" si="226"/>
        <v>4.9330729399999997</v>
      </c>
      <c r="Q732" s="152">
        <f t="shared" si="227"/>
        <v>0</v>
      </c>
      <c r="R732" s="153" t="str">
        <f t="shared" si="235"/>
        <v>A+J=</v>
      </c>
      <c r="S732" s="148">
        <f t="shared" si="236"/>
        <v>44207</v>
      </c>
      <c r="T732" s="154">
        <f t="shared" si="228"/>
        <v>0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7" t="str">
        <f t="shared" ca="1" si="237"/>
        <v>Pago</v>
      </c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</row>
    <row r="733" spans="1:208" x14ac:dyDescent="0.2">
      <c r="A733" s="143">
        <f t="shared" si="229"/>
        <v>44183</v>
      </c>
      <c r="B733" s="144">
        <f t="shared" ca="1" si="238"/>
        <v>6492.6569849599946</v>
      </c>
      <c r="C733" s="145">
        <f t="shared" si="230"/>
        <v>6486.4899999999943</v>
      </c>
      <c r="D733" s="146">
        <f ca="1">IF(A733&lt;$B$1,VLOOKUP(A733,[1]DI!$A$4:$B$15000,2,FALSE),0)</f>
        <v>1.9000000000000006E-2</v>
      </c>
      <c r="E733" s="145">
        <f t="shared" ca="1" si="222"/>
        <v>1.0000746899999999</v>
      </c>
      <c r="F733" s="145">
        <f ca="1">(TRUNC(PRODUCT($E$12:$E732),16))</f>
        <v>1.08862459477998</v>
      </c>
      <c r="G733" s="145">
        <f t="shared" ca="1" si="221"/>
        <v>1.0882181390041401</v>
      </c>
      <c r="H733" s="145">
        <f t="shared" ca="1" si="223"/>
        <v>1.00037351</v>
      </c>
      <c r="I733" s="147">
        <f t="shared" si="231"/>
        <v>2.9499999999999998E-2</v>
      </c>
      <c r="J733" s="148">
        <f t="shared" si="239"/>
        <v>44176</v>
      </c>
      <c r="K733" s="149">
        <f t="shared" si="232"/>
        <v>5</v>
      </c>
      <c r="L733" s="150">
        <f t="shared" si="233"/>
        <v>5</v>
      </c>
      <c r="M733" s="151">
        <f t="shared" si="224"/>
        <v>1.0005770169999999</v>
      </c>
      <c r="N733" s="151">
        <f t="shared" ca="1" si="225"/>
        <v>1.000950743</v>
      </c>
      <c r="O733" s="150">
        <f t="shared" si="234"/>
        <v>0</v>
      </c>
      <c r="P733" s="145">
        <f t="shared" ca="1" si="226"/>
        <v>6.1669849599999997</v>
      </c>
      <c r="Q733" s="152">
        <f t="shared" si="227"/>
        <v>0</v>
      </c>
      <c r="R733" s="153" t="str">
        <f t="shared" si="235"/>
        <v>A+J=</v>
      </c>
      <c r="S733" s="148">
        <f t="shared" si="236"/>
        <v>44207</v>
      </c>
      <c r="T733" s="154">
        <f t="shared" si="228"/>
        <v>0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7" t="str">
        <f t="shared" ca="1" si="237"/>
        <v>Pago</v>
      </c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</row>
    <row r="734" spans="1:208" x14ac:dyDescent="0.2">
      <c r="A734" s="143">
        <f t="shared" si="229"/>
        <v>44184</v>
      </c>
      <c r="B734" s="144">
        <f t="shared" ca="1" si="238"/>
        <v>6493.8910202199941</v>
      </c>
      <c r="C734" s="145">
        <f t="shared" si="230"/>
        <v>6486.4899999999943</v>
      </c>
      <c r="D734" s="146">
        <f ca="1">IF(A734&lt;$B$1,VLOOKUP(A734,[1]DI!$A$4:$B$15000,2,FALSE),0)</f>
        <v>0</v>
      </c>
      <c r="E734" s="145">
        <f t="shared" ca="1" si="222"/>
        <v>1</v>
      </c>
      <c r="F734" s="145">
        <f ca="1">(TRUNC(PRODUCT($E$12:$E733),16))</f>
        <v>1.0887059041509599</v>
      </c>
      <c r="G734" s="145">
        <f t="shared" ca="1" si="221"/>
        <v>1.0882181390041401</v>
      </c>
      <c r="H734" s="145">
        <f t="shared" ca="1" si="223"/>
        <v>1.00044822</v>
      </c>
      <c r="I734" s="147">
        <f t="shared" si="231"/>
        <v>2.9499999999999998E-2</v>
      </c>
      <c r="J734" s="148">
        <f t="shared" si="239"/>
        <v>44176</v>
      </c>
      <c r="K734" s="149">
        <f t="shared" si="232"/>
        <v>5</v>
      </c>
      <c r="L734" s="150">
        <f t="shared" si="233"/>
        <v>6</v>
      </c>
      <c r="M734" s="151">
        <f t="shared" si="224"/>
        <v>1.00069246</v>
      </c>
      <c r="N734" s="151">
        <f t="shared" ca="1" si="225"/>
        <v>1.0011409899999999</v>
      </c>
      <c r="O734" s="150">
        <f t="shared" si="234"/>
        <v>0</v>
      </c>
      <c r="P734" s="145">
        <f t="shared" ca="1" si="226"/>
        <v>7.4010202200000004</v>
      </c>
      <c r="Q734" s="152">
        <f t="shared" si="227"/>
        <v>0</v>
      </c>
      <c r="R734" s="153" t="str">
        <f t="shared" si="235"/>
        <v>A+J=</v>
      </c>
      <c r="S734" s="148">
        <f t="shared" si="236"/>
        <v>44207</v>
      </c>
      <c r="T734" s="154">
        <f t="shared" si="228"/>
        <v>0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7" t="str">
        <f t="shared" ca="1" si="237"/>
        <v>Pago</v>
      </c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</row>
    <row r="735" spans="1:208" x14ac:dyDescent="0.2">
      <c r="A735" s="143">
        <f t="shared" si="229"/>
        <v>44185</v>
      </c>
      <c r="B735" s="144">
        <f t="shared" ca="1" si="238"/>
        <v>6493.8910202199941</v>
      </c>
      <c r="C735" s="145">
        <f t="shared" si="230"/>
        <v>6486.4899999999943</v>
      </c>
      <c r="D735" s="146">
        <f ca="1">IF(A735&lt;$B$1,VLOOKUP(A735,[1]DI!$A$4:$B$15000,2,FALSE),0)</f>
        <v>0</v>
      </c>
      <c r="E735" s="145">
        <f t="shared" ca="1" si="222"/>
        <v>1</v>
      </c>
      <c r="F735" s="145">
        <f ca="1">(TRUNC(PRODUCT($E$12:$E734),16))</f>
        <v>1.0887059041509599</v>
      </c>
      <c r="G735" s="145">
        <f t="shared" ca="1" si="221"/>
        <v>1.0882181390041401</v>
      </c>
      <c r="H735" s="145">
        <f t="shared" ca="1" si="223"/>
        <v>1.00044822</v>
      </c>
      <c r="I735" s="147">
        <f t="shared" si="231"/>
        <v>2.9499999999999998E-2</v>
      </c>
      <c r="J735" s="148">
        <f t="shared" si="239"/>
        <v>44176</v>
      </c>
      <c r="K735" s="149">
        <f t="shared" si="232"/>
        <v>5</v>
      </c>
      <c r="L735" s="150">
        <f t="shared" si="233"/>
        <v>6</v>
      </c>
      <c r="M735" s="151">
        <f t="shared" si="224"/>
        <v>1.00069246</v>
      </c>
      <c r="N735" s="151">
        <f t="shared" ca="1" si="225"/>
        <v>1.0011409899999999</v>
      </c>
      <c r="O735" s="150">
        <f t="shared" si="234"/>
        <v>0</v>
      </c>
      <c r="P735" s="145">
        <f t="shared" ca="1" si="226"/>
        <v>7.4010202200000004</v>
      </c>
      <c r="Q735" s="152">
        <f t="shared" si="227"/>
        <v>0</v>
      </c>
      <c r="R735" s="153" t="str">
        <f t="shared" si="235"/>
        <v>A+J=</v>
      </c>
      <c r="S735" s="148">
        <f t="shared" si="236"/>
        <v>44207</v>
      </c>
      <c r="T735" s="154">
        <f t="shared" si="228"/>
        <v>0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7" t="str">
        <f t="shared" ca="1" si="237"/>
        <v>Pago</v>
      </c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</row>
    <row r="736" spans="1:208" x14ac:dyDescent="0.2">
      <c r="A736" s="143">
        <f t="shared" si="229"/>
        <v>44186</v>
      </c>
      <c r="B736" s="144">
        <f t="shared" ca="1" si="238"/>
        <v>6493.8910202199941</v>
      </c>
      <c r="C736" s="145">
        <f t="shared" si="230"/>
        <v>6486.4899999999943</v>
      </c>
      <c r="D736" s="146">
        <f ca="1">IF(A736&lt;$B$1,VLOOKUP(A736,[1]DI!$A$4:$B$15000,2,FALSE),0)</f>
        <v>1.9000000000000006E-2</v>
      </c>
      <c r="E736" s="145">
        <f t="shared" ca="1" si="222"/>
        <v>1.0000746899999999</v>
      </c>
      <c r="F736" s="145">
        <f ca="1">(TRUNC(PRODUCT($E$12:$E735),16))</f>
        <v>1.0887059041509599</v>
      </c>
      <c r="G736" s="145">
        <f t="shared" ca="1" si="221"/>
        <v>1.0882181390041401</v>
      </c>
      <c r="H736" s="145">
        <f t="shared" ca="1" si="223"/>
        <v>1.00044822</v>
      </c>
      <c r="I736" s="147">
        <f t="shared" si="231"/>
        <v>2.9499999999999998E-2</v>
      </c>
      <c r="J736" s="148">
        <f t="shared" si="239"/>
        <v>44176</v>
      </c>
      <c r="K736" s="149">
        <f t="shared" si="232"/>
        <v>6</v>
      </c>
      <c r="L736" s="150">
        <f t="shared" si="233"/>
        <v>6</v>
      </c>
      <c r="M736" s="151">
        <f t="shared" si="224"/>
        <v>1.00069246</v>
      </c>
      <c r="N736" s="151">
        <f t="shared" ca="1" si="225"/>
        <v>1.0011409899999999</v>
      </c>
      <c r="O736" s="150">
        <f t="shared" si="234"/>
        <v>0</v>
      </c>
      <c r="P736" s="145">
        <f t="shared" ca="1" si="226"/>
        <v>7.4010202200000004</v>
      </c>
      <c r="Q736" s="152">
        <f t="shared" si="227"/>
        <v>0</v>
      </c>
      <c r="R736" s="153" t="str">
        <f t="shared" si="235"/>
        <v>A+J=</v>
      </c>
      <c r="S736" s="148">
        <f t="shared" si="236"/>
        <v>44207</v>
      </c>
      <c r="T736" s="154">
        <f t="shared" si="228"/>
        <v>0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7" t="str">
        <f t="shared" ca="1" si="237"/>
        <v>Pago</v>
      </c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</row>
    <row r="737" spans="1:208" x14ac:dyDescent="0.2">
      <c r="A737" s="143">
        <f t="shared" si="229"/>
        <v>44187</v>
      </c>
      <c r="B737" s="144">
        <f t="shared" ca="1" si="238"/>
        <v>6495.1253862899939</v>
      </c>
      <c r="C737" s="145">
        <f t="shared" si="230"/>
        <v>6486.4899999999943</v>
      </c>
      <c r="D737" s="146">
        <f ca="1">IF(A737&lt;$B$1,VLOOKUP(A737,[1]DI!$A$4:$B$15000,2,FALSE),0)</f>
        <v>1.9000000000000006E-2</v>
      </c>
      <c r="E737" s="145">
        <f t="shared" ca="1" si="222"/>
        <v>1.0000746899999999</v>
      </c>
      <c r="F737" s="145">
        <f ca="1">(TRUNC(PRODUCT($E$12:$E736),16))</f>
        <v>1.08878721959494</v>
      </c>
      <c r="G737" s="145">
        <f t="shared" ca="1" si="221"/>
        <v>1.0882181390041401</v>
      </c>
      <c r="H737" s="145">
        <f t="shared" ca="1" si="223"/>
        <v>1.0005229499999999</v>
      </c>
      <c r="I737" s="147">
        <f t="shared" si="231"/>
        <v>2.9499999999999998E-2</v>
      </c>
      <c r="J737" s="148">
        <f t="shared" si="239"/>
        <v>44176</v>
      </c>
      <c r="K737" s="149">
        <f t="shared" si="232"/>
        <v>7</v>
      </c>
      <c r="L737" s="150">
        <f t="shared" si="233"/>
        <v>7</v>
      </c>
      <c r="M737" s="151">
        <f t="shared" si="224"/>
        <v>1.0008079160000001</v>
      </c>
      <c r="N737" s="151">
        <f t="shared" ca="1" si="225"/>
        <v>1.001331288</v>
      </c>
      <c r="O737" s="150">
        <f t="shared" si="234"/>
        <v>0</v>
      </c>
      <c r="P737" s="145">
        <f t="shared" ca="1" si="226"/>
        <v>8.6353862899999996</v>
      </c>
      <c r="Q737" s="152">
        <f t="shared" si="227"/>
        <v>0</v>
      </c>
      <c r="R737" s="153" t="str">
        <f t="shared" si="235"/>
        <v>A+J=</v>
      </c>
      <c r="S737" s="148">
        <f t="shared" si="236"/>
        <v>44207</v>
      </c>
      <c r="T737" s="154">
        <f t="shared" si="228"/>
        <v>0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7" t="str">
        <f t="shared" ca="1" si="237"/>
        <v>Pago</v>
      </c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</row>
    <row r="738" spans="1:208" x14ac:dyDescent="0.2">
      <c r="A738" s="143">
        <f t="shared" si="229"/>
        <v>44188</v>
      </c>
      <c r="B738" s="144">
        <f t="shared" ca="1" si="238"/>
        <v>6496.359959939994</v>
      </c>
      <c r="C738" s="145">
        <f t="shared" si="230"/>
        <v>6486.4899999999943</v>
      </c>
      <c r="D738" s="146">
        <f ca="1">IF(A738&lt;$B$1,VLOOKUP(A738,[1]DI!$A$4:$B$15000,2,FALSE),0)</f>
        <v>1.9000000000000006E-2</v>
      </c>
      <c r="E738" s="145">
        <f t="shared" ca="1" si="222"/>
        <v>1.0000746899999999</v>
      </c>
      <c r="F738" s="145">
        <f ca="1">(TRUNC(PRODUCT($E$12:$E737),16))</f>
        <v>1.08886854111238</v>
      </c>
      <c r="G738" s="145">
        <f t="shared" ca="1" si="221"/>
        <v>1.0882181390041401</v>
      </c>
      <c r="H738" s="145">
        <f t="shared" ca="1" si="223"/>
        <v>1.00059768</v>
      </c>
      <c r="I738" s="147">
        <f t="shared" si="231"/>
        <v>2.9499999999999998E-2</v>
      </c>
      <c r="J738" s="148">
        <f t="shared" si="239"/>
        <v>44176</v>
      </c>
      <c r="K738" s="149">
        <f t="shared" si="232"/>
        <v>8</v>
      </c>
      <c r="L738" s="150">
        <f t="shared" si="233"/>
        <v>8</v>
      </c>
      <c r="M738" s="151">
        <f t="shared" si="224"/>
        <v>1.000923386</v>
      </c>
      <c r="N738" s="151">
        <f t="shared" ca="1" si="225"/>
        <v>1.0015216179999999</v>
      </c>
      <c r="O738" s="150">
        <f t="shared" si="234"/>
        <v>0</v>
      </c>
      <c r="P738" s="145">
        <f t="shared" ca="1" si="226"/>
        <v>9.8699599399999993</v>
      </c>
      <c r="Q738" s="152">
        <f t="shared" si="227"/>
        <v>0</v>
      </c>
      <c r="R738" s="153" t="str">
        <f t="shared" si="235"/>
        <v>A+J=</v>
      </c>
      <c r="S738" s="148">
        <f t="shared" si="236"/>
        <v>44207</v>
      </c>
      <c r="T738" s="154">
        <f t="shared" si="228"/>
        <v>0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7" t="str">
        <f t="shared" ca="1" si="237"/>
        <v>Pago</v>
      </c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</row>
    <row r="739" spans="1:208" x14ac:dyDescent="0.2">
      <c r="A739" s="143">
        <f t="shared" si="229"/>
        <v>44189</v>
      </c>
      <c r="B739" s="144">
        <f t="shared" ca="1" si="238"/>
        <v>6497.5947346599942</v>
      </c>
      <c r="C739" s="145">
        <f t="shared" si="230"/>
        <v>6486.4899999999943</v>
      </c>
      <c r="D739" s="146">
        <f ca="1">IF(A739&lt;$B$1,VLOOKUP(A739,[1]DI!$A$4:$B$15000,2,FALSE),0)</f>
        <v>1.9000000000000006E-2</v>
      </c>
      <c r="E739" s="145">
        <f t="shared" ca="1" si="222"/>
        <v>1.0000746899999999</v>
      </c>
      <c r="F739" s="145">
        <f ca="1">(TRUNC(PRODUCT($E$12:$E738),16))</f>
        <v>1.08894986870371</v>
      </c>
      <c r="G739" s="145">
        <f t="shared" ca="1" si="221"/>
        <v>1.0882181390041401</v>
      </c>
      <c r="H739" s="145">
        <f t="shared" ca="1" si="223"/>
        <v>1.00067241</v>
      </c>
      <c r="I739" s="147">
        <f t="shared" si="231"/>
        <v>2.9499999999999998E-2</v>
      </c>
      <c r="J739" s="148">
        <f t="shared" si="239"/>
        <v>44176</v>
      </c>
      <c r="K739" s="149">
        <f t="shared" si="232"/>
        <v>9</v>
      </c>
      <c r="L739" s="150">
        <f t="shared" si="233"/>
        <v>9</v>
      </c>
      <c r="M739" s="151">
        <f t="shared" si="224"/>
        <v>1.0010388699999999</v>
      </c>
      <c r="N739" s="151">
        <f t="shared" ca="1" si="225"/>
        <v>1.001711979</v>
      </c>
      <c r="O739" s="150">
        <f t="shared" si="234"/>
        <v>0</v>
      </c>
      <c r="P739" s="145">
        <f t="shared" ca="1" si="226"/>
        <v>11.10473466</v>
      </c>
      <c r="Q739" s="152">
        <f t="shared" si="227"/>
        <v>0</v>
      </c>
      <c r="R739" s="153" t="str">
        <f t="shared" si="235"/>
        <v>A+J=</v>
      </c>
      <c r="S739" s="148">
        <f t="shared" si="236"/>
        <v>44207</v>
      </c>
      <c r="T739" s="154">
        <f t="shared" si="228"/>
        <v>0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7" t="str">
        <f t="shared" ca="1" si="237"/>
        <v>Pago</v>
      </c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</row>
    <row r="740" spans="1:208" x14ac:dyDescent="0.2">
      <c r="A740" s="143">
        <f t="shared" si="229"/>
        <v>44190</v>
      </c>
      <c r="B740" s="144">
        <f t="shared" ca="1" si="238"/>
        <v>6498.8297558699942</v>
      </c>
      <c r="C740" s="145">
        <f t="shared" si="230"/>
        <v>6486.4899999999943</v>
      </c>
      <c r="D740" s="146">
        <f ca="1">IF(A740&lt;$B$1,VLOOKUP(A740,[1]DI!$A$4:$B$15000,2,FALSE),0)</f>
        <v>0</v>
      </c>
      <c r="E740" s="145">
        <f t="shared" ca="1" si="222"/>
        <v>1</v>
      </c>
      <c r="F740" s="145">
        <f ca="1">(TRUNC(PRODUCT($E$12:$E739),16))</f>
        <v>1.0890312023694</v>
      </c>
      <c r="G740" s="145">
        <f t="shared" ca="1" si="221"/>
        <v>1.0882181390041401</v>
      </c>
      <c r="H740" s="145">
        <f t="shared" ca="1" si="223"/>
        <v>1.00074715</v>
      </c>
      <c r="I740" s="147">
        <f t="shared" si="231"/>
        <v>2.9499999999999998E-2</v>
      </c>
      <c r="J740" s="148">
        <f t="shared" si="239"/>
        <v>44176</v>
      </c>
      <c r="K740" s="149">
        <f t="shared" si="232"/>
        <v>9</v>
      </c>
      <c r="L740" s="150">
        <f t="shared" si="233"/>
        <v>10</v>
      </c>
      <c r="M740" s="151">
        <f t="shared" si="224"/>
        <v>1.001154366</v>
      </c>
      <c r="N740" s="151">
        <f t="shared" ca="1" si="225"/>
        <v>1.001902378</v>
      </c>
      <c r="O740" s="150">
        <f t="shared" si="234"/>
        <v>0</v>
      </c>
      <c r="P740" s="145">
        <f t="shared" ca="1" si="226"/>
        <v>12.339755869999999</v>
      </c>
      <c r="Q740" s="152">
        <f t="shared" si="227"/>
        <v>0</v>
      </c>
      <c r="R740" s="153" t="str">
        <f t="shared" si="235"/>
        <v>A+J=</v>
      </c>
      <c r="S740" s="148">
        <f t="shared" si="236"/>
        <v>44207</v>
      </c>
      <c r="T740" s="154">
        <f t="shared" si="228"/>
        <v>0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7" t="str">
        <f t="shared" ca="1" si="237"/>
        <v>Pago</v>
      </c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</row>
    <row r="741" spans="1:208" x14ac:dyDescent="0.2">
      <c r="A741" s="143">
        <f t="shared" si="229"/>
        <v>44191</v>
      </c>
      <c r="B741" s="144">
        <f t="shared" ca="1" si="238"/>
        <v>6498.8297558699942</v>
      </c>
      <c r="C741" s="145">
        <f t="shared" si="230"/>
        <v>6486.4899999999943</v>
      </c>
      <c r="D741" s="146">
        <f ca="1">IF(A741&lt;$B$1,VLOOKUP(A741,[1]DI!$A$4:$B$15000,2,FALSE),0)</f>
        <v>0</v>
      </c>
      <c r="E741" s="145">
        <f t="shared" ca="1" si="222"/>
        <v>1</v>
      </c>
      <c r="F741" s="145">
        <f ca="1">(TRUNC(PRODUCT($E$12:$E740),16))</f>
        <v>1.0890312023694</v>
      </c>
      <c r="G741" s="145">
        <f t="shared" ca="1" si="221"/>
        <v>1.0882181390041401</v>
      </c>
      <c r="H741" s="145">
        <f t="shared" ca="1" si="223"/>
        <v>1.00074715</v>
      </c>
      <c r="I741" s="147">
        <f t="shared" si="231"/>
        <v>2.9499999999999998E-2</v>
      </c>
      <c r="J741" s="148">
        <f t="shared" si="239"/>
        <v>44176</v>
      </c>
      <c r="K741" s="149">
        <f t="shared" si="232"/>
        <v>9</v>
      </c>
      <c r="L741" s="150">
        <f t="shared" si="233"/>
        <v>10</v>
      </c>
      <c r="M741" s="151">
        <f t="shared" si="224"/>
        <v>1.001154366</v>
      </c>
      <c r="N741" s="151">
        <f t="shared" ca="1" si="225"/>
        <v>1.001902378</v>
      </c>
      <c r="O741" s="150">
        <f t="shared" si="234"/>
        <v>0</v>
      </c>
      <c r="P741" s="145">
        <f t="shared" ca="1" si="226"/>
        <v>12.339755869999999</v>
      </c>
      <c r="Q741" s="152">
        <f t="shared" si="227"/>
        <v>0</v>
      </c>
      <c r="R741" s="153" t="str">
        <f t="shared" si="235"/>
        <v>A+J=</v>
      </c>
      <c r="S741" s="148">
        <f t="shared" si="236"/>
        <v>44207</v>
      </c>
      <c r="T741" s="154">
        <f t="shared" si="228"/>
        <v>0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7" t="str">
        <f t="shared" ca="1" si="237"/>
        <v>Pago</v>
      </c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</row>
    <row r="742" spans="1:208" x14ac:dyDescent="0.2">
      <c r="A742" s="143">
        <f t="shared" si="229"/>
        <v>44192</v>
      </c>
      <c r="B742" s="144">
        <f t="shared" ca="1" si="238"/>
        <v>6498.8297558699942</v>
      </c>
      <c r="C742" s="145">
        <f t="shared" si="230"/>
        <v>6486.4899999999943</v>
      </c>
      <c r="D742" s="146">
        <f ca="1">IF(A742&lt;$B$1,VLOOKUP(A742,[1]DI!$A$4:$B$15000,2,FALSE),0)</f>
        <v>0</v>
      </c>
      <c r="E742" s="145">
        <f t="shared" ca="1" si="222"/>
        <v>1</v>
      </c>
      <c r="F742" s="145">
        <f ca="1">(TRUNC(PRODUCT($E$12:$E741),16))</f>
        <v>1.0890312023694</v>
      </c>
      <c r="G742" s="145">
        <f t="shared" ca="1" si="221"/>
        <v>1.0882181390041401</v>
      </c>
      <c r="H742" s="145">
        <f t="shared" ca="1" si="223"/>
        <v>1.00074715</v>
      </c>
      <c r="I742" s="147">
        <f t="shared" si="231"/>
        <v>2.9499999999999998E-2</v>
      </c>
      <c r="J742" s="148">
        <f t="shared" si="239"/>
        <v>44176</v>
      </c>
      <c r="K742" s="149">
        <f t="shared" si="232"/>
        <v>9</v>
      </c>
      <c r="L742" s="150">
        <f t="shared" si="233"/>
        <v>10</v>
      </c>
      <c r="M742" s="151">
        <f t="shared" si="224"/>
        <v>1.001154366</v>
      </c>
      <c r="N742" s="151">
        <f t="shared" ca="1" si="225"/>
        <v>1.001902378</v>
      </c>
      <c r="O742" s="150">
        <f t="shared" si="234"/>
        <v>0</v>
      </c>
      <c r="P742" s="145">
        <f t="shared" ca="1" si="226"/>
        <v>12.339755869999999</v>
      </c>
      <c r="Q742" s="152">
        <f t="shared" si="227"/>
        <v>0</v>
      </c>
      <c r="R742" s="153" t="str">
        <f t="shared" si="235"/>
        <v>A+J=</v>
      </c>
      <c r="S742" s="148">
        <f t="shared" si="236"/>
        <v>44207</v>
      </c>
      <c r="T742" s="154">
        <f t="shared" si="228"/>
        <v>0</v>
      </c>
      <c r="U742" s="29"/>
      <c r="V742" s="29"/>
      <c r="W742" s="29"/>
      <c r="X742" s="29"/>
      <c r="Y742" s="31"/>
      <c r="Z742" s="29"/>
      <c r="AA742" s="29"/>
      <c r="AB742" s="29"/>
      <c r="AC742" s="29"/>
      <c r="AD742" s="29"/>
      <c r="AE742" s="48"/>
      <c r="AF742" s="29"/>
      <c r="AG742" s="7" t="str">
        <f t="shared" ca="1" si="237"/>
        <v>Pago</v>
      </c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31"/>
      <c r="GY742" s="31"/>
      <c r="GZ742" s="31"/>
    </row>
    <row r="743" spans="1:208" x14ac:dyDescent="0.2">
      <c r="A743" s="143">
        <f t="shared" si="229"/>
        <v>44193</v>
      </c>
      <c r="B743" s="144">
        <f t="shared" ca="1" si="238"/>
        <v>6498.8297558699942</v>
      </c>
      <c r="C743" s="145">
        <f t="shared" si="230"/>
        <v>6486.4899999999943</v>
      </c>
      <c r="D743" s="146">
        <f ca="1">IF(A743&lt;$B$1,VLOOKUP(A743,[1]DI!$A$4:$B$15000,2,FALSE),0)</f>
        <v>1.9000000000000006E-2</v>
      </c>
      <c r="E743" s="145">
        <f t="shared" ca="1" si="222"/>
        <v>1.0000746899999999</v>
      </c>
      <c r="F743" s="145">
        <f ca="1">(TRUNC(PRODUCT($E$12:$E742),16))</f>
        <v>1.0890312023694</v>
      </c>
      <c r="G743" s="145">
        <f t="shared" ca="1" si="221"/>
        <v>1.0882181390041401</v>
      </c>
      <c r="H743" s="145">
        <f t="shared" ca="1" si="223"/>
        <v>1.00074715</v>
      </c>
      <c r="I743" s="147">
        <f t="shared" si="231"/>
        <v>2.9499999999999998E-2</v>
      </c>
      <c r="J743" s="148">
        <f t="shared" si="239"/>
        <v>44176</v>
      </c>
      <c r="K743" s="149">
        <f t="shared" si="232"/>
        <v>10</v>
      </c>
      <c r="L743" s="150">
        <f t="shared" si="233"/>
        <v>10</v>
      </c>
      <c r="M743" s="151">
        <f t="shared" si="224"/>
        <v>1.001154366</v>
      </c>
      <c r="N743" s="151">
        <f t="shared" ca="1" si="225"/>
        <v>1.001902378</v>
      </c>
      <c r="O743" s="150">
        <f t="shared" si="234"/>
        <v>0</v>
      </c>
      <c r="P743" s="145">
        <f t="shared" ca="1" si="226"/>
        <v>12.339755869999999</v>
      </c>
      <c r="Q743" s="152">
        <f t="shared" si="227"/>
        <v>0</v>
      </c>
      <c r="R743" s="153" t="str">
        <f t="shared" si="235"/>
        <v>A+J=</v>
      </c>
      <c r="S743" s="148">
        <f t="shared" si="236"/>
        <v>44207</v>
      </c>
      <c r="T743" s="154">
        <f t="shared" si="228"/>
        <v>0</v>
      </c>
      <c r="U743" s="29"/>
      <c r="V743" s="29"/>
      <c r="W743" s="29"/>
      <c r="X743" s="29"/>
      <c r="Y743" s="31"/>
      <c r="Z743" s="29"/>
      <c r="AA743" s="29"/>
      <c r="AB743" s="29"/>
      <c r="AC743" s="29"/>
      <c r="AD743" s="29"/>
      <c r="AE743" s="48"/>
      <c r="AF743" s="29"/>
      <c r="AG743" s="7" t="str">
        <f t="shared" ca="1" si="237"/>
        <v>Pago</v>
      </c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</row>
    <row r="744" spans="1:208" x14ac:dyDescent="0.2">
      <c r="A744" s="143">
        <f t="shared" si="229"/>
        <v>44194</v>
      </c>
      <c r="B744" s="144">
        <f t="shared" ca="1" si="238"/>
        <v>6500.065055999994</v>
      </c>
      <c r="C744" s="145">
        <f t="shared" si="230"/>
        <v>6486.4899999999943</v>
      </c>
      <c r="D744" s="146">
        <f ca="1">IF(A744&lt;$B$1,VLOOKUP(A744,[1]DI!$A$4:$B$15000,2,FALSE),0)</f>
        <v>1.9000000000000006E-2</v>
      </c>
      <c r="E744" s="145">
        <f t="shared" ca="1" si="222"/>
        <v>1.0000746899999999</v>
      </c>
      <c r="F744" s="145">
        <f ca="1">(TRUNC(PRODUCT($E$12:$E743),16))</f>
        <v>1.0891125421099099</v>
      </c>
      <c r="G744" s="145">
        <f t="shared" ca="1" si="221"/>
        <v>1.0882181390041401</v>
      </c>
      <c r="H744" s="145">
        <f t="shared" ca="1" si="223"/>
        <v>1.0008219</v>
      </c>
      <c r="I744" s="147">
        <f t="shared" si="231"/>
        <v>2.9499999999999998E-2</v>
      </c>
      <c r="J744" s="148">
        <f t="shared" si="239"/>
        <v>44176</v>
      </c>
      <c r="K744" s="149">
        <f t="shared" si="232"/>
        <v>11</v>
      </c>
      <c r="L744" s="150">
        <f t="shared" si="233"/>
        <v>11</v>
      </c>
      <c r="M744" s="151">
        <f t="shared" si="224"/>
        <v>1.0012698760000001</v>
      </c>
      <c r="N744" s="151">
        <f t="shared" ca="1" si="225"/>
        <v>1.0020928200000001</v>
      </c>
      <c r="O744" s="150">
        <f t="shared" si="234"/>
        <v>0</v>
      </c>
      <c r="P744" s="145">
        <f t="shared" ca="1" si="226"/>
        <v>13.575056</v>
      </c>
      <c r="Q744" s="152">
        <f t="shared" si="227"/>
        <v>0</v>
      </c>
      <c r="R744" s="153" t="str">
        <f t="shared" si="235"/>
        <v>A+J=</v>
      </c>
      <c r="S744" s="148">
        <f t="shared" si="236"/>
        <v>44207</v>
      </c>
      <c r="T744" s="154">
        <f t="shared" si="228"/>
        <v>0</v>
      </c>
      <c r="U744" s="29"/>
      <c r="V744" s="29"/>
      <c r="W744" s="29"/>
      <c r="X744" s="29"/>
      <c r="Y744" s="31"/>
      <c r="Z744" s="29"/>
      <c r="AA744" s="29"/>
      <c r="AB744" s="29"/>
      <c r="AC744" s="29"/>
      <c r="AD744" s="29"/>
      <c r="AE744" s="48"/>
      <c r="AF744" s="29"/>
      <c r="AG744" s="7" t="str">
        <f t="shared" ca="1" si="237"/>
        <v>Pago</v>
      </c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31"/>
      <c r="GY744" s="31"/>
      <c r="GZ744" s="31"/>
    </row>
    <row r="745" spans="1:208" x14ac:dyDescent="0.2">
      <c r="A745" s="143">
        <f t="shared" si="229"/>
        <v>44195</v>
      </c>
      <c r="B745" s="144">
        <f t="shared" ca="1" si="238"/>
        <v>6501.3005442299946</v>
      </c>
      <c r="C745" s="145">
        <f t="shared" si="230"/>
        <v>6486.4899999999943</v>
      </c>
      <c r="D745" s="146">
        <f ca="1">IF(A745&lt;$B$1,VLOOKUP(A745,[1]DI!$A$4:$B$15000,2,FALSE),0)</f>
        <v>1.9000000000000006E-2</v>
      </c>
      <c r="E745" s="145">
        <f t="shared" ca="1" si="222"/>
        <v>1.0000746899999999</v>
      </c>
      <c r="F745" s="145">
        <f ca="1">(TRUNC(PRODUCT($E$12:$E744),16))</f>
        <v>1.0891938879256799</v>
      </c>
      <c r="G745" s="145">
        <f t="shared" ca="1" si="221"/>
        <v>1.0882181390041401</v>
      </c>
      <c r="H745" s="145">
        <f t="shared" ca="1" si="223"/>
        <v>1.0008966500000001</v>
      </c>
      <c r="I745" s="147">
        <f t="shared" si="231"/>
        <v>2.9499999999999998E-2</v>
      </c>
      <c r="J745" s="148">
        <f t="shared" si="239"/>
        <v>44176</v>
      </c>
      <c r="K745" s="149">
        <f t="shared" si="232"/>
        <v>12</v>
      </c>
      <c r="L745" s="150">
        <f t="shared" si="233"/>
        <v>12</v>
      </c>
      <c r="M745" s="151">
        <f t="shared" si="224"/>
        <v>1.0013853989999999</v>
      </c>
      <c r="N745" s="151">
        <f t="shared" ca="1" si="225"/>
        <v>1.0022832909999999</v>
      </c>
      <c r="O745" s="150">
        <f t="shared" si="234"/>
        <v>0</v>
      </c>
      <c r="P745" s="145">
        <f t="shared" ca="1" si="226"/>
        <v>14.81054423</v>
      </c>
      <c r="Q745" s="152">
        <f t="shared" si="227"/>
        <v>0</v>
      </c>
      <c r="R745" s="153" t="str">
        <f t="shared" si="235"/>
        <v>A+J=</v>
      </c>
      <c r="S745" s="148">
        <f t="shared" si="236"/>
        <v>44207</v>
      </c>
      <c r="T745" s="154">
        <f t="shared" si="228"/>
        <v>0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7" t="str">
        <f t="shared" ca="1" si="237"/>
        <v>Pago</v>
      </c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</row>
    <row r="746" spans="1:208" x14ac:dyDescent="0.2">
      <c r="A746" s="143">
        <f t="shared" si="229"/>
        <v>44196</v>
      </c>
      <c r="B746" s="144">
        <f t="shared" ca="1" si="238"/>
        <v>6502.5363048999943</v>
      </c>
      <c r="C746" s="145">
        <f t="shared" si="230"/>
        <v>6486.4899999999943</v>
      </c>
      <c r="D746" s="146">
        <f ca="1">IF(A746&lt;$B$1,VLOOKUP(A746,[1]DI!$A$4:$B$15000,2,FALSE),0)</f>
        <v>1.9000000000000006E-2</v>
      </c>
      <c r="E746" s="145">
        <f t="shared" ca="1" si="222"/>
        <v>1.0000746899999999</v>
      </c>
      <c r="F746" s="145">
        <f ca="1">(TRUNC(PRODUCT($E$12:$E745),16))</f>
        <v>1.0892752398171699</v>
      </c>
      <c r="G746" s="145">
        <f t="shared" ca="1" si="221"/>
        <v>1.0882181390041401</v>
      </c>
      <c r="H746" s="145">
        <f t="shared" ca="1" si="223"/>
        <v>1.00097141</v>
      </c>
      <c r="I746" s="147">
        <f t="shared" si="231"/>
        <v>2.9499999999999998E-2</v>
      </c>
      <c r="J746" s="148">
        <f t="shared" si="239"/>
        <v>44176</v>
      </c>
      <c r="K746" s="149">
        <f t="shared" si="232"/>
        <v>13</v>
      </c>
      <c r="L746" s="150">
        <f t="shared" si="233"/>
        <v>13</v>
      </c>
      <c r="M746" s="151">
        <f t="shared" si="224"/>
        <v>1.001500936</v>
      </c>
      <c r="N746" s="151">
        <f t="shared" ca="1" si="225"/>
        <v>1.0024738040000001</v>
      </c>
      <c r="O746" s="150">
        <f t="shared" si="234"/>
        <v>0</v>
      </c>
      <c r="P746" s="145">
        <f t="shared" ca="1" si="226"/>
        <v>16.046304899999999</v>
      </c>
      <c r="Q746" s="152">
        <f t="shared" si="227"/>
        <v>0</v>
      </c>
      <c r="R746" s="153" t="str">
        <f t="shared" si="235"/>
        <v>A+J=</v>
      </c>
      <c r="S746" s="148">
        <f t="shared" si="236"/>
        <v>44207</v>
      </c>
      <c r="T746" s="154">
        <f t="shared" si="228"/>
        <v>0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7" t="str">
        <f t="shared" ca="1" si="237"/>
        <v>Pago</v>
      </c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</row>
    <row r="747" spans="1:208" x14ac:dyDescent="0.2">
      <c r="A747" s="143">
        <f t="shared" si="229"/>
        <v>44197</v>
      </c>
      <c r="B747" s="144">
        <f t="shared" ca="1" si="238"/>
        <v>6503.7722601699943</v>
      </c>
      <c r="C747" s="145">
        <f t="shared" si="230"/>
        <v>6486.4899999999943</v>
      </c>
      <c r="D747" s="146">
        <f ca="1">IF(A747&lt;$B$1,VLOOKUP(A747,[1]DI!$A$4:$B$15000,2,FALSE),0)</f>
        <v>0</v>
      </c>
      <c r="E747" s="145">
        <f t="shared" ca="1" si="222"/>
        <v>1</v>
      </c>
      <c r="F747" s="145">
        <f ca="1">(TRUNC(PRODUCT($E$12:$E746),16))</f>
        <v>1.0893565977848301</v>
      </c>
      <c r="G747" s="145">
        <f t="shared" ca="1" si="221"/>
        <v>1.0882181390041401</v>
      </c>
      <c r="H747" s="145">
        <f t="shared" ca="1" si="223"/>
        <v>1.00104617</v>
      </c>
      <c r="I747" s="147">
        <f t="shared" si="231"/>
        <v>2.9499999999999998E-2</v>
      </c>
      <c r="J747" s="148">
        <f t="shared" si="239"/>
        <v>44176</v>
      </c>
      <c r="K747" s="149">
        <f t="shared" si="232"/>
        <v>13</v>
      </c>
      <c r="L747" s="150">
        <f t="shared" si="233"/>
        <v>14</v>
      </c>
      <c r="M747" s="151">
        <f t="shared" si="224"/>
        <v>1.0016164860000001</v>
      </c>
      <c r="N747" s="151">
        <f t="shared" ca="1" si="225"/>
        <v>1.0026643470000001</v>
      </c>
      <c r="O747" s="150">
        <f t="shared" si="234"/>
        <v>0</v>
      </c>
      <c r="P747" s="145">
        <f t="shared" ca="1" si="226"/>
        <v>17.282260170000001</v>
      </c>
      <c r="Q747" s="152">
        <f t="shared" si="227"/>
        <v>0</v>
      </c>
      <c r="R747" s="153" t="str">
        <f t="shared" si="235"/>
        <v>A+J=</v>
      </c>
      <c r="S747" s="148">
        <f t="shared" si="236"/>
        <v>44207</v>
      </c>
      <c r="T747" s="154">
        <f t="shared" si="228"/>
        <v>0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7" t="str">
        <f t="shared" ca="1" si="237"/>
        <v>Pago</v>
      </c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</row>
    <row r="748" spans="1:208" x14ac:dyDescent="0.2">
      <c r="A748" s="143">
        <f t="shared" si="229"/>
        <v>44198</v>
      </c>
      <c r="B748" s="144">
        <f t="shared" ca="1" si="238"/>
        <v>6503.7722601699943</v>
      </c>
      <c r="C748" s="145">
        <f t="shared" si="230"/>
        <v>6486.4899999999943</v>
      </c>
      <c r="D748" s="146">
        <f ca="1">IF(A748&lt;$B$1,VLOOKUP(A748,[1]DI!$A$4:$B$15000,2,FALSE),0)</f>
        <v>0</v>
      </c>
      <c r="E748" s="145">
        <f t="shared" ca="1" si="222"/>
        <v>1</v>
      </c>
      <c r="F748" s="145">
        <f ca="1">(TRUNC(PRODUCT($E$12:$E747),16))</f>
        <v>1.0893565977848301</v>
      </c>
      <c r="G748" s="145">
        <f t="shared" ca="1" si="221"/>
        <v>1.0882181390041401</v>
      </c>
      <c r="H748" s="145">
        <f t="shared" ca="1" si="223"/>
        <v>1.00104617</v>
      </c>
      <c r="I748" s="147">
        <f t="shared" si="231"/>
        <v>2.9499999999999998E-2</v>
      </c>
      <c r="J748" s="148">
        <f t="shared" si="239"/>
        <v>44176</v>
      </c>
      <c r="K748" s="149">
        <f t="shared" si="232"/>
        <v>13</v>
      </c>
      <c r="L748" s="150">
        <f t="shared" si="233"/>
        <v>14</v>
      </c>
      <c r="M748" s="151">
        <f t="shared" si="224"/>
        <v>1.0016164860000001</v>
      </c>
      <c r="N748" s="151">
        <f t="shared" ca="1" si="225"/>
        <v>1.0026643470000001</v>
      </c>
      <c r="O748" s="150">
        <f t="shared" si="234"/>
        <v>0</v>
      </c>
      <c r="P748" s="145">
        <f t="shared" ca="1" si="226"/>
        <v>17.282260170000001</v>
      </c>
      <c r="Q748" s="152">
        <f t="shared" si="227"/>
        <v>0</v>
      </c>
      <c r="R748" s="153" t="str">
        <f t="shared" si="235"/>
        <v>A+J=</v>
      </c>
      <c r="S748" s="148">
        <f t="shared" si="236"/>
        <v>44207</v>
      </c>
      <c r="T748" s="154">
        <f t="shared" si="228"/>
        <v>0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7" t="str">
        <f t="shared" ca="1" si="237"/>
        <v>Pago</v>
      </c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</row>
    <row r="749" spans="1:208" x14ac:dyDescent="0.2">
      <c r="A749" s="143">
        <f t="shared" si="229"/>
        <v>44199</v>
      </c>
      <c r="B749" s="144">
        <f t="shared" ca="1" si="238"/>
        <v>6503.7722601699943</v>
      </c>
      <c r="C749" s="145">
        <f t="shared" si="230"/>
        <v>6486.4899999999943</v>
      </c>
      <c r="D749" s="146">
        <f ca="1">IF(A749&lt;$B$1,VLOOKUP(A749,[1]DI!$A$4:$B$15000,2,FALSE),0)</f>
        <v>0</v>
      </c>
      <c r="E749" s="145">
        <f t="shared" ca="1" si="222"/>
        <v>1</v>
      </c>
      <c r="F749" s="145">
        <f ca="1">(TRUNC(PRODUCT($E$12:$E748),16))</f>
        <v>1.0893565977848301</v>
      </c>
      <c r="G749" s="145">
        <f t="shared" ca="1" si="221"/>
        <v>1.0882181390041401</v>
      </c>
      <c r="H749" s="145">
        <f t="shared" ca="1" si="223"/>
        <v>1.00104617</v>
      </c>
      <c r="I749" s="147">
        <f t="shared" si="231"/>
        <v>2.9499999999999998E-2</v>
      </c>
      <c r="J749" s="148">
        <f t="shared" si="239"/>
        <v>44176</v>
      </c>
      <c r="K749" s="149">
        <f t="shared" si="232"/>
        <v>13</v>
      </c>
      <c r="L749" s="150">
        <f t="shared" si="233"/>
        <v>14</v>
      </c>
      <c r="M749" s="151">
        <f t="shared" si="224"/>
        <v>1.0016164860000001</v>
      </c>
      <c r="N749" s="151">
        <f t="shared" ca="1" si="225"/>
        <v>1.0026643470000001</v>
      </c>
      <c r="O749" s="150">
        <f t="shared" si="234"/>
        <v>0</v>
      </c>
      <c r="P749" s="145">
        <f t="shared" ca="1" si="226"/>
        <v>17.282260170000001</v>
      </c>
      <c r="Q749" s="152">
        <f t="shared" si="227"/>
        <v>0</v>
      </c>
      <c r="R749" s="153" t="str">
        <f t="shared" si="235"/>
        <v>A+J=</v>
      </c>
      <c r="S749" s="148">
        <f t="shared" si="236"/>
        <v>44207</v>
      </c>
      <c r="T749" s="154">
        <f t="shared" si="228"/>
        <v>0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7" t="str">
        <f t="shared" ca="1" si="237"/>
        <v>Pago</v>
      </c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</row>
    <row r="750" spans="1:208" x14ac:dyDescent="0.2">
      <c r="A750" s="143">
        <f t="shared" si="229"/>
        <v>44200</v>
      </c>
      <c r="B750" s="144">
        <f t="shared" ca="1" si="238"/>
        <v>6503.7722601699943</v>
      </c>
      <c r="C750" s="145">
        <f t="shared" si="230"/>
        <v>6486.4899999999943</v>
      </c>
      <c r="D750" s="146">
        <f ca="1">IF(A750&lt;$B$1,VLOOKUP(A750,[1]DI!$A$4:$B$15000,2,FALSE),0)</f>
        <v>1.9000000000000006E-2</v>
      </c>
      <c r="E750" s="145">
        <f t="shared" ca="1" si="222"/>
        <v>1.0000746899999999</v>
      </c>
      <c r="F750" s="145">
        <f ca="1">(TRUNC(PRODUCT($E$12:$E749),16))</f>
        <v>1.0893565977848301</v>
      </c>
      <c r="G750" s="145">
        <f t="shared" ca="1" si="221"/>
        <v>1.0882181390041401</v>
      </c>
      <c r="H750" s="145">
        <f t="shared" ca="1" si="223"/>
        <v>1.00104617</v>
      </c>
      <c r="I750" s="147">
        <f t="shared" si="231"/>
        <v>2.9499999999999998E-2</v>
      </c>
      <c r="J750" s="148">
        <f t="shared" si="239"/>
        <v>44176</v>
      </c>
      <c r="K750" s="149">
        <f t="shared" si="232"/>
        <v>14</v>
      </c>
      <c r="L750" s="150">
        <f t="shared" si="233"/>
        <v>14</v>
      </c>
      <c r="M750" s="151">
        <f t="shared" si="224"/>
        <v>1.0016164860000001</v>
      </c>
      <c r="N750" s="151">
        <f t="shared" ca="1" si="225"/>
        <v>1.0026643470000001</v>
      </c>
      <c r="O750" s="150">
        <f t="shared" si="234"/>
        <v>0</v>
      </c>
      <c r="P750" s="145">
        <f t="shared" ca="1" si="226"/>
        <v>17.282260170000001</v>
      </c>
      <c r="Q750" s="152">
        <f t="shared" si="227"/>
        <v>0</v>
      </c>
      <c r="R750" s="153" t="str">
        <f t="shared" si="235"/>
        <v>A+J=</v>
      </c>
      <c r="S750" s="148">
        <f t="shared" si="236"/>
        <v>44207</v>
      </c>
      <c r="T750" s="154">
        <f t="shared" si="228"/>
        <v>0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7" t="str">
        <f t="shared" ca="1" si="237"/>
        <v>Pago</v>
      </c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</row>
    <row r="751" spans="1:208" x14ac:dyDescent="0.2">
      <c r="A751" s="143">
        <f t="shared" si="229"/>
        <v>44201</v>
      </c>
      <c r="B751" s="144">
        <f t="shared" ca="1" si="238"/>
        <v>6505.008481379994</v>
      </c>
      <c r="C751" s="145">
        <f t="shared" si="230"/>
        <v>6486.4899999999943</v>
      </c>
      <c r="D751" s="146">
        <f ca="1">IF(A751&lt;$B$1,VLOOKUP(A751,[1]DI!$A$4:$B$15000,2,FALSE),0)</f>
        <v>1.9000000000000006E-2</v>
      </c>
      <c r="E751" s="145">
        <f t="shared" ca="1" si="222"/>
        <v>1.0000746899999999</v>
      </c>
      <c r="F751" s="145">
        <f ca="1">(TRUNC(PRODUCT($E$12:$E750),16))</f>
        <v>1.0894379618291199</v>
      </c>
      <c r="G751" s="145">
        <f t="shared" ca="1" si="221"/>
        <v>1.0882181390041401</v>
      </c>
      <c r="H751" s="145">
        <f t="shared" ca="1" si="223"/>
        <v>1.0011209400000001</v>
      </c>
      <c r="I751" s="147">
        <f t="shared" si="231"/>
        <v>2.9499999999999998E-2</v>
      </c>
      <c r="J751" s="148">
        <f t="shared" si="239"/>
        <v>44176</v>
      </c>
      <c r="K751" s="149">
        <f t="shared" si="232"/>
        <v>15</v>
      </c>
      <c r="L751" s="150">
        <f t="shared" si="233"/>
        <v>15</v>
      </c>
      <c r="M751" s="151">
        <f t="shared" si="224"/>
        <v>1.0017320489999999</v>
      </c>
      <c r="N751" s="151">
        <f t="shared" ca="1" si="225"/>
        <v>1.0028549309999999</v>
      </c>
      <c r="O751" s="150">
        <f t="shared" si="234"/>
        <v>0</v>
      </c>
      <c r="P751" s="145">
        <f t="shared" ca="1" si="226"/>
        <v>18.518481380000001</v>
      </c>
      <c r="Q751" s="152">
        <f t="shared" si="227"/>
        <v>0</v>
      </c>
      <c r="R751" s="153" t="str">
        <f t="shared" si="235"/>
        <v>A+J=</v>
      </c>
      <c r="S751" s="148">
        <f t="shared" si="236"/>
        <v>44207</v>
      </c>
      <c r="T751" s="154">
        <f t="shared" si="228"/>
        <v>0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7" t="str">
        <f t="shared" ca="1" si="237"/>
        <v>Pago</v>
      </c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</row>
    <row r="752" spans="1:208" x14ac:dyDescent="0.2">
      <c r="A752" s="143">
        <f t="shared" si="229"/>
        <v>44202</v>
      </c>
      <c r="B752" s="144">
        <f t="shared" ca="1" si="238"/>
        <v>6506.2448906999944</v>
      </c>
      <c r="C752" s="145">
        <f t="shared" si="230"/>
        <v>6486.4899999999943</v>
      </c>
      <c r="D752" s="146">
        <f ca="1">IF(A752&lt;$B$1,VLOOKUP(A752,[1]DI!$A$4:$B$15000,2,FALSE),0)</f>
        <v>1.9000000000000006E-2</v>
      </c>
      <c r="E752" s="145">
        <f t="shared" ca="1" si="222"/>
        <v>1.0000746899999999</v>
      </c>
      <c r="F752" s="145">
        <f ca="1">(TRUNC(PRODUCT($E$12:$E751),16))</f>
        <v>1.0895193319504901</v>
      </c>
      <c r="G752" s="145">
        <f t="shared" ref="G752:G815" ca="1" si="240">IF(O751&gt;0,F751,G751)</f>
        <v>1.0882181390041401</v>
      </c>
      <c r="H752" s="145">
        <f t="shared" ca="1" si="223"/>
        <v>1.00119571</v>
      </c>
      <c r="I752" s="147">
        <f t="shared" si="231"/>
        <v>2.9499999999999998E-2</v>
      </c>
      <c r="J752" s="148">
        <f t="shared" si="239"/>
        <v>44176</v>
      </c>
      <c r="K752" s="149">
        <f t="shared" si="232"/>
        <v>16</v>
      </c>
      <c r="L752" s="150">
        <f t="shared" si="233"/>
        <v>16</v>
      </c>
      <c r="M752" s="151">
        <f t="shared" si="224"/>
        <v>1.0018476249999999</v>
      </c>
      <c r="N752" s="151">
        <f t="shared" ca="1" si="225"/>
        <v>1.0030455439999999</v>
      </c>
      <c r="O752" s="150">
        <f t="shared" si="234"/>
        <v>0</v>
      </c>
      <c r="P752" s="145">
        <f t="shared" ca="1" si="226"/>
        <v>19.754890700000001</v>
      </c>
      <c r="Q752" s="152">
        <f t="shared" si="227"/>
        <v>0</v>
      </c>
      <c r="R752" s="153" t="str">
        <f t="shared" si="235"/>
        <v>A+J=</v>
      </c>
      <c r="S752" s="148">
        <f t="shared" si="236"/>
        <v>44207</v>
      </c>
      <c r="T752" s="154">
        <f t="shared" si="228"/>
        <v>0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7" t="str">
        <f t="shared" ca="1" si="237"/>
        <v>Pago</v>
      </c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</row>
    <row r="753" spans="1:208" x14ac:dyDescent="0.2">
      <c r="A753" s="143">
        <f t="shared" si="229"/>
        <v>44203</v>
      </c>
      <c r="B753" s="144">
        <f t="shared" ca="1" si="238"/>
        <v>6507.481572449994</v>
      </c>
      <c r="C753" s="145">
        <f t="shared" si="230"/>
        <v>6486.4899999999943</v>
      </c>
      <c r="D753" s="146">
        <f ca="1">IF(A753&lt;$B$1,VLOOKUP(A753,[1]DI!$A$4:$B$15000,2,FALSE),0)</f>
        <v>1.9000000000000006E-2</v>
      </c>
      <c r="E753" s="145">
        <f t="shared" ca="1" si="222"/>
        <v>1.0000746899999999</v>
      </c>
      <c r="F753" s="145">
        <f ca="1">(TRUNC(PRODUCT($E$12:$E752),16))</f>
        <v>1.0896007081493899</v>
      </c>
      <c r="G753" s="145">
        <f t="shared" ca="1" si="240"/>
        <v>1.0882181390041401</v>
      </c>
      <c r="H753" s="145">
        <f t="shared" ca="1" si="223"/>
        <v>1.00127049</v>
      </c>
      <c r="I753" s="147">
        <f t="shared" si="231"/>
        <v>2.9499999999999998E-2</v>
      </c>
      <c r="J753" s="148">
        <f t="shared" si="239"/>
        <v>44176</v>
      </c>
      <c r="K753" s="149">
        <f t="shared" si="232"/>
        <v>17</v>
      </c>
      <c r="L753" s="150">
        <f t="shared" si="233"/>
        <v>17</v>
      </c>
      <c r="M753" s="151">
        <f t="shared" si="224"/>
        <v>1.001963215</v>
      </c>
      <c r="N753" s="151">
        <f t="shared" ca="1" si="225"/>
        <v>1.0032361990000001</v>
      </c>
      <c r="O753" s="150">
        <f t="shared" si="234"/>
        <v>0</v>
      </c>
      <c r="P753" s="145">
        <f t="shared" ca="1" si="226"/>
        <v>20.99157245</v>
      </c>
      <c r="Q753" s="152">
        <f t="shared" si="227"/>
        <v>0</v>
      </c>
      <c r="R753" s="153" t="str">
        <f t="shared" si="235"/>
        <v>A+J=</v>
      </c>
      <c r="S753" s="148">
        <f t="shared" si="236"/>
        <v>44207</v>
      </c>
      <c r="T753" s="154">
        <f t="shared" si="228"/>
        <v>0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7" t="str">
        <f t="shared" ca="1" si="237"/>
        <v>Pago</v>
      </c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</row>
    <row r="754" spans="1:208" x14ac:dyDescent="0.2">
      <c r="A754" s="143">
        <f t="shared" si="229"/>
        <v>44204</v>
      </c>
      <c r="B754" s="144">
        <f t="shared" ca="1" si="238"/>
        <v>6508.7184552799945</v>
      </c>
      <c r="C754" s="145">
        <f t="shared" si="230"/>
        <v>6486.4899999999943</v>
      </c>
      <c r="D754" s="146">
        <f ca="1">IF(A754&lt;$B$1,VLOOKUP(A754,[1]DI!$A$4:$B$15000,2,FALSE),0)</f>
        <v>1.9000000000000006E-2</v>
      </c>
      <c r="E754" s="145">
        <f t="shared" ca="1" si="222"/>
        <v>1.0000746899999999</v>
      </c>
      <c r="F754" s="145">
        <f ca="1">(TRUNC(PRODUCT($E$12:$E753),16))</f>
        <v>1.0896820904262801</v>
      </c>
      <c r="G754" s="145">
        <f t="shared" ca="1" si="240"/>
        <v>1.0882181390041401</v>
      </c>
      <c r="H754" s="145">
        <f t="shared" ca="1" si="223"/>
        <v>1.0013452700000001</v>
      </c>
      <c r="I754" s="147">
        <f t="shared" si="231"/>
        <v>2.9499999999999998E-2</v>
      </c>
      <c r="J754" s="148">
        <f t="shared" si="239"/>
        <v>44176</v>
      </c>
      <c r="K754" s="149">
        <f t="shared" si="232"/>
        <v>18</v>
      </c>
      <c r="L754" s="150">
        <f t="shared" si="233"/>
        <v>18</v>
      </c>
      <c r="M754" s="151">
        <f t="shared" si="224"/>
        <v>1.002078818</v>
      </c>
      <c r="N754" s="151">
        <f t="shared" ca="1" si="225"/>
        <v>1.0034268850000001</v>
      </c>
      <c r="O754" s="150">
        <f t="shared" si="234"/>
        <v>0</v>
      </c>
      <c r="P754" s="145">
        <f t="shared" ca="1" si="226"/>
        <v>22.228455279999999</v>
      </c>
      <c r="Q754" s="152">
        <f t="shared" si="227"/>
        <v>0</v>
      </c>
      <c r="R754" s="153" t="str">
        <f t="shared" si="235"/>
        <v>A+J=</v>
      </c>
      <c r="S754" s="148">
        <f t="shared" si="236"/>
        <v>44207</v>
      </c>
      <c r="T754" s="154">
        <f t="shared" si="228"/>
        <v>0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7" t="str">
        <f t="shared" ca="1" si="237"/>
        <v>Pago</v>
      </c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</row>
    <row r="755" spans="1:208" x14ac:dyDescent="0.2">
      <c r="A755" s="143">
        <f t="shared" si="229"/>
        <v>44205</v>
      </c>
      <c r="B755" s="144">
        <f t="shared" ca="1" si="238"/>
        <v>6509.9555975699941</v>
      </c>
      <c r="C755" s="145">
        <f t="shared" si="230"/>
        <v>6486.4899999999943</v>
      </c>
      <c r="D755" s="146">
        <f ca="1">IF(A755&lt;$B$1,VLOOKUP(A755,[1]DI!$A$4:$B$15000,2,FALSE),0)</f>
        <v>0</v>
      </c>
      <c r="E755" s="145">
        <f t="shared" ca="1" si="222"/>
        <v>1</v>
      </c>
      <c r="F755" s="145">
        <f ca="1">(TRUNC(PRODUCT($E$12:$E754),16))</f>
        <v>1.0897634787816199</v>
      </c>
      <c r="G755" s="145">
        <f t="shared" ca="1" si="240"/>
        <v>1.0882181390041401</v>
      </c>
      <c r="H755" s="145">
        <f t="shared" ca="1" si="223"/>
        <v>1.0014200600000001</v>
      </c>
      <c r="I755" s="147">
        <f t="shared" si="231"/>
        <v>2.9499999999999998E-2</v>
      </c>
      <c r="J755" s="148">
        <f t="shared" si="239"/>
        <v>44176</v>
      </c>
      <c r="K755" s="149">
        <f t="shared" si="232"/>
        <v>18</v>
      </c>
      <c r="L755" s="150">
        <f t="shared" si="233"/>
        <v>19</v>
      </c>
      <c r="M755" s="151">
        <f t="shared" si="224"/>
        <v>1.0021944350000001</v>
      </c>
      <c r="N755" s="151">
        <f t="shared" ca="1" si="225"/>
        <v>1.0036176109999999</v>
      </c>
      <c r="O755" s="150">
        <f t="shared" si="234"/>
        <v>0</v>
      </c>
      <c r="P755" s="145">
        <f t="shared" ca="1" si="226"/>
        <v>23.46559757</v>
      </c>
      <c r="Q755" s="152">
        <f t="shared" si="227"/>
        <v>0</v>
      </c>
      <c r="R755" s="153" t="str">
        <f t="shared" si="235"/>
        <v>A+J=</v>
      </c>
      <c r="S755" s="148">
        <f t="shared" si="236"/>
        <v>44207</v>
      </c>
      <c r="T755" s="154">
        <f t="shared" si="228"/>
        <v>0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7" t="str">
        <f t="shared" ca="1" si="237"/>
        <v>Pago</v>
      </c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</row>
    <row r="756" spans="1:208" x14ac:dyDescent="0.2">
      <c r="A756" s="143">
        <f t="shared" si="229"/>
        <v>44206</v>
      </c>
      <c r="B756" s="144">
        <f t="shared" ca="1" si="238"/>
        <v>6509.9555975699941</v>
      </c>
      <c r="C756" s="145">
        <f t="shared" si="230"/>
        <v>6486.4899999999943</v>
      </c>
      <c r="D756" s="146">
        <f ca="1">IF(A756&lt;$B$1,VLOOKUP(A756,[1]DI!$A$4:$B$15000,2,FALSE),0)</f>
        <v>0</v>
      </c>
      <c r="E756" s="145">
        <f t="shared" ca="1" si="222"/>
        <v>1</v>
      </c>
      <c r="F756" s="145">
        <f ca="1">(TRUNC(PRODUCT($E$12:$E755),16))</f>
        <v>1.0897634787816199</v>
      </c>
      <c r="G756" s="145">
        <f t="shared" ca="1" si="240"/>
        <v>1.0882181390041401</v>
      </c>
      <c r="H756" s="145">
        <f t="shared" ca="1" si="223"/>
        <v>1.0014200600000001</v>
      </c>
      <c r="I756" s="147">
        <f t="shared" si="231"/>
        <v>2.9499999999999998E-2</v>
      </c>
      <c r="J756" s="148">
        <f t="shared" si="239"/>
        <v>44176</v>
      </c>
      <c r="K756" s="149">
        <f t="shared" si="232"/>
        <v>18</v>
      </c>
      <c r="L756" s="150">
        <f t="shared" si="233"/>
        <v>19</v>
      </c>
      <c r="M756" s="151">
        <f t="shared" si="224"/>
        <v>1.0021944350000001</v>
      </c>
      <c r="N756" s="151">
        <f t="shared" ca="1" si="225"/>
        <v>1.0036176109999999</v>
      </c>
      <c r="O756" s="150">
        <f t="shared" si="234"/>
        <v>0</v>
      </c>
      <c r="P756" s="145">
        <f t="shared" ca="1" si="226"/>
        <v>23.46559757</v>
      </c>
      <c r="Q756" s="152">
        <f t="shared" si="227"/>
        <v>0</v>
      </c>
      <c r="R756" s="153" t="str">
        <f t="shared" si="235"/>
        <v>A+J=</v>
      </c>
      <c r="S756" s="148">
        <f t="shared" si="236"/>
        <v>44207</v>
      </c>
      <c r="T756" s="154">
        <f t="shared" si="228"/>
        <v>0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7" t="str">
        <f t="shared" ca="1" si="237"/>
        <v>Pago</v>
      </c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</row>
    <row r="757" spans="1:208" x14ac:dyDescent="0.2">
      <c r="A757" s="143">
        <f t="shared" si="229"/>
        <v>44207</v>
      </c>
      <c r="B757" s="144">
        <f t="shared" ca="1" si="238"/>
        <v>6509.9555975699941</v>
      </c>
      <c r="C757" s="145">
        <f t="shared" si="230"/>
        <v>6486.4899999999943</v>
      </c>
      <c r="D757" s="146">
        <f ca="1">IF(A757&lt;$B$1,VLOOKUP(A757,[1]DI!$A$4:$B$15000,2,FALSE),0)</f>
        <v>1.9000000000000006E-2</v>
      </c>
      <c r="E757" s="145">
        <f t="shared" ca="1" si="222"/>
        <v>1.0000746899999999</v>
      </c>
      <c r="F757" s="145">
        <f ca="1">(TRUNC(PRODUCT($E$12:$E756),16))</f>
        <v>1.0897634787816199</v>
      </c>
      <c r="G757" s="145">
        <f t="shared" ca="1" si="240"/>
        <v>1.0882181390041401</v>
      </c>
      <c r="H757" s="145">
        <f t="shared" ca="1" si="223"/>
        <v>1.0014200600000001</v>
      </c>
      <c r="I757" s="147">
        <f t="shared" si="231"/>
        <v>2.9499999999999998E-2</v>
      </c>
      <c r="J757" s="148">
        <f t="shared" si="239"/>
        <v>44176</v>
      </c>
      <c r="K757" s="149">
        <f t="shared" si="232"/>
        <v>19</v>
      </c>
      <c r="L757" s="150">
        <f t="shared" si="233"/>
        <v>19</v>
      </c>
      <c r="M757" s="151">
        <f t="shared" si="224"/>
        <v>1.0021944350000001</v>
      </c>
      <c r="N757" s="151">
        <f t="shared" ca="1" si="225"/>
        <v>1.0036176109999999</v>
      </c>
      <c r="O757" s="150">
        <f t="shared" si="234"/>
        <v>25</v>
      </c>
      <c r="P757" s="145">
        <f t="shared" ca="1" si="226"/>
        <v>23.46559757</v>
      </c>
      <c r="Q757" s="152">
        <f t="shared" si="227"/>
        <v>270.27</v>
      </c>
      <c r="R757" s="153" t="str">
        <f t="shared" si="235"/>
        <v>A+J=</v>
      </c>
      <c r="S757" s="148">
        <f t="shared" si="236"/>
        <v>44207</v>
      </c>
      <c r="T757" s="154">
        <f t="shared" ca="1" si="228"/>
        <v>5727844.1526149996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7" t="str">
        <f t="shared" ca="1" si="237"/>
        <v>Pago</v>
      </c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</row>
    <row r="758" spans="1:208" x14ac:dyDescent="0.2">
      <c r="A758" s="143">
        <f t="shared" si="229"/>
        <v>44208</v>
      </c>
      <c r="B758" s="144">
        <f t="shared" ca="1" si="238"/>
        <v>6217.401554229994</v>
      </c>
      <c r="C758" s="145">
        <f t="shared" si="230"/>
        <v>6216.2199999999939</v>
      </c>
      <c r="D758" s="146">
        <f ca="1">IF(A758&lt;$B$1,VLOOKUP(A758,[1]DI!$A$4:$B$15000,2,FALSE),0)</f>
        <v>1.9000000000000006E-2</v>
      </c>
      <c r="E758" s="145">
        <f t="shared" ca="1" si="222"/>
        <v>1.0000746899999999</v>
      </c>
      <c r="F758" s="145">
        <f ca="1">(TRUNC(PRODUCT($E$12:$E757),16))</f>
        <v>1.0898448732158501</v>
      </c>
      <c r="G758" s="145">
        <f t="shared" ca="1" si="240"/>
        <v>1.0897634787816199</v>
      </c>
      <c r="H758" s="145">
        <f t="shared" ca="1" si="223"/>
        <v>1.0000746899999999</v>
      </c>
      <c r="I758" s="147">
        <f t="shared" si="231"/>
        <v>2.9499999999999998E-2</v>
      </c>
      <c r="J758" s="148">
        <f t="shared" si="239"/>
        <v>44207</v>
      </c>
      <c r="K758" s="149">
        <f t="shared" si="232"/>
        <v>1</v>
      </c>
      <c r="L758" s="150">
        <f t="shared" si="233"/>
        <v>1</v>
      </c>
      <c r="M758" s="151">
        <f t="shared" si="224"/>
        <v>1.000115377</v>
      </c>
      <c r="N758" s="151">
        <f t="shared" ca="1" si="225"/>
        <v>1.000190076</v>
      </c>
      <c r="O758" s="150">
        <f t="shared" si="234"/>
        <v>0</v>
      </c>
      <c r="P758" s="145">
        <f t="shared" ca="1" si="226"/>
        <v>1.1815542299999999</v>
      </c>
      <c r="Q758" s="152">
        <f t="shared" si="227"/>
        <v>0</v>
      </c>
      <c r="R758" s="153" t="str">
        <f t="shared" si="235"/>
        <v>A+J=</v>
      </c>
      <c r="S758" s="148">
        <f t="shared" si="236"/>
        <v>44238</v>
      </c>
      <c r="T758" s="154">
        <f t="shared" si="228"/>
        <v>0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7" t="str">
        <f t="shared" ca="1" si="237"/>
        <v>Pago</v>
      </c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</row>
    <row r="759" spans="1:208" x14ac:dyDescent="0.2">
      <c r="A759" s="143">
        <f t="shared" si="229"/>
        <v>44209</v>
      </c>
      <c r="B759" s="144">
        <f t="shared" ca="1" si="238"/>
        <v>6218.5833508899941</v>
      </c>
      <c r="C759" s="145">
        <f t="shared" si="230"/>
        <v>6216.2199999999939</v>
      </c>
      <c r="D759" s="146">
        <f ca="1">IF(A759&lt;$B$1,VLOOKUP(A759,[1]DI!$A$4:$B$15000,2,FALSE),0)</f>
        <v>1.9000000000000006E-2</v>
      </c>
      <c r="E759" s="145">
        <f t="shared" ca="1" si="222"/>
        <v>1.0000746899999999</v>
      </c>
      <c r="F759" s="145">
        <f ca="1">(TRUNC(PRODUCT($E$12:$E758),16))</f>
        <v>1.08992627372943</v>
      </c>
      <c r="G759" s="145">
        <f t="shared" ca="1" si="240"/>
        <v>1.0897634787816199</v>
      </c>
      <c r="H759" s="145">
        <f t="shared" ca="1" si="223"/>
        <v>1.00014939</v>
      </c>
      <c r="I759" s="147">
        <f t="shared" si="231"/>
        <v>2.9499999999999998E-2</v>
      </c>
      <c r="J759" s="148">
        <f t="shared" si="239"/>
        <v>44207</v>
      </c>
      <c r="K759" s="149">
        <f t="shared" si="232"/>
        <v>2</v>
      </c>
      <c r="L759" s="150">
        <f t="shared" si="233"/>
        <v>2</v>
      </c>
      <c r="M759" s="151">
        <f t="shared" si="224"/>
        <v>1.0002307669999999</v>
      </c>
      <c r="N759" s="151">
        <f t="shared" ca="1" si="225"/>
        <v>1.0003801910000001</v>
      </c>
      <c r="O759" s="150">
        <f t="shared" si="234"/>
        <v>0</v>
      </c>
      <c r="P759" s="145">
        <f t="shared" ca="1" si="226"/>
        <v>2.36335089</v>
      </c>
      <c r="Q759" s="152">
        <f t="shared" si="227"/>
        <v>0</v>
      </c>
      <c r="R759" s="153" t="str">
        <f t="shared" si="235"/>
        <v>A+J=</v>
      </c>
      <c r="S759" s="148">
        <f t="shared" si="236"/>
        <v>44238</v>
      </c>
      <c r="T759" s="154">
        <f t="shared" si="228"/>
        <v>0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7" t="str">
        <f t="shared" ca="1" si="237"/>
        <v>Pago</v>
      </c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</row>
    <row r="760" spans="1:208" x14ac:dyDescent="0.2">
      <c r="A760" s="143">
        <f t="shared" si="229"/>
        <v>44210</v>
      </c>
      <c r="B760" s="144">
        <f t="shared" ca="1" si="238"/>
        <v>6219.7653464799942</v>
      </c>
      <c r="C760" s="145">
        <f t="shared" si="230"/>
        <v>6216.2199999999939</v>
      </c>
      <c r="D760" s="146">
        <f ca="1">IF(A760&lt;$B$1,VLOOKUP(A760,[1]DI!$A$4:$B$15000,2,FALSE),0)</f>
        <v>1.9000000000000006E-2</v>
      </c>
      <c r="E760" s="145">
        <f t="shared" ca="1" si="222"/>
        <v>1.0000746899999999</v>
      </c>
      <c r="F760" s="145">
        <f ca="1">(TRUNC(PRODUCT($E$12:$E759),16))</f>
        <v>1.09000768032281</v>
      </c>
      <c r="G760" s="145">
        <f t="shared" ca="1" si="240"/>
        <v>1.0897634787816199</v>
      </c>
      <c r="H760" s="145">
        <f t="shared" ca="1" si="223"/>
        <v>1.0002240899999999</v>
      </c>
      <c r="I760" s="147">
        <f t="shared" si="231"/>
        <v>2.9499999999999998E-2</v>
      </c>
      <c r="J760" s="148">
        <f t="shared" si="239"/>
        <v>44207</v>
      </c>
      <c r="K760" s="149">
        <f t="shared" si="232"/>
        <v>3</v>
      </c>
      <c r="L760" s="150">
        <f t="shared" si="233"/>
        <v>3</v>
      </c>
      <c r="M760" s="151">
        <f t="shared" si="224"/>
        <v>1.00034617</v>
      </c>
      <c r="N760" s="151">
        <f t="shared" ca="1" si="225"/>
        <v>1.0005703379999999</v>
      </c>
      <c r="O760" s="150">
        <f t="shared" si="234"/>
        <v>0</v>
      </c>
      <c r="P760" s="145">
        <f t="shared" ca="1" si="226"/>
        <v>3.5453464800000001</v>
      </c>
      <c r="Q760" s="152">
        <f t="shared" si="227"/>
        <v>0</v>
      </c>
      <c r="R760" s="153" t="str">
        <f t="shared" si="235"/>
        <v>A+J=</v>
      </c>
      <c r="S760" s="148">
        <f t="shared" si="236"/>
        <v>44238</v>
      </c>
      <c r="T760" s="154">
        <f t="shared" si="228"/>
        <v>0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7" t="str">
        <f t="shared" ca="1" si="237"/>
        <v>Pago</v>
      </c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</row>
    <row r="761" spans="1:208" x14ac:dyDescent="0.2">
      <c r="A761" s="143">
        <f t="shared" si="229"/>
        <v>44211</v>
      </c>
      <c r="B761" s="144">
        <f t="shared" ca="1" si="238"/>
        <v>6220.9475285499939</v>
      </c>
      <c r="C761" s="145">
        <f t="shared" si="230"/>
        <v>6216.2199999999939</v>
      </c>
      <c r="D761" s="146">
        <f ca="1">IF(A761&lt;$B$1,VLOOKUP(A761,[1]DI!$A$4:$B$15000,2,FALSE),0)</f>
        <v>1.9000000000000006E-2</v>
      </c>
      <c r="E761" s="145">
        <f t="shared" ca="1" si="222"/>
        <v>1.0000746899999999</v>
      </c>
      <c r="F761" s="145">
        <f ca="1">(TRUNC(PRODUCT($E$12:$E760),16))</f>
        <v>1.09008909299646</v>
      </c>
      <c r="G761" s="145">
        <f t="shared" ca="1" si="240"/>
        <v>1.0897634787816199</v>
      </c>
      <c r="H761" s="145">
        <f t="shared" ca="1" si="223"/>
        <v>1.00029879</v>
      </c>
      <c r="I761" s="147">
        <f t="shared" si="231"/>
        <v>2.9499999999999998E-2</v>
      </c>
      <c r="J761" s="148">
        <f t="shared" si="239"/>
        <v>44207</v>
      </c>
      <c r="K761" s="149">
        <f t="shared" si="232"/>
        <v>4</v>
      </c>
      <c r="L761" s="150">
        <f t="shared" si="233"/>
        <v>4</v>
      </c>
      <c r="M761" s="151">
        <f t="shared" si="224"/>
        <v>1.000461587</v>
      </c>
      <c r="N761" s="151">
        <f t="shared" ca="1" si="225"/>
        <v>1.0007605150000001</v>
      </c>
      <c r="O761" s="150">
        <f t="shared" si="234"/>
        <v>0</v>
      </c>
      <c r="P761" s="145">
        <f t="shared" ca="1" si="226"/>
        <v>4.7275285499999997</v>
      </c>
      <c r="Q761" s="152">
        <f t="shared" si="227"/>
        <v>0</v>
      </c>
      <c r="R761" s="153" t="str">
        <f t="shared" si="235"/>
        <v>A+J=</v>
      </c>
      <c r="S761" s="148">
        <f t="shared" si="236"/>
        <v>44238</v>
      </c>
      <c r="T761" s="154">
        <f t="shared" si="228"/>
        <v>0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7" t="str">
        <f t="shared" ca="1" si="237"/>
        <v>Pago</v>
      </c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</row>
    <row r="762" spans="1:208" x14ac:dyDescent="0.2">
      <c r="A762" s="143">
        <f t="shared" si="229"/>
        <v>44212</v>
      </c>
      <c r="B762" s="144">
        <f t="shared" ca="1" si="238"/>
        <v>6222.1300276499942</v>
      </c>
      <c r="C762" s="145">
        <f t="shared" si="230"/>
        <v>6216.2199999999939</v>
      </c>
      <c r="D762" s="146">
        <f ca="1">IF(A762&lt;$B$1,VLOOKUP(A762,[1]DI!$A$4:$B$15000,2,FALSE),0)</f>
        <v>0</v>
      </c>
      <c r="E762" s="145">
        <f t="shared" ca="1" si="222"/>
        <v>1</v>
      </c>
      <c r="F762" s="145">
        <f ca="1">(TRUNC(PRODUCT($E$12:$E761),16))</f>
        <v>1.09017051175081</v>
      </c>
      <c r="G762" s="145">
        <f t="shared" ca="1" si="240"/>
        <v>1.0897634787816199</v>
      </c>
      <c r="H762" s="145">
        <f t="shared" ca="1" si="223"/>
        <v>1.00037351</v>
      </c>
      <c r="I762" s="147">
        <f t="shared" si="231"/>
        <v>2.9499999999999998E-2</v>
      </c>
      <c r="J762" s="148">
        <f t="shared" si="239"/>
        <v>44207</v>
      </c>
      <c r="K762" s="149">
        <f t="shared" si="232"/>
        <v>4</v>
      </c>
      <c r="L762" s="150">
        <f t="shared" si="233"/>
        <v>5</v>
      </c>
      <c r="M762" s="151">
        <f t="shared" si="224"/>
        <v>1.0005770169999999</v>
      </c>
      <c r="N762" s="151">
        <f t="shared" ca="1" si="225"/>
        <v>1.000950743</v>
      </c>
      <c r="O762" s="150">
        <f t="shared" si="234"/>
        <v>0</v>
      </c>
      <c r="P762" s="145">
        <f t="shared" ca="1" si="226"/>
        <v>5.91002765</v>
      </c>
      <c r="Q762" s="152">
        <f t="shared" si="227"/>
        <v>0</v>
      </c>
      <c r="R762" s="153" t="str">
        <f t="shared" si="235"/>
        <v>A+J=</v>
      </c>
      <c r="S762" s="148">
        <f t="shared" si="236"/>
        <v>44238</v>
      </c>
      <c r="T762" s="154">
        <f t="shared" si="228"/>
        <v>0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7" t="str">
        <f t="shared" ca="1" si="237"/>
        <v>Pago</v>
      </c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</row>
    <row r="763" spans="1:208" x14ac:dyDescent="0.2">
      <c r="A763" s="143">
        <f t="shared" si="229"/>
        <v>44213</v>
      </c>
      <c r="B763" s="144">
        <f t="shared" ca="1" si="238"/>
        <v>6222.1300276499942</v>
      </c>
      <c r="C763" s="145">
        <f t="shared" si="230"/>
        <v>6216.2199999999939</v>
      </c>
      <c r="D763" s="146">
        <f ca="1">IF(A763&lt;$B$1,VLOOKUP(A763,[1]DI!$A$4:$B$15000,2,FALSE),0)</f>
        <v>0</v>
      </c>
      <c r="E763" s="145">
        <f t="shared" ca="1" si="222"/>
        <v>1</v>
      </c>
      <c r="F763" s="145">
        <f ca="1">(TRUNC(PRODUCT($E$12:$E762),16))</f>
        <v>1.09017051175081</v>
      </c>
      <c r="G763" s="145">
        <f t="shared" ca="1" si="240"/>
        <v>1.0897634787816199</v>
      </c>
      <c r="H763" s="145">
        <f t="shared" ca="1" si="223"/>
        <v>1.00037351</v>
      </c>
      <c r="I763" s="147">
        <f t="shared" si="231"/>
        <v>2.9499999999999998E-2</v>
      </c>
      <c r="J763" s="148">
        <f t="shared" si="239"/>
        <v>44207</v>
      </c>
      <c r="K763" s="149">
        <f t="shared" si="232"/>
        <v>4</v>
      </c>
      <c r="L763" s="150">
        <f t="shared" si="233"/>
        <v>5</v>
      </c>
      <c r="M763" s="151">
        <f t="shared" si="224"/>
        <v>1.0005770169999999</v>
      </c>
      <c r="N763" s="151">
        <f t="shared" ca="1" si="225"/>
        <v>1.000950743</v>
      </c>
      <c r="O763" s="150">
        <f t="shared" si="234"/>
        <v>0</v>
      </c>
      <c r="P763" s="145">
        <f t="shared" ca="1" si="226"/>
        <v>5.91002765</v>
      </c>
      <c r="Q763" s="152">
        <f t="shared" si="227"/>
        <v>0</v>
      </c>
      <c r="R763" s="153" t="str">
        <f t="shared" si="235"/>
        <v>A+J=</v>
      </c>
      <c r="S763" s="148">
        <f t="shared" si="236"/>
        <v>44238</v>
      </c>
      <c r="T763" s="154">
        <f t="shared" si="228"/>
        <v>0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7" t="str">
        <f t="shared" ca="1" si="237"/>
        <v>Pago</v>
      </c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</row>
    <row r="764" spans="1:208" x14ac:dyDescent="0.2">
      <c r="A764" s="143">
        <f t="shared" si="229"/>
        <v>44214</v>
      </c>
      <c r="B764" s="144">
        <f t="shared" ca="1" si="238"/>
        <v>6222.1300276499942</v>
      </c>
      <c r="C764" s="145">
        <f t="shared" si="230"/>
        <v>6216.2199999999939</v>
      </c>
      <c r="D764" s="146">
        <f ca="1">IF(A764&lt;$B$1,VLOOKUP(A764,[1]DI!$A$4:$B$15000,2,FALSE),0)</f>
        <v>1.9000000000000006E-2</v>
      </c>
      <c r="E764" s="145">
        <f t="shared" ca="1" si="222"/>
        <v>1.0000746899999999</v>
      </c>
      <c r="F764" s="145">
        <f ca="1">(TRUNC(PRODUCT($E$12:$E763),16))</f>
        <v>1.09017051175081</v>
      </c>
      <c r="G764" s="145">
        <f t="shared" ca="1" si="240"/>
        <v>1.0897634787816199</v>
      </c>
      <c r="H764" s="145">
        <f t="shared" ca="1" si="223"/>
        <v>1.00037351</v>
      </c>
      <c r="I764" s="147">
        <f t="shared" si="231"/>
        <v>2.9499999999999998E-2</v>
      </c>
      <c r="J764" s="148">
        <f t="shared" si="239"/>
        <v>44207</v>
      </c>
      <c r="K764" s="149">
        <f t="shared" si="232"/>
        <v>5</v>
      </c>
      <c r="L764" s="150">
        <f t="shared" si="233"/>
        <v>5</v>
      </c>
      <c r="M764" s="151">
        <f t="shared" si="224"/>
        <v>1.0005770169999999</v>
      </c>
      <c r="N764" s="151">
        <f t="shared" ca="1" si="225"/>
        <v>1.000950743</v>
      </c>
      <c r="O764" s="150">
        <f t="shared" si="234"/>
        <v>0</v>
      </c>
      <c r="P764" s="145">
        <f t="shared" ca="1" si="226"/>
        <v>5.91002765</v>
      </c>
      <c r="Q764" s="152">
        <f t="shared" si="227"/>
        <v>0</v>
      </c>
      <c r="R764" s="153" t="str">
        <f t="shared" si="235"/>
        <v>A+J=</v>
      </c>
      <c r="S764" s="148">
        <f t="shared" si="236"/>
        <v>44238</v>
      </c>
      <c r="T764" s="154">
        <f t="shared" si="228"/>
        <v>0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7" t="str">
        <f t="shared" ca="1" si="237"/>
        <v>Pago</v>
      </c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</row>
    <row r="765" spans="1:208" x14ac:dyDescent="0.2">
      <c r="A765" s="143">
        <f t="shared" si="229"/>
        <v>44215</v>
      </c>
      <c r="B765" s="144">
        <f t="shared" ca="1" si="238"/>
        <v>6223.3126448499943</v>
      </c>
      <c r="C765" s="145">
        <f t="shared" si="230"/>
        <v>6216.2199999999939</v>
      </c>
      <c r="D765" s="146">
        <f ca="1">IF(A765&lt;$B$1,VLOOKUP(A765,[1]DI!$A$4:$B$15000,2,FALSE),0)</f>
        <v>1.9000000000000006E-2</v>
      </c>
      <c r="E765" s="145">
        <f t="shared" ca="1" si="222"/>
        <v>1.0000746899999999</v>
      </c>
      <c r="F765" s="145">
        <f ca="1">(TRUNC(PRODUCT($E$12:$E764),16))</f>
        <v>1.0902519365863299</v>
      </c>
      <c r="G765" s="145">
        <f t="shared" ca="1" si="240"/>
        <v>1.0897634787816199</v>
      </c>
      <c r="H765" s="145">
        <f t="shared" ca="1" si="223"/>
        <v>1.00044822</v>
      </c>
      <c r="I765" s="147">
        <f t="shared" si="231"/>
        <v>2.9499999999999998E-2</v>
      </c>
      <c r="J765" s="148">
        <f t="shared" si="239"/>
        <v>44207</v>
      </c>
      <c r="K765" s="149">
        <f t="shared" si="232"/>
        <v>6</v>
      </c>
      <c r="L765" s="150">
        <f t="shared" si="233"/>
        <v>6</v>
      </c>
      <c r="M765" s="151">
        <f t="shared" si="224"/>
        <v>1.00069246</v>
      </c>
      <c r="N765" s="151">
        <f t="shared" ca="1" si="225"/>
        <v>1.0011409899999999</v>
      </c>
      <c r="O765" s="150">
        <f t="shared" si="234"/>
        <v>0</v>
      </c>
      <c r="P765" s="145">
        <f t="shared" ca="1" si="226"/>
        <v>7.0926448500000001</v>
      </c>
      <c r="Q765" s="152">
        <f t="shared" si="227"/>
        <v>0</v>
      </c>
      <c r="R765" s="153" t="str">
        <f t="shared" si="235"/>
        <v>A+J=</v>
      </c>
      <c r="S765" s="148">
        <f t="shared" si="236"/>
        <v>44238</v>
      </c>
      <c r="T765" s="154">
        <f t="shared" si="228"/>
        <v>0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7" t="str">
        <f t="shared" ca="1" si="237"/>
        <v>Pago</v>
      </c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</row>
    <row r="766" spans="1:208" x14ac:dyDescent="0.2">
      <c r="A766" s="143">
        <f t="shared" si="229"/>
        <v>44216</v>
      </c>
      <c r="B766" s="144">
        <f t="shared" ca="1" si="238"/>
        <v>6224.495579089994</v>
      </c>
      <c r="C766" s="145">
        <f t="shared" si="230"/>
        <v>6216.2199999999939</v>
      </c>
      <c r="D766" s="146">
        <f ca="1">IF(A766&lt;$B$1,VLOOKUP(A766,[1]DI!$A$4:$B$15000,2,FALSE),0)</f>
        <v>1.9000000000000006E-2</v>
      </c>
      <c r="E766" s="145">
        <f t="shared" ca="1" si="222"/>
        <v>1.0000746899999999</v>
      </c>
      <c r="F766" s="145">
        <f ca="1">(TRUNC(PRODUCT($E$12:$E765),16))</f>
        <v>1.0903333675034801</v>
      </c>
      <c r="G766" s="145">
        <f t="shared" ca="1" si="240"/>
        <v>1.0897634787816199</v>
      </c>
      <c r="H766" s="145">
        <f t="shared" ca="1" si="223"/>
        <v>1.0005229499999999</v>
      </c>
      <c r="I766" s="147">
        <f t="shared" si="231"/>
        <v>2.9499999999999998E-2</v>
      </c>
      <c r="J766" s="148">
        <f t="shared" si="239"/>
        <v>44207</v>
      </c>
      <c r="K766" s="149">
        <f t="shared" si="232"/>
        <v>7</v>
      </c>
      <c r="L766" s="150">
        <f t="shared" si="233"/>
        <v>7</v>
      </c>
      <c r="M766" s="151">
        <f t="shared" si="224"/>
        <v>1.0008079160000001</v>
      </c>
      <c r="N766" s="151">
        <f t="shared" ca="1" si="225"/>
        <v>1.001331288</v>
      </c>
      <c r="O766" s="150">
        <f t="shared" si="234"/>
        <v>0</v>
      </c>
      <c r="P766" s="145">
        <f t="shared" ca="1" si="226"/>
        <v>8.2755790900000008</v>
      </c>
      <c r="Q766" s="152">
        <f t="shared" si="227"/>
        <v>0</v>
      </c>
      <c r="R766" s="153" t="str">
        <f t="shared" si="235"/>
        <v>A+J=</v>
      </c>
      <c r="S766" s="148">
        <f t="shared" si="236"/>
        <v>44238</v>
      </c>
      <c r="T766" s="154">
        <f t="shared" si="228"/>
        <v>0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7" t="str">
        <f t="shared" ca="1" si="237"/>
        <v>Pago</v>
      </c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</row>
    <row r="767" spans="1:208" x14ac:dyDescent="0.2">
      <c r="A767" s="143">
        <f t="shared" si="229"/>
        <v>44217</v>
      </c>
      <c r="B767" s="144">
        <f t="shared" ca="1" si="238"/>
        <v>6225.6787122399937</v>
      </c>
      <c r="C767" s="145">
        <f t="shared" si="230"/>
        <v>6216.2199999999939</v>
      </c>
      <c r="D767" s="146">
        <f ca="1">IF(A767&lt;$B$1,VLOOKUP(A767,[1]DI!$A$4:$B$15000,2,FALSE),0)</f>
        <v>1.9000000000000006E-2</v>
      </c>
      <c r="E767" s="145">
        <f t="shared" ca="1" si="222"/>
        <v>1.0000746899999999</v>
      </c>
      <c r="F767" s="145">
        <f ca="1">(TRUNC(PRODUCT($E$12:$E766),16))</f>
        <v>1.0904148045027</v>
      </c>
      <c r="G767" s="145">
        <f t="shared" ca="1" si="240"/>
        <v>1.0897634787816199</v>
      </c>
      <c r="H767" s="145">
        <f t="shared" ca="1" si="223"/>
        <v>1.00059768</v>
      </c>
      <c r="I767" s="147">
        <f t="shared" si="231"/>
        <v>2.9499999999999998E-2</v>
      </c>
      <c r="J767" s="148">
        <f t="shared" si="239"/>
        <v>44207</v>
      </c>
      <c r="K767" s="149">
        <f t="shared" si="232"/>
        <v>8</v>
      </c>
      <c r="L767" s="150">
        <f t="shared" si="233"/>
        <v>8</v>
      </c>
      <c r="M767" s="151">
        <f t="shared" si="224"/>
        <v>1.000923386</v>
      </c>
      <c r="N767" s="151">
        <f t="shared" ca="1" si="225"/>
        <v>1.0015216179999999</v>
      </c>
      <c r="O767" s="150">
        <f t="shared" si="234"/>
        <v>0</v>
      </c>
      <c r="P767" s="145">
        <f t="shared" ca="1" si="226"/>
        <v>9.4587122400000005</v>
      </c>
      <c r="Q767" s="152">
        <f t="shared" si="227"/>
        <v>0</v>
      </c>
      <c r="R767" s="153" t="str">
        <f t="shared" si="235"/>
        <v>A+J=</v>
      </c>
      <c r="S767" s="148">
        <f t="shared" si="236"/>
        <v>44238</v>
      </c>
      <c r="T767" s="154">
        <f t="shared" si="228"/>
        <v>0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7" t="str">
        <f t="shared" ca="1" si="237"/>
        <v>Pago</v>
      </c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</row>
    <row r="768" spans="1:208" x14ac:dyDescent="0.2">
      <c r="A768" s="143">
        <f t="shared" si="229"/>
        <v>44218</v>
      </c>
      <c r="B768" s="144">
        <f t="shared" ca="1" si="238"/>
        <v>6226.8620380899938</v>
      </c>
      <c r="C768" s="145">
        <f t="shared" si="230"/>
        <v>6216.2199999999939</v>
      </c>
      <c r="D768" s="146">
        <f ca="1">IF(A768&lt;$B$1,VLOOKUP(A768,[1]DI!$A$4:$B$15000,2,FALSE),0)</f>
        <v>1.9000000000000006E-2</v>
      </c>
      <c r="E768" s="145">
        <f t="shared" ca="1" si="222"/>
        <v>1.0000746899999999</v>
      </c>
      <c r="F768" s="145">
        <f ca="1">(TRUNC(PRODUCT($E$12:$E767),16))</f>
        <v>1.09049624758444</v>
      </c>
      <c r="G768" s="145">
        <f t="shared" ca="1" si="240"/>
        <v>1.0897634787816199</v>
      </c>
      <c r="H768" s="145">
        <f t="shared" ca="1" si="223"/>
        <v>1.00067241</v>
      </c>
      <c r="I768" s="147">
        <f t="shared" si="231"/>
        <v>2.9499999999999998E-2</v>
      </c>
      <c r="J768" s="148">
        <f t="shared" si="239"/>
        <v>44207</v>
      </c>
      <c r="K768" s="149">
        <f t="shared" si="232"/>
        <v>9</v>
      </c>
      <c r="L768" s="150">
        <f t="shared" si="233"/>
        <v>9</v>
      </c>
      <c r="M768" s="151">
        <f t="shared" si="224"/>
        <v>1.0010388699999999</v>
      </c>
      <c r="N768" s="151">
        <f t="shared" ca="1" si="225"/>
        <v>1.001711979</v>
      </c>
      <c r="O768" s="150">
        <f t="shared" si="234"/>
        <v>0</v>
      </c>
      <c r="P768" s="145">
        <f t="shared" ca="1" si="226"/>
        <v>10.64203809</v>
      </c>
      <c r="Q768" s="152">
        <f t="shared" si="227"/>
        <v>0</v>
      </c>
      <c r="R768" s="153" t="str">
        <f t="shared" si="235"/>
        <v>A+J=</v>
      </c>
      <c r="S768" s="148">
        <f t="shared" si="236"/>
        <v>44238</v>
      </c>
      <c r="T768" s="154">
        <f t="shared" si="228"/>
        <v>0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7" t="str">
        <f t="shared" ca="1" si="237"/>
        <v>Pago</v>
      </c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</row>
    <row r="769" spans="1:208" x14ac:dyDescent="0.2">
      <c r="A769" s="143">
        <f t="shared" si="229"/>
        <v>44219</v>
      </c>
      <c r="B769" s="144">
        <f t="shared" ca="1" si="238"/>
        <v>6228.045600169994</v>
      </c>
      <c r="C769" s="145">
        <f t="shared" si="230"/>
        <v>6216.2199999999939</v>
      </c>
      <c r="D769" s="146">
        <f ca="1">IF(A769&lt;$B$1,VLOOKUP(A769,[1]DI!$A$4:$B$15000,2,FALSE),0)</f>
        <v>0</v>
      </c>
      <c r="E769" s="145">
        <f t="shared" ca="1" si="222"/>
        <v>1</v>
      </c>
      <c r="F769" s="145">
        <f ca="1">(TRUNC(PRODUCT($E$12:$E768),16))</f>
        <v>1.09057769674918</v>
      </c>
      <c r="G769" s="145">
        <f t="shared" ca="1" si="240"/>
        <v>1.0897634787816199</v>
      </c>
      <c r="H769" s="145">
        <f t="shared" ca="1" si="223"/>
        <v>1.00074715</v>
      </c>
      <c r="I769" s="147">
        <f t="shared" si="231"/>
        <v>2.9499999999999998E-2</v>
      </c>
      <c r="J769" s="148">
        <f t="shared" si="239"/>
        <v>44207</v>
      </c>
      <c r="K769" s="149">
        <f t="shared" si="232"/>
        <v>9</v>
      </c>
      <c r="L769" s="150">
        <f t="shared" si="233"/>
        <v>10</v>
      </c>
      <c r="M769" s="151">
        <f t="shared" si="224"/>
        <v>1.001154366</v>
      </c>
      <c r="N769" s="151">
        <f t="shared" ca="1" si="225"/>
        <v>1.001902378</v>
      </c>
      <c r="O769" s="150">
        <f t="shared" si="234"/>
        <v>0</v>
      </c>
      <c r="P769" s="145">
        <f t="shared" ca="1" si="226"/>
        <v>11.82560017</v>
      </c>
      <c r="Q769" s="152">
        <f t="shared" si="227"/>
        <v>0</v>
      </c>
      <c r="R769" s="153" t="str">
        <f t="shared" si="235"/>
        <v>A+J=</v>
      </c>
      <c r="S769" s="148">
        <f t="shared" si="236"/>
        <v>44238</v>
      </c>
      <c r="T769" s="154">
        <f t="shared" si="228"/>
        <v>0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7" t="str">
        <f t="shared" ca="1" si="237"/>
        <v>Pago</v>
      </c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</row>
    <row r="770" spans="1:208" x14ac:dyDescent="0.2">
      <c r="A770" s="143">
        <f t="shared" si="229"/>
        <v>44220</v>
      </c>
      <c r="B770" s="144">
        <f t="shared" ca="1" si="238"/>
        <v>6228.045600169994</v>
      </c>
      <c r="C770" s="145">
        <f t="shared" si="230"/>
        <v>6216.2199999999939</v>
      </c>
      <c r="D770" s="146">
        <f ca="1">IF(A770&lt;$B$1,VLOOKUP(A770,[1]DI!$A$4:$B$15000,2,FALSE),0)</f>
        <v>0</v>
      </c>
      <c r="E770" s="145">
        <f t="shared" ca="1" si="222"/>
        <v>1</v>
      </c>
      <c r="F770" s="145">
        <f ca="1">(TRUNC(PRODUCT($E$12:$E769),16))</f>
        <v>1.09057769674918</v>
      </c>
      <c r="G770" s="145">
        <f t="shared" ca="1" si="240"/>
        <v>1.0897634787816199</v>
      </c>
      <c r="H770" s="145">
        <f t="shared" ca="1" si="223"/>
        <v>1.00074715</v>
      </c>
      <c r="I770" s="147">
        <f t="shared" si="231"/>
        <v>2.9499999999999998E-2</v>
      </c>
      <c r="J770" s="148">
        <f t="shared" si="239"/>
        <v>44207</v>
      </c>
      <c r="K770" s="149">
        <f t="shared" si="232"/>
        <v>9</v>
      </c>
      <c r="L770" s="150">
        <f t="shared" si="233"/>
        <v>10</v>
      </c>
      <c r="M770" s="151">
        <f t="shared" si="224"/>
        <v>1.001154366</v>
      </c>
      <c r="N770" s="151">
        <f t="shared" ca="1" si="225"/>
        <v>1.001902378</v>
      </c>
      <c r="O770" s="150">
        <f t="shared" si="234"/>
        <v>0</v>
      </c>
      <c r="P770" s="145">
        <f t="shared" ca="1" si="226"/>
        <v>11.82560017</v>
      </c>
      <c r="Q770" s="152">
        <f t="shared" si="227"/>
        <v>0</v>
      </c>
      <c r="R770" s="153" t="str">
        <f t="shared" si="235"/>
        <v>A+J=</v>
      </c>
      <c r="S770" s="148">
        <f t="shared" si="236"/>
        <v>44238</v>
      </c>
      <c r="T770" s="154">
        <f t="shared" si="228"/>
        <v>0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7" t="str">
        <f t="shared" ca="1" si="237"/>
        <v>Pago</v>
      </c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</row>
    <row r="771" spans="1:208" x14ac:dyDescent="0.2">
      <c r="A771" s="143">
        <f t="shared" si="229"/>
        <v>44221</v>
      </c>
      <c r="B771" s="144">
        <f t="shared" ca="1" si="238"/>
        <v>6228.045600169994</v>
      </c>
      <c r="C771" s="145">
        <f t="shared" si="230"/>
        <v>6216.2199999999939</v>
      </c>
      <c r="D771" s="146">
        <f ca="1">IF(A771&lt;$B$1,VLOOKUP(A771,[1]DI!$A$4:$B$15000,2,FALSE),0)</f>
        <v>1.9000000000000006E-2</v>
      </c>
      <c r="E771" s="145">
        <f t="shared" ca="1" si="222"/>
        <v>1.0000746899999999</v>
      </c>
      <c r="F771" s="145">
        <f ca="1">(TRUNC(PRODUCT($E$12:$E770),16))</f>
        <v>1.09057769674918</v>
      </c>
      <c r="G771" s="145">
        <f t="shared" ca="1" si="240"/>
        <v>1.0897634787816199</v>
      </c>
      <c r="H771" s="145">
        <f t="shared" ca="1" si="223"/>
        <v>1.00074715</v>
      </c>
      <c r="I771" s="147">
        <f t="shared" si="231"/>
        <v>2.9499999999999998E-2</v>
      </c>
      <c r="J771" s="148">
        <f t="shared" si="239"/>
        <v>44207</v>
      </c>
      <c r="K771" s="149">
        <f t="shared" si="232"/>
        <v>10</v>
      </c>
      <c r="L771" s="150">
        <f t="shared" si="233"/>
        <v>10</v>
      </c>
      <c r="M771" s="151">
        <f t="shared" si="224"/>
        <v>1.001154366</v>
      </c>
      <c r="N771" s="151">
        <f t="shared" ca="1" si="225"/>
        <v>1.001902378</v>
      </c>
      <c r="O771" s="150">
        <f t="shared" si="234"/>
        <v>0</v>
      </c>
      <c r="P771" s="145">
        <f t="shared" ca="1" si="226"/>
        <v>11.82560017</v>
      </c>
      <c r="Q771" s="152">
        <f t="shared" si="227"/>
        <v>0</v>
      </c>
      <c r="R771" s="153" t="str">
        <f t="shared" si="235"/>
        <v>A+J=</v>
      </c>
      <c r="S771" s="148">
        <f t="shared" si="236"/>
        <v>44238</v>
      </c>
      <c r="T771" s="154">
        <f t="shared" si="228"/>
        <v>0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7" t="str">
        <f t="shared" ca="1" si="237"/>
        <v>Pago</v>
      </c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</row>
    <row r="772" spans="1:208" x14ac:dyDescent="0.2">
      <c r="A772" s="143">
        <f t="shared" si="229"/>
        <v>44222</v>
      </c>
      <c r="B772" s="144">
        <f t="shared" ca="1" si="238"/>
        <v>6229.2294295399943</v>
      </c>
      <c r="C772" s="145">
        <f t="shared" si="230"/>
        <v>6216.2199999999939</v>
      </c>
      <c r="D772" s="146">
        <f ca="1">IF(A772&lt;$B$1,VLOOKUP(A772,[1]DI!$A$4:$B$15000,2,FALSE),0)</f>
        <v>1.9000000000000006E-2</v>
      </c>
      <c r="E772" s="145">
        <f t="shared" ca="1" si="222"/>
        <v>1.0000746899999999</v>
      </c>
      <c r="F772" s="145">
        <f ca="1">(TRUNC(PRODUCT($E$12:$E771),16))</f>
        <v>1.0906591519973501</v>
      </c>
      <c r="G772" s="145">
        <f t="shared" ca="1" si="240"/>
        <v>1.0897634787816199</v>
      </c>
      <c r="H772" s="145">
        <f t="shared" ca="1" si="223"/>
        <v>1.0008219</v>
      </c>
      <c r="I772" s="147">
        <f t="shared" si="231"/>
        <v>2.9499999999999998E-2</v>
      </c>
      <c r="J772" s="148">
        <f t="shared" si="239"/>
        <v>44207</v>
      </c>
      <c r="K772" s="149">
        <f t="shared" si="232"/>
        <v>11</v>
      </c>
      <c r="L772" s="150">
        <f t="shared" si="233"/>
        <v>11</v>
      </c>
      <c r="M772" s="151">
        <f t="shared" si="224"/>
        <v>1.0012698760000001</v>
      </c>
      <c r="N772" s="151">
        <f t="shared" ca="1" si="225"/>
        <v>1.0020928200000001</v>
      </c>
      <c r="O772" s="150">
        <f t="shared" si="234"/>
        <v>0</v>
      </c>
      <c r="P772" s="145">
        <f t="shared" ca="1" si="226"/>
        <v>13.009429539999999</v>
      </c>
      <c r="Q772" s="152">
        <f t="shared" si="227"/>
        <v>0</v>
      </c>
      <c r="R772" s="153" t="str">
        <f t="shared" si="235"/>
        <v>A+J=</v>
      </c>
      <c r="S772" s="148">
        <f t="shared" si="236"/>
        <v>44238</v>
      </c>
      <c r="T772" s="154">
        <f t="shared" si="228"/>
        <v>0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7" t="str">
        <f t="shared" ca="1" si="237"/>
        <v>Pago</v>
      </c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</row>
    <row r="773" spans="1:208" x14ac:dyDescent="0.2">
      <c r="A773" s="143">
        <f t="shared" si="229"/>
        <v>44223</v>
      </c>
      <c r="B773" s="144">
        <f t="shared" ca="1" si="238"/>
        <v>6230.4134391799935</v>
      </c>
      <c r="C773" s="145">
        <f t="shared" si="230"/>
        <v>6216.2199999999939</v>
      </c>
      <c r="D773" s="146">
        <f ca="1">IF(A773&lt;$B$1,VLOOKUP(A773,[1]DI!$A$4:$B$15000,2,FALSE),0)</f>
        <v>1.9000000000000006E-2</v>
      </c>
      <c r="E773" s="145">
        <f t="shared" ca="1" si="222"/>
        <v>1.0000746899999999</v>
      </c>
      <c r="F773" s="145">
        <f ca="1">(TRUNC(PRODUCT($E$12:$E772),16))</f>
        <v>1.09074061332941</v>
      </c>
      <c r="G773" s="145">
        <f t="shared" ca="1" si="240"/>
        <v>1.0897634787816199</v>
      </c>
      <c r="H773" s="145">
        <f t="shared" ca="1" si="223"/>
        <v>1.0008966500000001</v>
      </c>
      <c r="I773" s="147">
        <f t="shared" si="231"/>
        <v>2.9499999999999998E-2</v>
      </c>
      <c r="J773" s="148">
        <f t="shared" si="239"/>
        <v>44207</v>
      </c>
      <c r="K773" s="149">
        <f t="shared" si="232"/>
        <v>12</v>
      </c>
      <c r="L773" s="150">
        <f t="shared" si="233"/>
        <v>12</v>
      </c>
      <c r="M773" s="151">
        <f t="shared" si="224"/>
        <v>1.0013853989999999</v>
      </c>
      <c r="N773" s="151">
        <f t="shared" ca="1" si="225"/>
        <v>1.0022832909999999</v>
      </c>
      <c r="O773" s="150">
        <f t="shared" si="234"/>
        <v>0</v>
      </c>
      <c r="P773" s="145">
        <f t="shared" ca="1" si="226"/>
        <v>14.19343918</v>
      </c>
      <c r="Q773" s="152">
        <f t="shared" si="227"/>
        <v>0</v>
      </c>
      <c r="R773" s="153" t="str">
        <f t="shared" si="235"/>
        <v>A+J=</v>
      </c>
      <c r="S773" s="148">
        <f t="shared" si="236"/>
        <v>44238</v>
      </c>
      <c r="T773" s="154">
        <f t="shared" si="228"/>
        <v>0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7" t="str">
        <f t="shared" ca="1" si="237"/>
        <v>Pago</v>
      </c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</row>
    <row r="774" spans="1:208" x14ac:dyDescent="0.2">
      <c r="A774" s="143">
        <f t="shared" si="229"/>
        <v>44224</v>
      </c>
      <c r="B774" s="144">
        <f t="shared" ca="1" si="238"/>
        <v>6231.5977098999938</v>
      </c>
      <c r="C774" s="145">
        <f t="shared" si="230"/>
        <v>6216.2199999999939</v>
      </c>
      <c r="D774" s="146">
        <f ca="1">IF(A774&lt;$B$1,VLOOKUP(A774,[1]DI!$A$4:$B$15000,2,FALSE),0)</f>
        <v>1.9000000000000006E-2</v>
      </c>
      <c r="E774" s="145">
        <f t="shared" ca="1" si="222"/>
        <v>1.0000746899999999</v>
      </c>
      <c r="F774" s="145">
        <f ca="1">(TRUNC(PRODUCT($E$12:$E773),16))</f>
        <v>1.09082208074582</v>
      </c>
      <c r="G774" s="145">
        <f t="shared" ca="1" si="240"/>
        <v>1.0897634787816199</v>
      </c>
      <c r="H774" s="145">
        <f t="shared" ca="1" si="223"/>
        <v>1.00097141</v>
      </c>
      <c r="I774" s="147">
        <f t="shared" si="231"/>
        <v>2.9499999999999998E-2</v>
      </c>
      <c r="J774" s="148">
        <f t="shared" si="239"/>
        <v>44207</v>
      </c>
      <c r="K774" s="149">
        <f t="shared" si="232"/>
        <v>13</v>
      </c>
      <c r="L774" s="150">
        <f t="shared" si="233"/>
        <v>13</v>
      </c>
      <c r="M774" s="151">
        <f t="shared" si="224"/>
        <v>1.001500936</v>
      </c>
      <c r="N774" s="151">
        <f t="shared" ca="1" si="225"/>
        <v>1.0024738040000001</v>
      </c>
      <c r="O774" s="150">
        <f t="shared" si="234"/>
        <v>0</v>
      </c>
      <c r="P774" s="145">
        <f t="shared" ca="1" si="226"/>
        <v>15.377709899999999</v>
      </c>
      <c r="Q774" s="152">
        <f t="shared" si="227"/>
        <v>0</v>
      </c>
      <c r="R774" s="153" t="str">
        <f t="shared" si="235"/>
        <v>A+J=</v>
      </c>
      <c r="S774" s="148">
        <f t="shared" si="236"/>
        <v>44238</v>
      </c>
      <c r="T774" s="154">
        <f t="shared" si="228"/>
        <v>0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7" t="str">
        <f t="shared" ca="1" si="237"/>
        <v>Pago</v>
      </c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</row>
    <row r="775" spans="1:208" x14ac:dyDescent="0.2">
      <c r="A775" s="143">
        <f t="shared" si="229"/>
        <v>44225</v>
      </c>
      <c r="B775" s="144">
        <f t="shared" ca="1" si="238"/>
        <v>6232.7821670999938</v>
      </c>
      <c r="C775" s="145">
        <f t="shared" si="230"/>
        <v>6216.2199999999939</v>
      </c>
      <c r="D775" s="146">
        <f ca="1">IF(A775&lt;$B$1,VLOOKUP(A775,[1]DI!$A$4:$B$15000,2,FALSE),0)</f>
        <v>1.9000000000000006E-2</v>
      </c>
      <c r="E775" s="145">
        <f t="shared" ca="1" si="222"/>
        <v>1.0000746899999999</v>
      </c>
      <c r="F775" s="145">
        <f ca="1">(TRUNC(PRODUCT($E$12:$E774),16))</f>
        <v>1.09090355424703</v>
      </c>
      <c r="G775" s="145">
        <f t="shared" ca="1" si="240"/>
        <v>1.0897634787816199</v>
      </c>
      <c r="H775" s="145">
        <f t="shared" ca="1" si="223"/>
        <v>1.00104617</v>
      </c>
      <c r="I775" s="147">
        <f t="shared" si="231"/>
        <v>2.9499999999999998E-2</v>
      </c>
      <c r="J775" s="148">
        <f t="shared" si="239"/>
        <v>44207</v>
      </c>
      <c r="K775" s="149">
        <f t="shared" si="232"/>
        <v>14</v>
      </c>
      <c r="L775" s="150">
        <f t="shared" si="233"/>
        <v>14</v>
      </c>
      <c r="M775" s="151">
        <f t="shared" si="224"/>
        <v>1.0016164860000001</v>
      </c>
      <c r="N775" s="151">
        <f t="shared" ca="1" si="225"/>
        <v>1.0026643470000001</v>
      </c>
      <c r="O775" s="150">
        <f t="shared" si="234"/>
        <v>0</v>
      </c>
      <c r="P775" s="145">
        <f t="shared" ca="1" si="226"/>
        <v>16.5621671</v>
      </c>
      <c r="Q775" s="152">
        <f t="shared" si="227"/>
        <v>0</v>
      </c>
      <c r="R775" s="153" t="str">
        <f t="shared" si="235"/>
        <v>A+J=</v>
      </c>
      <c r="S775" s="148">
        <f t="shared" si="236"/>
        <v>44238</v>
      </c>
      <c r="T775" s="154">
        <f t="shared" si="228"/>
        <v>0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7" t="str">
        <f t="shared" ca="1" si="237"/>
        <v>Pago</v>
      </c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</row>
    <row r="776" spans="1:208" x14ac:dyDescent="0.2">
      <c r="A776" s="143">
        <f t="shared" si="229"/>
        <v>44226</v>
      </c>
      <c r="B776" s="144">
        <f t="shared" ca="1" si="238"/>
        <v>6233.9668791799941</v>
      </c>
      <c r="C776" s="145">
        <f t="shared" si="230"/>
        <v>6216.2199999999939</v>
      </c>
      <c r="D776" s="146">
        <f ca="1">IF(A776&lt;$B$1,VLOOKUP(A776,[1]DI!$A$4:$B$15000,2,FALSE),0)</f>
        <v>0</v>
      </c>
      <c r="E776" s="145">
        <f t="shared" ca="1" si="222"/>
        <v>1</v>
      </c>
      <c r="F776" s="145">
        <f ca="1">(TRUNC(PRODUCT($E$12:$E775),16))</f>
        <v>1.0909850338335001</v>
      </c>
      <c r="G776" s="145">
        <f t="shared" ca="1" si="240"/>
        <v>1.0897634787816199</v>
      </c>
      <c r="H776" s="145">
        <f t="shared" ca="1" si="223"/>
        <v>1.0011209400000001</v>
      </c>
      <c r="I776" s="147">
        <f t="shared" si="231"/>
        <v>2.9499999999999998E-2</v>
      </c>
      <c r="J776" s="148">
        <f t="shared" si="239"/>
        <v>44207</v>
      </c>
      <c r="K776" s="149">
        <f t="shared" si="232"/>
        <v>14</v>
      </c>
      <c r="L776" s="150">
        <f t="shared" si="233"/>
        <v>15</v>
      </c>
      <c r="M776" s="151">
        <f t="shared" si="224"/>
        <v>1.0017320489999999</v>
      </c>
      <c r="N776" s="151">
        <f t="shared" ca="1" si="225"/>
        <v>1.0028549309999999</v>
      </c>
      <c r="O776" s="150">
        <f t="shared" si="234"/>
        <v>0</v>
      </c>
      <c r="P776" s="145">
        <f t="shared" ca="1" si="226"/>
        <v>17.746879180000001</v>
      </c>
      <c r="Q776" s="152">
        <f t="shared" si="227"/>
        <v>0</v>
      </c>
      <c r="R776" s="153" t="str">
        <f t="shared" si="235"/>
        <v>A+J=</v>
      </c>
      <c r="S776" s="148">
        <f t="shared" si="236"/>
        <v>44238</v>
      </c>
      <c r="T776" s="154">
        <f t="shared" si="228"/>
        <v>0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7" t="str">
        <f t="shared" ca="1" si="237"/>
        <v>Pago</v>
      </c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</row>
    <row r="777" spans="1:208" x14ac:dyDescent="0.2">
      <c r="A777" s="143">
        <f t="shared" si="229"/>
        <v>44227</v>
      </c>
      <c r="B777" s="144">
        <f t="shared" ca="1" si="238"/>
        <v>6233.9668791799941</v>
      </c>
      <c r="C777" s="145">
        <f t="shared" si="230"/>
        <v>6216.2199999999939</v>
      </c>
      <c r="D777" s="146">
        <f ca="1">IF(A777&lt;$B$1,VLOOKUP(A777,[1]DI!$A$4:$B$15000,2,FALSE),0)</f>
        <v>0</v>
      </c>
      <c r="E777" s="145">
        <f t="shared" ca="1" si="222"/>
        <v>1</v>
      </c>
      <c r="F777" s="145">
        <f ca="1">(TRUNC(PRODUCT($E$12:$E776),16))</f>
        <v>1.0909850338335001</v>
      </c>
      <c r="G777" s="145">
        <f t="shared" ca="1" si="240"/>
        <v>1.0897634787816199</v>
      </c>
      <c r="H777" s="145">
        <f t="shared" ca="1" si="223"/>
        <v>1.0011209400000001</v>
      </c>
      <c r="I777" s="147">
        <f t="shared" si="231"/>
        <v>2.9499999999999998E-2</v>
      </c>
      <c r="J777" s="148">
        <f t="shared" si="239"/>
        <v>44207</v>
      </c>
      <c r="K777" s="149">
        <f t="shared" si="232"/>
        <v>14</v>
      </c>
      <c r="L777" s="150">
        <f t="shared" si="233"/>
        <v>15</v>
      </c>
      <c r="M777" s="151">
        <f t="shared" si="224"/>
        <v>1.0017320489999999</v>
      </c>
      <c r="N777" s="151">
        <f t="shared" ca="1" si="225"/>
        <v>1.0028549309999999</v>
      </c>
      <c r="O777" s="150">
        <f t="shared" si="234"/>
        <v>0</v>
      </c>
      <c r="P777" s="145">
        <f t="shared" ca="1" si="226"/>
        <v>17.746879180000001</v>
      </c>
      <c r="Q777" s="152">
        <f t="shared" si="227"/>
        <v>0</v>
      </c>
      <c r="R777" s="153" t="str">
        <f t="shared" si="235"/>
        <v>A+J=</v>
      </c>
      <c r="S777" s="148">
        <f t="shared" si="236"/>
        <v>44238</v>
      </c>
      <c r="T777" s="154">
        <f t="shared" si="228"/>
        <v>0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7" t="str">
        <f t="shared" ca="1" si="237"/>
        <v>Pago</v>
      </c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</row>
    <row r="778" spans="1:208" x14ac:dyDescent="0.2">
      <c r="A778" s="143">
        <f t="shared" si="229"/>
        <v>44228</v>
      </c>
      <c r="B778" s="144">
        <f t="shared" ca="1" si="238"/>
        <v>6233.9668791799941</v>
      </c>
      <c r="C778" s="145">
        <f t="shared" si="230"/>
        <v>6216.2199999999939</v>
      </c>
      <c r="D778" s="146">
        <f ca="1">IF(A778&lt;$B$1,VLOOKUP(A778,[1]DI!$A$4:$B$15000,2,FALSE),0)</f>
        <v>1.9000000000000006E-2</v>
      </c>
      <c r="E778" s="145">
        <f t="shared" ca="1" si="222"/>
        <v>1.0000746899999999</v>
      </c>
      <c r="F778" s="145">
        <f ca="1">(TRUNC(PRODUCT($E$12:$E777),16))</f>
        <v>1.0909850338335001</v>
      </c>
      <c r="G778" s="145">
        <f t="shared" ca="1" si="240"/>
        <v>1.0897634787816199</v>
      </c>
      <c r="H778" s="145">
        <f t="shared" ca="1" si="223"/>
        <v>1.0011209400000001</v>
      </c>
      <c r="I778" s="147">
        <f t="shared" si="231"/>
        <v>2.9499999999999998E-2</v>
      </c>
      <c r="J778" s="148">
        <f t="shared" si="239"/>
        <v>44207</v>
      </c>
      <c r="K778" s="149">
        <f t="shared" si="232"/>
        <v>15</v>
      </c>
      <c r="L778" s="150">
        <f t="shared" si="233"/>
        <v>15</v>
      </c>
      <c r="M778" s="151">
        <f t="shared" si="224"/>
        <v>1.0017320489999999</v>
      </c>
      <c r="N778" s="151">
        <f t="shared" ca="1" si="225"/>
        <v>1.0028549309999999</v>
      </c>
      <c r="O778" s="150">
        <f t="shared" si="234"/>
        <v>0</v>
      </c>
      <c r="P778" s="145">
        <f t="shared" ca="1" si="226"/>
        <v>17.746879180000001</v>
      </c>
      <c r="Q778" s="152">
        <f t="shared" si="227"/>
        <v>0</v>
      </c>
      <c r="R778" s="153" t="str">
        <f t="shared" si="235"/>
        <v>A+J=</v>
      </c>
      <c r="S778" s="148">
        <f t="shared" si="236"/>
        <v>44238</v>
      </c>
      <c r="T778" s="154">
        <f t="shared" si="228"/>
        <v>0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7" t="str">
        <f t="shared" ca="1" si="237"/>
        <v>Pago</v>
      </c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</row>
    <row r="779" spans="1:208" x14ac:dyDescent="0.2">
      <c r="A779" s="143">
        <f t="shared" si="229"/>
        <v>44229</v>
      </c>
      <c r="B779" s="144">
        <f t="shared" ca="1" si="238"/>
        <v>6235.1517715199943</v>
      </c>
      <c r="C779" s="145">
        <f t="shared" si="230"/>
        <v>6216.2199999999939</v>
      </c>
      <c r="D779" s="146">
        <f ca="1">IF(A779&lt;$B$1,VLOOKUP(A779,[1]DI!$A$4:$B$15000,2,FALSE),0)</f>
        <v>1.9000000000000006E-2</v>
      </c>
      <c r="E779" s="145">
        <f t="shared" ca="1" si="222"/>
        <v>1.0000746899999999</v>
      </c>
      <c r="F779" s="145">
        <f ca="1">(TRUNC(PRODUCT($E$12:$E778),16))</f>
        <v>1.0910665195056699</v>
      </c>
      <c r="G779" s="145">
        <f t="shared" ca="1" si="240"/>
        <v>1.0897634787816199</v>
      </c>
      <c r="H779" s="145">
        <f t="shared" ca="1" si="223"/>
        <v>1.00119571</v>
      </c>
      <c r="I779" s="147">
        <f t="shared" si="231"/>
        <v>2.9499999999999998E-2</v>
      </c>
      <c r="J779" s="148">
        <f t="shared" si="239"/>
        <v>44207</v>
      </c>
      <c r="K779" s="149">
        <f t="shared" si="232"/>
        <v>16</v>
      </c>
      <c r="L779" s="150">
        <f t="shared" si="233"/>
        <v>16</v>
      </c>
      <c r="M779" s="151">
        <f t="shared" si="224"/>
        <v>1.0018476249999999</v>
      </c>
      <c r="N779" s="151">
        <f t="shared" ca="1" si="225"/>
        <v>1.0030455439999999</v>
      </c>
      <c r="O779" s="150">
        <f t="shared" si="234"/>
        <v>0</v>
      </c>
      <c r="P779" s="145">
        <f t="shared" ca="1" si="226"/>
        <v>18.931771520000002</v>
      </c>
      <c r="Q779" s="152">
        <f t="shared" si="227"/>
        <v>0</v>
      </c>
      <c r="R779" s="153" t="str">
        <f t="shared" si="235"/>
        <v>A+J=</v>
      </c>
      <c r="S779" s="148">
        <f t="shared" si="236"/>
        <v>44238</v>
      </c>
      <c r="T779" s="154">
        <f t="shared" si="228"/>
        <v>0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7" t="str">
        <f t="shared" ca="1" si="237"/>
        <v>Pago</v>
      </c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</row>
    <row r="780" spans="1:208" x14ac:dyDescent="0.2">
      <c r="A780" s="143">
        <f t="shared" si="229"/>
        <v>44230</v>
      </c>
      <c r="B780" s="144">
        <f t="shared" ca="1" si="238"/>
        <v>6236.3369249399939</v>
      </c>
      <c r="C780" s="145">
        <f t="shared" si="230"/>
        <v>6216.2199999999939</v>
      </c>
      <c r="D780" s="146">
        <f ca="1">IF(A780&lt;$B$1,VLOOKUP(A780,[1]DI!$A$4:$B$15000,2,FALSE),0)</f>
        <v>1.9000000000000006E-2</v>
      </c>
      <c r="E780" s="145">
        <f t="shared" ref="E780:E843" ca="1" si="241">IF(A780&lt;A$10,1,ROUND(((1+D780)^(1/252)),8))</f>
        <v>1.0000746899999999</v>
      </c>
      <c r="F780" s="145">
        <f ca="1">(TRUNC(PRODUCT($E$12:$E779),16))</f>
        <v>1.09114801126401</v>
      </c>
      <c r="G780" s="145">
        <f t="shared" ca="1" si="240"/>
        <v>1.0897634787816199</v>
      </c>
      <c r="H780" s="145">
        <f t="shared" ref="H780:H843" ca="1" si="242">ROUND(F780/G780,8)</f>
        <v>1.00127049</v>
      </c>
      <c r="I780" s="147">
        <f t="shared" si="231"/>
        <v>2.9499999999999998E-2</v>
      </c>
      <c r="J780" s="148">
        <f t="shared" si="239"/>
        <v>44207</v>
      </c>
      <c r="K780" s="149">
        <f t="shared" si="232"/>
        <v>17</v>
      </c>
      <c r="L780" s="150">
        <f t="shared" si="233"/>
        <v>17</v>
      </c>
      <c r="M780" s="151">
        <f t="shared" ref="M780:M843" si="243">ROUND((I780+1)^(L780/252),9)</f>
        <v>1.001963215</v>
      </c>
      <c r="N780" s="151">
        <f t="shared" ref="N780:N843" ca="1" si="244">ROUND(H780*M780,9)</f>
        <v>1.0032361990000001</v>
      </c>
      <c r="O780" s="150">
        <f t="shared" si="234"/>
        <v>0</v>
      </c>
      <c r="P780" s="145">
        <f t="shared" ref="P780:P843" ca="1" si="245">TRUNC(((N780-1)*C780),8)</f>
        <v>20.116924940000001</v>
      </c>
      <c r="Q780" s="152">
        <f t="shared" ref="Q780:Q843" si="246">IF(O780&gt;0,VLOOKUP(O780,$V$12:$AA$72,6),0)</f>
        <v>0</v>
      </c>
      <c r="R780" s="153" t="str">
        <f t="shared" si="235"/>
        <v>A+J=</v>
      </c>
      <c r="S780" s="148">
        <f t="shared" si="236"/>
        <v>44238</v>
      </c>
      <c r="T780" s="154">
        <f t="shared" ref="T780:T843" si="247">IF(O780&gt;0,(P780+Q780)*T$10,0)</f>
        <v>0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7" t="str">
        <f t="shared" ca="1" si="237"/>
        <v>Pago</v>
      </c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</row>
    <row r="781" spans="1:208" x14ac:dyDescent="0.2">
      <c r="A781" s="143">
        <f t="shared" ref="A781:A844" si="248">(A780+1)</f>
        <v>44231</v>
      </c>
      <c r="B781" s="144">
        <f t="shared" ca="1" si="238"/>
        <v>6237.5222710699936</v>
      </c>
      <c r="C781" s="145">
        <f t="shared" ref="C781:C844" si="249">(C780-Q780)</f>
        <v>6216.2199999999939</v>
      </c>
      <c r="D781" s="146">
        <f ca="1">IF(A781&lt;$B$1,VLOOKUP(A781,[1]DI!$A$4:$B$15000,2,FALSE),0)</f>
        <v>1.9000000000000006E-2</v>
      </c>
      <c r="E781" s="145">
        <f t="shared" ca="1" si="241"/>
        <v>1.0000746899999999</v>
      </c>
      <c r="F781" s="145">
        <f ca="1">(TRUNC(PRODUCT($E$12:$E780),16))</f>
        <v>1.0912295091089801</v>
      </c>
      <c r="G781" s="145">
        <f t="shared" ca="1" si="240"/>
        <v>1.0897634787816199</v>
      </c>
      <c r="H781" s="145">
        <f t="shared" ca="1" si="242"/>
        <v>1.0013452700000001</v>
      </c>
      <c r="I781" s="147">
        <f t="shared" ref="I781:I844" si="250">I780</f>
        <v>2.9499999999999998E-2</v>
      </c>
      <c r="J781" s="148">
        <f t="shared" si="239"/>
        <v>44207</v>
      </c>
      <c r="K781" s="149">
        <f t="shared" ref="K781:K844" si="251">IF(A781&gt;J781,IF(NETWORKDAYS(J781,A781,$V$81:$V$465)-1=0,1,NETWORKDAYS(J781,A781,$V$81:$V$465)-1),0)</f>
        <v>18</v>
      </c>
      <c r="L781" s="150">
        <f t="shared" ref="L781:L844" si="252">IF(AND(K781=1,K780=1),1,IF(K781&gt;0,IF(K781=K780,K781+1,K781),0))</f>
        <v>18</v>
      </c>
      <c r="M781" s="151">
        <f t="shared" si="243"/>
        <v>1.002078818</v>
      </c>
      <c r="N781" s="151">
        <f t="shared" ca="1" si="244"/>
        <v>1.0034268850000001</v>
      </c>
      <c r="O781" s="150">
        <f t="shared" ref="O781:O844" si="253">IF(VLOOKUP(A781,W$12:AD$72,8)=VLOOKUP(A780,W$12:AD$72,8),0,VLOOKUP(A781,W$12:AD$72,8))</f>
        <v>0</v>
      </c>
      <c r="P781" s="145">
        <f t="shared" ca="1" si="245"/>
        <v>21.30227107</v>
      </c>
      <c r="Q781" s="152">
        <f t="shared" si="246"/>
        <v>0</v>
      </c>
      <c r="R781" s="153" t="str">
        <f t="shared" ref="R781:R844" si="254">IF(O780&gt;0,VLOOKUP(O780,V$12:AF$72,10),R780)</f>
        <v>A+J=</v>
      </c>
      <c r="S781" s="148">
        <f t="shared" ref="S781:S844" si="255">IF(O780&gt;0,VLOOKUP(O780,V$12:AF$72,11),S780)</f>
        <v>44238</v>
      </c>
      <c r="T781" s="154">
        <f t="shared" si="247"/>
        <v>0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7" t="str">
        <f t="shared" ref="AG781:AG844" ca="1" si="256">IF(W781&lt;TODAY(),"Pago","")</f>
        <v>Pago</v>
      </c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</row>
    <row r="782" spans="1:208" x14ac:dyDescent="0.2">
      <c r="A782" s="143">
        <f t="shared" si="248"/>
        <v>44232</v>
      </c>
      <c r="B782" s="144">
        <f t="shared" ref="B782:B845" ca="1" si="257">IF(A782&lt;=TODAY(),C782+P782,IF(AND(A782&gt;TODAY(),A782&lt;=$B$1),IF(VLOOKUP(TODAY(),$A$10:$D$10000,4,FALSE)=0,"n.d",C782+P782),"n.d"))</f>
        <v>6238.7078658499941</v>
      </c>
      <c r="C782" s="145">
        <f t="shared" si="249"/>
        <v>6216.2199999999939</v>
      </c>
      <c r="D782" s="146">
        <f ca="1">IF(A782&lt;$B$1,VLOOKUP(A782,[1]DI!$A$4:$B$15000,2,FALSE),0)</f>
        <v>1.9000000000000006E-2</v>
      </c>
      <c r="E782" s="145">
        <f t="shared" ca="1" si="241"/>
        <v>1.0000746899999999</v>
      </c>
      <c r="F782" s="145">
        <f ca="1">(TRUNC(PRODUCT($E$12:$E781),16))</f>
        <v>1.09131101304101</v>
      </c>
      <c r="G782" s="145">
        <f t="shared" ca="1" si="240"/>
        <v>1.0897634787816199</v>
      </c>
      <c r="H782" s="145">
        <f t="shared" ca="1" si="242"/>
        <v>1.0014200600000001</v>
      </c>
      <c r="I782" s="147">
        <f t="shared" si="250"/>
        <v>2.9499999999999998E-2</v>
      </c>
      <c r="J782" s="148">
        <f t="shared" ref="J782:J845" si="258">IF(O781&gt;0,VLOOKUP(O781,V$12:AF$72,2),J781)</f>
        <v>44207</v>
      </c>
      <c r="K782" s="149">
        <f t="shared" si="251"/>
        <v>19</v>
      </c>
      <c r="L782" s="150">
        <f t="shared" si="252"/>
        <v>19</v>
      </c>
      <c r="M782" s="151">
        <f t="shared" si="243"/>
        <v>1.0021944350000001</v>
      </c>
      <c r="N782" s="151">
        <f t="shared" ca="1" si="244"/>
        <v>1.0036176109999999</v>
      </c>
      <c r="O782" s="150">
        <f t="shared" si="253"/>
        <v>0</v>
      </c>
      <c r="P782" s="145">
        <f t="shared" ca="1" si="245"/>
        <v>22.487865849999999</v>
      </c>
      <c r="Q782" s="152">
        <f t="shared" si="246"/>
        <v>0</v>
      </c>
      <c r="R782" s="153" t="str">
        <f t="shared" si="254"/>
        <v>A+J=</v>
      </c>
      <c r="S782" s="148">
        <f t="shared" si="255"/>
        <v>44238</v>
      </c>
      <c r="T782" s="154">
        <f t="shared" si="247"/>
        <v>0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7" t="str">
        <f t="shared" ca="1" si="256"/>
        <v>Pago</v>
      </c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</row>
    <row r="783" spans="1:208" x14ac:dyDescent="0.2">
      <c r="A783" s="143">
        <f t="shared" si="248"/>
        <v>44233</v>
      </c>
      <c r="B783" s="144">
        <f t="shared" ca="1" si="257"/>
        <v>6239.8937154899941</v>
      </c>
      <c r="C783" s="145">
        <f t="shared" si="249"/>
        <v>6216.2199999999939</v>
      </c>
      <c r="D783" s="146">
        <f ca="1">IF(A783&lt;$B$1,VLOOKUP(A783,[1]DI!$A$4:$B$15000,2,FALSE),0)</f>
        <v>0</v>
      </c>
      <c r="E783" s="145">
        <f t="shared" ca="1" si="241"/>
        <v>1</v>
      </c>
      <c r="F783" s="145">
        <f ca="1">(TRUNC(PRODUCT($E$12:$E782),16))</f>
        <v>1.0913925230605801</v>
      </c>
      <c r="G783" s="145">
        <f t="shared" ca="1" si="240"/>
        <v>1.0897634787816199</v>
      </c>
      <c r="H783" s="145">
        <f t="shared" ca="1" si="242"/>
        <v>1.00149486</v>
      </c>
      <c r="I783" s="147">
        <f t="shared" si="250"/>
        <v>2.9499999999999998E-2</v>
      </c>
      <c r="J783" s="148">
        <f t="shared" si="258"/>
        <v>44207</v>
      </c>
      <c r="K783" s="149">
        <f t="shared" si="251"/>
        <v>19</v>
      </c>
      <c r="L783" s="150">
        <f t="shared" si="252"/>
        <v>20</v>
      </c>
      <c r="M783" s="151">
        <f t="shared" si="243"/>
        <v>1.0023100650000001</v>
      </c>
      <c r="N783" s="151">
        <f t="shared" ca="1" si="244"/>
        <v>1.003808378</v>
      </c>
      <c r="O783" s="150">
        <f t="shared" si="253"/>
        <v>0</v>
      </c>
      <c r="P783" s="145">
        <f t="shared" ca="1" si="245"/>
        <v>23.673715489999999</v>
      </c>
      <c r="Q783" s="152">
        <f t="shared" si="246"/>
        <v>0</v>
      </c>
      <c r="R783" s="153" t="str">
        <f t="shared" si="254"/>
        <v>A+J=</v>
      </c>
      <c r="S783" s="148">
        <f t="shared" si="255"/>
        <v>44238</v>
      </c>
      <c r="T783" s="154">
        <f t="shared" si="247"/>
        <v>0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7" t="str">
        <f t="shared" ca="1" si="256"/>
        <v>Pago</v>
      </c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</row>
    <row r="784" spans="1:208" x14ac:dyDescent="0.2">
      <c r="A784" s="143">
        <f t="shared" si="248"/>
        <v>44234</v>
      </c>
      <c r="B784" s="144">
        <f t="shared" ca="1" si="257"/>
        <v>6239.8937154899941</v>
      </c>
      <c r="C784" s="145">
        <f t="shared" si="249"/>
        <v>6216.2199999999939</v>
      </c>
      <c r="D784" s="146">
        <f ca="1">IF(A784&lt;$B$1,VLOOKUP(A784,[1]DI!$A$4:$B$15000,2,FALSE),0)</f>
        <v>0</v>
      </c>
      <c r="E784" s="145">
        <f t="shared" ca="1" si="241"/>
        <v>1</v>
      </c>
      <c r="F784" s="145">
        <f ca="1">(TRUNC(PRODUCT($E$12:$E783),16))</f>
        <v>1.0913925230605801</v>
      </c>
      <c r="G784" s="145">
        <f t="shared" ca="1" si="240"/>
        <v>1.0897634787816199</v>
      </c>
      <c r="H784" s="145">
        <f t="shared" ca="1" si="242"/>
        <v>1.00149486</v>
      </c>
      <c r="I784" s="147">
        <f t="shared" si="250"/>
        <v>2.9499999999999998E-2</v>
      </c>
      <c r="J784" s="148">
        <f t="shared" si="258"/>
        <v>44207</v>
      </c>
      <c r="K784" s="149">
        <f t="shared" si="251"/>
        <v>19</v>
      </c>
      <c r="L784" s="150">
        <f t="shared" si="252"/>
        <v>20</v>
      </c>
      <c r="M784" s="151">
        <f t="shared" si="243"/>
        <v>1.0023100650000001</v>
      </c>
      <c r="N784" s="151">
        <f t="shared" ca="1" si="244"/>
        <v>1.003808378</v>
      </c>
      <c r="O784" s="150">
        <f t="shared" si="253"/>
        <v>0</v>
      </c>
      <c r="P784" s="145">
        <f t="shared" ca="1" si="245"/>
        <v>23.673715489999999</v>
      </c>
      <c r="Q784" s="152">
        <f t="shared" si="246"/>
        <v>0</v>
      </c>
      <c r="R784" s="153" t="str">
        <f t="shared" si="254"/>
        <v>A+J=</v>
      </c>
      <c r="S784" s="148">
        <f t="shared" si="255"/>
        <v>44238</v>
      </c>
      <c r="T784" s="154">
        <f t="shared" si="247"/>
        <v>0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7" t="str">
        <f t="shared" ca="1" si="256"/>
        <v>Pago</v>
      </c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</row>
    <row r="785" spans="1:208" x14ac:dyDescent="0.2">
      <c r="A785" s="143">
        <f t="shared" si="248"/>
        <v>44235</v>
      </c>
      <c r="B785" s="144">
        <f t="shared" ca="1" si="257"/>
        <v>6239.8937154899941</v>
      </c>
      <c r="C785" s="145">
        <f t="shared" si="249"/>
        <v>6216.2199999999939</v>
      </c>
      <c r="D785" s="146">
        <f ca="1">IF(A785&lt;$B$1,VLOOKUP(A785,[1]DI!$A$4:$B$15000,2,FALSE),0)</f>
        <v>1.9000000000000006E-2</v>
      </c>
      <c r="E785" s="145">
        <f t="shared" ca="1" si="241"/>
        <v>1.0000746899999999</v>
      </c>
      <c r="F785" s="145">
        <f ca="1">(TRUNC(PRODUCT($E$12:$E784),16))</f>
        <v>1.0913925230605801</v>
      </c>
      <c r="G785" s="145">
        <f t="shared" ca="1" si="240"/>
        <v>1.0897634787816199</v>
      </c>
      <c r="H785" s="145">
        <f t="shared" ca="1" si="242"/>
        <v>1.00149486</v>
      </c>
      <c r="I785" s="147">
        <f t="shared" si="250"/>
        <v>2.9499999999999998E-2</v>
      </c>
      <c r="J785" s="148">
        <f t="shared" si="258"/>
        <v>44207</v>
      </c>
      <c r="K785" s="149">
        <f t="shared" si="251"/>
        <v>20</v>
      </c>
      <c r="L785" s="150">
        <f t="shared" si="252"/>
        <v>20</v>
      </c>
      <c r="M785" s="151">
        <f t="shared" si="243"/>
        <v>1.0023100650000001</v>
      </c>
      <c r="N785" s="151">
        <f t="shared" ca="1" si="244"/>
        <v>1.003808378</v>
      </c>
      <c r="O785" s="150">
        <f t="shared" si="253"/>
        <v>0</v>
      </c>
      <c r="P785" s="145">
        <f t="shared" ca="1" si="245"/>
        <v>23.673715489999999</v>
      </c>
      <c r="Q785" s="152">
        <f t="shared" si="246"/>
        <v>0</v>
      </c>
      <c r="R785" s="153" t="str">
        <f t="shared" si="254"/>
        <v>A+J=</v>
      </c>
      <c r="S785" s="148">
        <f t="shared" si="255"/>
        <v>44238</v>
      </c>
      <c r="T785" s="154">
        <f t="shared" si="247"/>
        <v>0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7" t="str">
        <f t="shared" ca="1" si="256"/>
        <v>Pago</v>
      </c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</row>
    <row r="786" spans="1:208" x14ac:dyDescent="0.2">
      <c r="A786" s="143">
        <f t="shared" si="248"/>
        <v>44236</v>
      </c>
      <c r="B786" s="144">
        <f t="shared" ca="1" si="257"/>
        <v>6241.0797578299935</v>
      </c>
      <c r="C786" s="145">
        <f t="shared" si="249"/>
        <v>6216.2199999999939</v>
      </c>
      <c r="D786" s="146">
        <f ca="1">IF(A786&lt;$B$1,VLOOKUP(A786,[1]DI!$A$4:$B$15000,2,FALSE),0)</f>
        <v>1.9000000000000006E-2</v>
      </c>
      <c r="E786" s="145">
        <f t="shared" ca="1" si="241"/>
        <v>1.0000746899999999</v>
      </c>
      <c r="F786" s="145">
        <f ca="1">(TRUNC(PRODUCT($E$12:$E785),16))</f>
        <v>1.0914740391681199</v>
      </c>
      <c r="G786" s="145">
        <f t="shared" ca="1" si="240"/>
        <v>1.0897634787816199</v>
      </c>
      <c r="H786" s="145">
        <f t="shared" ca="1" si="242"/>
        <v>1.0015696599999999</v>
      </c>
      <c r="I786" s="147">
        <f t="shared" si="250"/>
        <v>2.9499999999999998E-2</v>
      </c>
      <c r="J786" s="148">
        <f t="shared" si="258"/>
        <v>44207</v>
      </c>
      <c r="K786" s="149">
        <f t="shared" si="251"/>
        <v>21</v>
      </c>
      <c r="L786" s="150">
        <f t="shared" si="252"/>
        <v>21</v>
      </c>
      <c r="M786" s="151">
        <f t="shared" si="243"/>
        <v>1.0024257080000001</v>
      </c>
      <c r="N786" s="151">
        <f t="shared" ca="1" si="244"/>
        <v>1.003999176</v>
      </c>
      <c r="O786" s="150">
        <f t="shared" si="253"/>
        <v>0</v>
      </c>
      <c r="P786" s="145">
        <f t="shared" ca="1" si="245"/>
        <v>24.85975783</v>
      </c>
      <c r="Q786" s="152">
        <f t="shared" si="246"/>
        <v>0</v>
      </c>
      <c r="R786" s="153" t="str">
        <f t="shared" si="254"/>
        <v>A+J=</v>
      </c>
      <c r="S786" s="148">
        <f t="shared" si="255"/>
        <v>44238</v>
      </c>
      <c r="T786" s="154">
        <f t="shared" si="247"/>
        <v>0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7" t="str">
        <f t="shared" ca="1" si="256"/>
        <v>Pago</v>
      </c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</row>
    <row r="787" spans="1:208" x14ac:dyDescent="0.2">
      <c r="A787" s="143">
        <f t="shared" si="248"/>
        <v>44237</v>
      </c>
      <c r="B787" s="144">
        <f t="shared" ca="1" si="257"/>
        <v>6242.2660426099937</v>
      </c>
      <c r="C787" s="145">
        <f t="shared" si="249"/>
        <v>6216.2199999999939</v>
      </c>
      <c r="D787" s="146">
        <f ca="1">IF(A787&lt;$B$1,VLOOKUP(A787,[1]DI!$A$4:$B$15000,2,FALSE),0)</f>
        <v>1.9000000000000006E-2</v>
      </c>
      <c r="E787" s="145">
        <f t="shared" ca="1" si="241"/>
        <v>1.0000746899999999</v>
      </c>
      <c r="F787" s="145">
        <f ca="1">(TRUNC(PRODUCT($E$12:$E786),16))</f>
        <v>1.0915555613641099</v>
      </c>
      <c r="G787" s="145">
        <f t="shared" ca="1" si="240"/>
        <v>1.0897634787816199</v>
      </c>
      <c r="H787" s="145">
        <f t="shared" ca="1" si="242"/>
        <v>1.00164447</v>
      </c>
      <c r="I787" s="147">
        <f t="shared" si="250"/>
        <v>2.9499999999999998E-2</v>
      </c>
      <c r="J787" s="148">
        <f t="shared" si="258"/>
        <v>44207</v>
      </c>
      <c r="K787" s="149">
        <f t="shared" si="251"/>
        <v>22</v>
      </c>
      <c r="L787" s="150">
        <f t="shared" si="252"/>
        <v>22</v>
      </c>
      <c r="M787" s="151">
        <f t="shared" si="243"/>
        <v>1.002541364</v>
      </c>
      <c r="N787" s="151">
        <f t="shared" ca="1" si="244"/>
        <v>1.0041900130000001</v>
      </c>
      <c r="O787" s="150">
        <f t="shared" si="253"/>
        <v>0</v>
      </c>
      <c r="P787" s="145">
        <f t="shared" ca="1" si="245"/>
        <v>26.046042610000001</v>
      </c>
      <c r="Q787" s="152">
        <f t="shared" si="246"/>
        <v>0</v>
      </c>
      <c r="R787" s="153" t="str">
        <f t="shared" si="254"/>
        <v>A+J=</v>
      </c>
      <c r="S787" s="148">
        <f t="shared" si="255"/>
        <v>44238</v>
      </c>
      <c r="T787" s="154">
        <f t="shared" si="247"/>
        <v>0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7" t="str">
        <f t="shared" ca="1" si="256"/>
        <v>Pago</v>
      </c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</row>
    <row r="788" spans="1:208" x14ac:dyDescent="0.2">
      <c r="A788" s="143">
        <f t="shared" si="248"/>
        <v>44238</v>
      </c>
      <c r="B788" s="144">
        <f t="shared" ca="1" si="257"/>
        <v>6243.4525262999941</v>
      </c>
      <c r="C788" s="145">
        <f t="shared" si="249"/>
        <v>6216.2199999999939</v>
      </c>
      <c r="D788" s="146">
        <f ca="1">IF(A788&lt;$B$1,VLOOKUP(A788,[1]DI!$A$4:$B$15000,2,FALSE),0)</f>
        <v>1.9000000000000006E-2</v>
      </c>
      <c r="E788" s="145">
        <f t="shared" ca="1" si="241"/>
        <v>1.0000746899999999</v>
      </c>
      <c r="F788" s="145">
        <f ca="1">(TRUNC(PRODUCT($E$12:$E787),16))</f>
        <v>1.09163708964899</v>
      </c>
      <c r="G788" s="145">
        <f t="shared" ca="1" si="240"/>
        <v>1.0897634787816199</v>
      </c>
      <c r="H788" s="145">
        <f t="shared" ca="1" si="242"/>
        <v>1.0017192800000001</v>
      </c>
      <c r="I788" s="147">
        <f t="shared" si="250"/>
        <v>2.9499999999999998E-2</v>
      </c>
      <c r="J788" s="148">
        <f t="shared" si="258"/>
        <v>44207</v>
      </c>
      <c r="K788" s="149">
        <f t="shared" si="251"/>
        <v>23</v>
      </c>
      <c r="L788" s="150">
        <f t="shared" si="252"/>
        <v>23</v>
      </c>
      <c r="M788" s="151">
        <f t="shared" si="243"/>
        <v>1.0026570340000001</v>
      </c>
      <c r="N788" s="151">
        <f t="shared" ca="1" si="244"/>
        <v>1.004380882</v>
      </c>
      <c r="O788" s="150">
        <f t="shared" si="253"/>
        <v>26</v>
      </c>
      <c r="P788" s="145">
        <f t="shared" ca="1" si="245"/>
        <v>27.2325263</v>
      </c>
      <c r="Q788" s="152">
        <f t="shared" si="246"/>
        <v>270.27</v>
      </c>
      <c r="R788" s="153" t="str">
        <f t="shared" si="254"/>
        <v>A+J=</v>
      </c>
      <c r="S788" s="148">
        <f t="shared" si="255"/>
        <v>44238</v>
      </c>
      <c r="T788" s="154">
        <f t="shared" ca="1" si="247"/>
        <v>5801299.2628499996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7" t="str">
        <f t="shared" ca="1" si="256"/>
        <v>Pago</v>
      </c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</row>
    <row r="789" spans="1:208" x14ac:dyDescent="0.2">
      <c r="A789" s="143">
        <f t="shared" si="248"/>
        <v>44239</v>
      </c>
      <c r="B789" s="144">
        <f t="shared" ca="1" si="257"/>
        <v>5947.0801823899938</v>
      </c>
      <c r="C789" s="145">
        <f t="shared" si="249"/>
        <v>5945.9499999999935</v>
      </c>
      <c r="D789" s="146">
        <f ca="1">IF(A789&lt;$B$1,VLOOKUP(A789,[1]DI!$A$4:$B$15000,2,FALSE),0)</f>
        <v>1.9000000000000006E-2</v>
      </c>
      <c r="E789" s="145">
        <f t="shared" ca="1" si="241"/>
        <v>1.0000746899999999</v>
      </c>
      <c r="F789" s="145">
        <f ca="1">(TRUNC(PRODUCT($E$12:$E788),16))</f>
        <v>1.09171862402321</v>
      </c>
      <c r="G789" s="145">
        <f t="shared" ca="1" si="240"/>
        <v>1.09163708964899</v>
      </c>
      <c r="H789" s="145">
        <f t="shared" ca="1" si="242"/>
        <v>1.0000746899999999</v>
      </c>
      <c r="I789" s="147">
        <f t="shared" si="250"/>
        <v>2.9499999999999998E-2</v>
      </c>
      <c r="J789" s="148">
        <f t="shared" si="258"/>
        <v>44238</v>
      </c>
      <c r="K789" s="149">
        <f t="shared" si="251"/>
        <v>1</v>
      </c>
      <c r="L789" s="150">
        <f t="shared" si="252"/>
        <v>1</v>
      </c>
      <c r="M789" s="151">
        <f t="shared" si="243"/>
        <v>1.000115377</v>
      </c>
      <c r="N789" s="151">
        <f t="shared" ca="1" si="244"/>
        <v>1.000190076</v>
      </c>
      <c r="O789" s="150">
        <f t="shared" si="253"/>
        <v>0</v>
      </c>
      <c r="P789" s="145">
        <f t="shared" ca="1" si="245"/>
        <v>1.1301823900000001</v>
      </c>
      <c r="Q789" s="152">
        <f t="shared" si="246"/>
        <v>0</v>
      </c>
      <c r="R789" s="153" t="str">
        <f t="shared" si="254"/>
        <v>A+J=</v>
      </c>
      <c r="S789" s="148">
        <f t="shared" si="255"/>
        <v>44266</v>
      </c>
      <c r="T789" s="154">
        <f t="shared" si="247"/>
        <v>0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7" t="str">
        <f t="shared" ca="1" si="256"/>
        <v>Pago</v>
      </c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</row>
    <row r="790" spans="1:208" x14ac:dyDescent="0.2">
      <c r="A790" s="143">
        <f t="shared" si="248"/>
        <v>44240</v>
      </c>
      <c r="B790" s="144">
        <f t="shared" ca="1" si="257"/>
        <v>5947.5243924199931</v>
      </c>
      <c r="C790" s="145">
        <f t="shared" si="249"/>
        <v>5945.9499999999935</v>
      </c>
      <c r="D790" s="146">
        <f ca="1">IF(A790&lt;$B$1,VLOOKUP(A790,[1]DI!$A$4:$B$15000,2,FALSE),0)</f>
        <v>0</v>
      </c>
      <c r="E790" s="145">
        <f t="shared" ca="1" si="241"/>
        <v>1</v>
      </c>
      <c r="F790" s="145">
        <f ca="1">(TRUNC(PRODUCT($E$12:$E789),16))</f>
        <v>1.0918001644872399</v>
      </c>
      <c r="G790" s="145">
        <f t="shared" ca="1" si="240"/>
        <v>1.09163708964899</v>
      </c>
      <c r="H790" s="145">
        <f t="shared" ca="1" si="242"/>
        <v>1.00014939</v>
      </c>
      <c r="I790" s="147">
        <f t="shared" si="250"/>
        <v>2.9499999999999998E-2</v>
      </c>
      <c r="J790" s="148">
        <f t="shared" si="258"/>
        <v>44238</v>
      </c>
      <c r="K790" s="149">
        <f t="shared" si="251"/>
        <v>1</v>
      </c>
      <c r="L790" s="150">
        <f t="shared" si="252"/>
        <v>1</v>
      </c>
      <c r="M790" s="151">
        <f t="shared" si="243"/>
        <v>1.000115377</v>
      </c>
      <c r="N790" s="151">
        <f t="shared" ca="1" si="244"/>
        <v>1.0002647840000001</v>
      </c>
      <c r="O790" s="150">
        <f t="shared" si="253"/>
        <v>0</v>
      </c>
      <c r="P790" s="145">
        <f t="shared" ca="1" si="245"/>
        <v>1.5743924199999999</v>
      </c>
      <c r="Q790" s="152">
        <f t="shared" si="246"/>
        <v>0</v>
      </c>
      <c r="R790" s="153" t="str">
        <f t="shared" si="254"/>
        <v>A+J=</v>
      </c>
      <c r="S790" s="148">
        <f t="shared" si="255"/>
        <v>44266</v>
      </c>
      <c r="T790" s="154">
        <f t="shared" si="247"/>
        <v>0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7" t="str">
        <f t="shared" ca="1" si="256"/>
        <v>Pago</v>
      </c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</row>
    <row r="791" spans="1:208" x14ac:dyDescent="0.2">
      <c r="A791" s="143">
        <f t="shared" si="248"/>
        <v>44241</v>
      </c>
      <c r="B791" s="144">
        <f t="shared" ca="1" si="257"/>
        <v>5947.5243924199931</v>
      </c>
      <c r="C791" s="145">
        <f t="shared" si="249"/>
        <v>5945.9499999999935</v>
      </c>
      <c r="D791" s="146">
        <f ca="1">IF(A791&lt;$B$1,VLOOKUP(A791,[1]DI!$A$4:$B$15000,2,FALSE),0)</f>
        <v>0</v>
      </c>
      <c r="E791" s="145">
        <f t="shared" ca="1" si="241"/>
        <v>1</v>
      </c>
      <c r="F791" s="145">
        <f ca="1">(TRUNC(PRODUCT($E$12:$E790),16))</f>
        <v>1.0918001644872399</v>
      </c>
      <c r="G791" s="145">
        <f t="shared" ca="1" si="240"/>
        <v>1.09163708964899</v>
      </c>
      <c r="H791" s="145">
        <f t="shared" ca="1" si="242"/>
        <v>1.00014939</v>
      </c>
      <c r="I791" s="147">
        <f t="shared" si="250"/>
        <v>2.9499999999999998E-2</v>
      </c>
      <c r="J791" s="148">
        <f t="shared" si="258"/>
        <v>44238</v>
      </c>
      <c r="K791" s="149">
        <f t="shared" si="251"/>
        <v>1</v>
      </c>
      <c r="L791" s="150">
        <f t="shared" si="252"/>
        <v>1</v>
      </c>
      <c r="M791" s="151">
        <f t="shared" si="243"/>
        <v>1.000115377</v>
      </c>
      <c r="N791" s="151">
        <f t="shared" ca="1" si="244"/>
        <v>1.0002647840000001</v>
      </c>
      <c r="O791" s="150">
        <f t="shared" si="253"/>
        <v>0</v>
      </c>
      <c r="P791" s="145">
        <f t="shared" ca="1" si="245"/>
        <v>1.5743924199999999</v>
      </c>
      <c r="Q791" s="152">
        <f t="shared" si="246"/>
        <v>0</v>
      </c>
      <c r="R791" s="153" t="str">
        <f t="shared" si="254"/>
        <v>A+J=</v>
      </c>
      <c r="S791" s="148">
        <f t="shared" si="255"/>
        <v>44266</v>
      </c>
      <c r="T791" s="154">
        <f t="shared" si="247"/>
        <v>0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7" t="str">
        <f t="shared" ca="1" si="256"/>
        <v>Pago</v>
      </c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</row>
    <row r="792" spans="1:208" x14ac:dyDescent="0.2">
      <c r="A792" s="143">
        <f t="shared" si="248"/>
        <v>44242</v>
      </c>
      <c r="B792" s="144">
        <f t="shared" ca="1" si="257"/>
        <v>5947.5243924199931</v>
      </c>
      <c r="C792" s="145">
        <f t="shared" si="249"/>
        <v>5945.9499999999935</v>
      </c>
      <c r="D792" s="146">
        <f ca="1">IF(A792&lt;$B$1,VLOOKUP(A792,[1]DI!$A$4:$B$15000,2,FALSE),0)</f>
        <v>0</v>
      </c>
      <c r="E792" s="145">
        <f t="shared" ca="1" si="241"/>
        <v>1</v>
      </c>
      <c r="F792" s="145">
        <f ca="1">(TRUNC(PRODUCT($E$12:$E791),16))</f>
        <v>1.0918001644872399</v>
      </c>
      <c r="G792" s="145">
        <f t="shared" ca="1" si="240"/>
        <v>1.09163708964899</v>
      </c>
      <c r="H792" s="145">
        <f t="shared" ca="1" si="242"/>
        <v>1.00014939</v>
      </c>
      <c r="I792" s="147">
        <f t="shared" si="250"/>
        <v>2.9499999999999998E-2</v>
      </c>
      <c r="J792" s="148">
        <f t="shared" si="258"/>
        <v>44238</v>
      </c>
      <c r="K792" s="149">
        <f t="shared" si="251"/>
        <v>1</v>
      </c>
      <c r="L792" s="150">
        <f t="shared" si="252"/>
        <v>1</v>
      </c>
      <c r="M792" s="151">
        <f t="shared" si="243"/>
        <v>1.000115377</v>
      </c>
      <c r="N792" s="151">
        <f t="shared" ca="1" si="244"/>
        <v>1.0002647840000001</v>
      </c>
      <c r="O792" s="150">
        <f t="shared" si="253"/>
        <v>0</v>
      </c>
      <c r="P792" s="145">
        <f t="shared" ca="1" si="245"/>
        <v>1.5743924199999999</v>
      </c>
      <c r="Q792" s="152">
        <f t="shared" si="246"/>
        <v>0</v>
      </c>
      <c r="R792" s="153" t="str">
        <f t="shared" si="254"/>
        <v>A+J=</v>
      </c>
      <c r="S792" s="148">
        <f t="shared" si="255"/>
        <v>44266</v>
      </c>
      <c r="T792" s="154">
        <f t="shared" si="247"/>
        <v>0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7" t="str">
        <f t="shared" ca="1" si="256"/>
        <v>Pago</v>
      </c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</row>
    <row r="793" spans="1:208" x14ac:dyDescent="0.2">
      <c r="A793" s="143">
        <f t="shared" si="248"/>
        <v>44243</v>
      </c>
      <c r="B793" s="144">
        <f t="shared" ca="1" si="257"/>
        <v>5947.5243924199931</v>
      </c>
      <c r="C793" s="145">
        <f t="shared" si="249"/>
        <v>5945.9499999999935</v>
      </c>
      <c r="D793" s="146">
        <f ca="1">IF(A793&lt;$B$1,VLOOKUP(A793,[1]DI!$A$4:$B$15000,2,FALSE),0)</f>
        <v>0</v>
      </c>
      <c r="E793" s="145">
        <f t="shared" ca="1" si="241"/>
        <v>1</v>
      </c>
      <c r="F793" s="145">
        <f ca="1">(TRUNC(PRODUCT($E$12:$E792),16))</f>
        <v>1.0918001644872399</v>
      </c>
      <c r="G793" s="145">
        <f t="shared" ca="1" si="240"/>
        <v>1.09163708964899</v>
      </c>
      <c r="H793" s="145">
        <f t="shared" ca="1" si="242"/>
        <v>1.00014939</v>
      </c>
      <c r="I793" s="147">
        <f t="shared" si="250"/>
        <v>2.9499999999999998E-2</v>
      </c>
      <c r="J793" s="148">
        <f t="shared" si="258"/>
        <v>44238</v>
      </c>
      <c r="K793" s="149">
        <f t="shared" si="251"/>
        <v>1</v>
      </c>
      <c r="L793" s="150">
        <f t="shared" si="252"/>
        <v>1</v>
      </c>
      <c r="M793" s="151">
        <f t="shared" si="243"/>
        <v>1.000115377</v>
      </c>
      <c r="N793" s="151">
        <f t="shared" ca="1" si="244"/>
        <v>1.0002647840000001</v>
      </c>
      <c r="O793" s="150">
        <f t="shared" si="253"/>
        <v>0</v>
      </c>
      <c r="P793" s="145">
        <f t="shared" ca="1" si="245"/>
        <v>1.5743924199999999</v>
      </c>
      <c r="Q793" s="152">
        <f t="shared" si="246"/>
        <v>0</v>
      </c>
      <c r="R793" s="153" t="str">
        <f t="shared" si="254"/>
        <v>A+J=</v>
      </c>
      <c r="S793" s="148">
        <f t="shared" si="255"/>
        <v>44266</v>
      </c>
      <c r="T793" s="154">
        <f t="shared" si="247"/>
        <v>0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7" t="str">
        <f t="shared" ca="1" si="256"/>
        <v>Pago</v>
      </c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</row>
    <row r="794" spans="1:208" x14ac:dyDescent="0.2">
      <c r="A794" s="143">
        <f t="shared" si="248"/>
        <v>44244</v>
      </c>
      <c r="B794" s="144">
        <f t="shared" ca="1" si="257"/>
        <v>5948.2105966699937</v>
      </c>
      <c r="C794" s="145">
        <f t="shared" si="249"/>
        <v>5945.9499999999935</v>
      </c>
      <c r="D794" s="146">
        <f ca="1">IF(A794&lt;$B$1,VLOOKUP(A794,[1]DI!$A$4:$B$15000,2,FALSE),0)</f>
        <v>1.9000000000000006E-2</v>
      </c>
      <c r="E794" s="145">
        <f t="shared" ca="1" si="241"/>
        <v>1.0000746899999999</v>
      </c>
      <c r="F794" s="145">
        <f ca="1">(TRUNC(PRODUCT($E$12:$E793),16))</f>
        <v>1.0918001644872399</v>
      </c>
      <c r="G794" s="145">
        <f t="shared" ca="1" si="240"/>
        <v>1.09163708964899</v>
      </c>
      <c r="H794" s="145">
        <f t="shared" ca="1" si="242"/>
        <v>1.00014939</v>
      </c>
      <c r="I794" s="147">
        <f t="shared" si="250"/>
        <v>2.9499999999999998E-2</v>
      </c>
      <c r="J794" s="148">
        <f t="shared" si="258"/>
        <v>44238</v>
      </c>
      <c r="K794" s="149">
        <f t="shared" si="251"/>
        <v>2</v>
      </c>
      <c r="L794" s="150">
        <f t="shared" si="252"/>
        <v>2</v>
      </c>
      <c r="M794" s="151">
        <f t="shared" si="243"/>
        <v>1.0002307669999999</v>
      </c>
      <c r="N794" s="151">
        <f t="shared" ca="1" si="244"/>
        <v>1.0003801910000001</v>
      </c>
      <c r="O794" s="150">
        <f t="shared" si="253"/>
        <v>0</v>
      </c>
      <c r="P794" s="145">
        <f t="shared" ca="1" si="245"/>
        <v>2.26059667</v>
      </c>
      <c r="Q794" s="152">
        <f t="shared" si="246"/>
        <v>0</v>
      </c>
      <c r="R794" s="153" t="str">
        <f t="shared" si="254"/>
        <v>A+J=</v>
      </c>
      <c r="S794" s="148">
        <f t="shared" si="255"/>
        <v>44266</v>
      </c>
      <c r="T794" s="154">
        <f t="shared" si="247"/>
        <v>0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7" t="str">
        <f t="shared" ca="1" si="256"/>
        <v>Pago</v>
      </c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</row>
    <row r="795" spans="1:208" x14ac:dyDescent="0.2">
      <c r="A795" s="143">
        <f t="shared" si="248"/>
        <v>44245</v>
      </c>
      <c r="B795" s="144">
        <f t="shared" ca="1" si="257"/>
        <v>5949.3412012299932</v>
      </c>
      <c r="C795" s="145">
        <f t="shared" si="249"/>
        <v>5945.9499999999935</v>
      </c>
      <c r="D795" s="146">
        <f ca="1">IF(A795&lt;$B$1,VLOOKUP(A795,[1]DI!$A$4:$B$15000,2,FALSE),0)</f>
        <v>1.9000000000000006E-2</v>
      </c>
      <c r="E795" s="145">
        <f t="shared" ca="1" si="241"/>
        <v>1.0000746899999999</v>
      </c>
      <c r="F795" s="145">
        <f ca="1">(TRUNC(PRODUCT($E$12:$E794),16))</f>
        <v>1.09188171104153</v>
      </c>
      <c r="G795" s="145">
        <f t="shared" ca="1" si="240"/>
        <v>1.09163708964899</v>
      </c>
      <c r="H795" s="145">
        <f t="shared" ca="1" si="242"/>
        <v>1.0002240899999999</v>
      </c>
      <c r="I795" s="147">
        <f t="shared" si="250"/>
        <v>2.9499999999999998E-2</v>
      </c>
      <c r="J795" s="148">
        <f t="shared" si="258"/>
        <v>44238</v>
      </c>
      <c r="K795" s="149">
        <f t="shared" si="251"/>
        <v>3</v>
      </c>
      <c r="L795" s="150">
        <f t="shared" si="252"/>
        <v>3</v>
      </c>
      <c r="M795" s="151">
        <f t="shared" si="243"/>
        <v>1.00034617</v>
      </c>
      <c r="N795" s="151">
        <f t="shared" ca="1" si="244"/>
        <v>1.0005703379999999</v>
      </c>
      <c r="O795" s="150">
        <f t="shared" si="253"/>
        <v>0</v>
      </c>
      <c r="P795" s="145">
        <f t="shared" ca="1" si="245"/>
        <v>3.3912012300000001</v>
      </c>
      <c r="Q795" s="152">
        <f t="shared" si="246"/>
        <v>0</v>
      </c>
      <c r="R795" s="153" t="str">
        <f t="shared" si="254"/>
        <v>A+J=</v>
      </c>
      <c r="S795" s="148">
        <f t="shared" si="255"/>
        <v>44266</v>
      </c>
      <c r="T795" s="154">
        <f t="shared" si="247"/>
        <v>0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7" t="str">
        <f t="shared" ca="1" si="256"/>
        <v>Pago</v>
      </c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</row>
    <row r="796" spans="1:208" x14ac:dyDescent="0.2">
      <c r="A796" s="143">
        <f t="shared" si="248"/>
        <v>44246</v>
      </c>
      <c r="B796" s="144">
        <f t="shared" ca="1" si="257"/>
        <v>5950.4719841599936</v>
      </c>
      <c r="C796" s="145">
        <f t="shared" si="249"/>
        <v>5945.9499999999935</v>
      </c>
      <c r="D796" s="146">
        <f ca="1">IF(A796&lt;$B$1,VLOOKUP(A796,[1]DI!$A$4:$B$15000,2,FALSE),0)</f>
        <v>1.9000000000000006E-2</v>
      </c>
      <c r="E796" s="145">
        <f t="shared" ca="1" si="241"/>
        <v>1.0000746899999999</v>
      </c>
      <c r="F796" s="145">
        <f ca="1">(TRUNC(PRODUCT($E$12:$E795),16))</f>
        <v>1.09196326368652</v>
      </c>
      <c r="G796" s="145">
        <f t="shared" ca="1" si="240"/>
        <v>1.09163708964899</v>
      </c>
      <c r="H796" s="145">
        <f t="shared" ca="1" si="242"/>
        <v>1.00029879</v>
      </c>
      <c r="I796" s="147">
        <f t="shared" si="250"/>
        <v>2.9499999999999998E-2</v>
      </c>
      <c r="J796" s="148">
        <f t="shared" si="258"/>
        <v>44238</v>
      </c>
      <c r="K796" s="149">
        <f t="shared" si="251"/>
        <v>4</v>
      </c>
      <c r="L796" s="150">
        <f t="shared" si="252"/>
        <v>4</v>
      </c>
      <c r="M796" s="151">
        <f t="shared" si="243"/>
        <v>1.000461587</v>
      </c>
      <c r="N796" s="151">
        <f t="shared" ca="1" si="244"/>
        <v>1.0007605150000001</v>
      </c>
      <c r="O796" s="150">
        <f t="shared" si="253"/>
        <v>0</v>
      </c>
      <c r="P796" s="145">
        <f t="shared" ca="1" si="245"/>
        <v>4.5219841599999997</v>
      </c>
      <c r="Q796" s="152">
        <f t="shared" si="246"/>
        <v>0</v>
      </c>
      <c r="R796" s="153" t="str">
        <f t="shared" si="254"/>
        <v>A+J=</v>
      </c>
      <c r="S796" s="148">
        <f t="shared" si="255"/>
        <v>44266</v>
      </c>
      <c r="T796" s="154">
        <f t="shared" si="247"/>
        <v>0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7" t="str">
        <f t="shared" ca="1" si="256"/>
        <v>Pago</v>
      </c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</row>
    <row r="797" spans="1:208" x14ac:dyDescent="0.2">
      <c r="A797" s="143">
        <f t="shared" si="248"/>
        <v>44247</v>
      </c>
      <c r="B797" s="144">
        <f t="shared" ca="1" si="257"/>
        <v>5951.6030703399938</v>
      </c>
      <c r="C797" s="145">
        <f t="shared" si="249"/>
        <v>5945.9499999999935</v>
      </c>
      <c r="D797" s="146">
        <f ca="1">IF(A797&lt;$B$1,VLOOKUP(A797,[1]DI!$A$4:$B$15000,2,FALSE),0)</f>
        <v>0</v>
      </c>
      <c r="E797" s="145">
        <f t="shared" ca="1" si="241"/>
        <v>1</v>
      </c>
      <c r="F797" s="145">
        <f ca="1">(TRUNC(PRODUCT($E$12:$E796),16))</f>
        <v>1.09204482242269</v>
      </c>
      <c r="G797" s="145">
        <f t="shared" ca="1" si="240"/>
        <v>1.09163708964899</v>
      </c>
      <c r="H797" s="145">
        <f t="shared" ca="1" si="242"/>
        <v>1.00037351</v>
      </c>
      <c r="I797" s="147">
        <f t="shared" si="250"/>
        <v>2.9499999999999998E-2</v>
      </c>
      <c r="J797" s="148">
        <f t="shared" si="258"/>
        <v>44238</v>
      </c>
      <c r="K797" s="149">
        <f t="shared" si="251"/>
        <v>4</v>
      </c>
      <c r="L797" s="150">
        <f t="shared" si="252"/>
        <v>5</v>
      </c>
      <c r="M797" s="151">
        <f t="shared" si="243"/>
        <v>1.0005770169999999</v>
      </c>
      <c r="N797" s="151">
        <f t="shared" ca="1" si="244"/>
        <v>1.000950743</v>
      </c>
      <c r="O797" s="150">
        <f t="shared" si="253"/>
        <v>0</v>
      </c>
      <c r="P797" s="145">
        <f t="shared" ca="1" si="245"/>
        <v>5.6530703400000002</v>
      </c>
      <c r="Q797" s="152">
        <f t="shared" si="246"/>
        <v>0</v>
      </c>
      <c r="R797" s="153" t="str">
        <f t="shared" si="254"/>
        <v>A+J=</v>
      </c>
      <c r="S797" s="148">
        <f t="shared" si="255"/>
        <v>44266</v>
      </c>
      <c r="T797" s="154">
        <f t="shared" si="247"/>
        <v>0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7" t="str">
        <f t="shared" ca="1" si="256"/>
        <v>Pago</v>
      </c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</row>
    <row r="798" spans="1:208" x14ac:dyDescent="0.2">
      <c r="A798" s="143">
        <f t="shared" si="248"/>
        <v>44248</v>
      </c>
      <c r="B798" s="144">
        <f t="shared" ca="1" si="257"/>
        <v>5951.6030703399938</v>
      </c>
      <c r="C798" s="145">
        <f t="shared" si="249"/>
        <v>5945.9499999999935</v>
      </c>
      <c r="D798" s="146">
        <f ca="1">IF(A798&lt;$B$1,VLOOKUP(A798,[1]DI!$A$4:$B$15000,2,FALSE),0)</f>
        <v>0</v>
      </c>
      <c r="E798" s="145">
        <f t="shared" ca="1" si="241"/>
        <v>1</v>
      </c>
      <c r="F798" s="145">
        <f ca="1">(TRUNC(PRODUCT($E$12:$E797),16))</f>
        <v>1.09204482242269</v>
      </c>
      <c r="G798" s="145">
        <f t="shared" ca="1" si="240"/>
        <v>1.09163708964899</v>
      </c>
      <c r="H798" s="145">
        <f t="shared" ca="1" si="242"/>
        <v>1.00037351</v>
      </c>
      <c r="I798" s="147">
        <f t="shared" si="250"/>
        <v>2.9499999999999998E-2</v>
      </c>
      <c r="J798" s="148">
        <f t="shared" si="258"/>
        <v>44238</v>
      </c>
      <c r="K798" s="149">
        <f t="shared" si="251"/>
        <v>4</v>
      </c>
      <c r="L798" s="150">
        <f t="shared" si="252"/>
        <v>5</v>
      </c>
      <c r="M798" s="151">
        <f t="shared" si="243"/>
        <v>1.0005770169999999</v>
      </c>
      <c r="N798" s="151">
        <f t="shared" ca="1" si="244"/>
        <v>1.000950743</v>
      </c>
      <c r="O798" s="150">
        <f t="shared" si="253"/>
        <v>0</v>
      </c>
      <c r="P798" s="145">
        <f t="shared" ca="1" si="245"/>
        <v>5.6530703400000002</v>
      </c>
      <c r="Q798" s="152">
        <f t="shared" si="246"/>
        <v>0</v>
      </c>
      <c r="R798" s="153" t="str">
        <f t="shared" si="254"/>
        <v>A+J=</v>
      </c>
      <c r="S798" s="148">
        <f t="shared" si="255"/>
        <v>44266</v>
      </c>
      <c r="T798" s="154">
        <f t="shared" si="247"/>
        <v>0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7" t="str">
        <f t="shared" ca="1" si="256"/>
        <v>Pago</v>
      </c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</row>
    <row r="799" spans="1:208" x14ac:dyDescent="0.2">
      <c r="A799" s="143">
        <f t="shared" si="248"/>
        <v>44249</v>
      </c>
      <c r="B799" s="144">
        <f t="shared" ca="1" si="257"/>
        <v>5951.6030703399938</v>
      </c>
      <c r="C799" s="145">
        <f t="shared" si="249"/>
        <v>5945.9499999999935</v>
      </c>
      <c r="D799" s="146">
        <f ca="1">IF(A799&lt;$B$1,VLOOKUP(A799,[1]DI!$A$4:$B$15000,2,FALSE),0)</f>
        <v>1.9000000000000006E-2</v>
      </c>
      <c r="E799" s="145">
        <f t="shared" ca="1" si="241"/>
        <v>1.0000746899999999</v>
      </c>
      <c r="F799" s="145">
        <f ca="1">(TRUNC(PRODUCT($E$12:$E798),16))</f>
        <v>1.09204482242269</v>
      </c>
      <c r="G799" s="145">
        <f t="shared" ca="1" si="240"/>
        <v>1.09163708964899</v>
      </c>
      <c r="H799" s="145">
        <f t="shared" ca="1" si="242"/>
        <v>1.00037351</v>
      </c>
      <c r="I799" s="147">
        <f t="shared" si="250"/>
        <v>2.9499999999999998E-2</v>
      </c>
      <c r="J799" s="148">
        <f t="shared" si="258"/>
        <v>44238</v>
      </c>
      <c r="K799" s="149">
        <f t="shared" si="251"/>
        <v>5</v>
      </c>
      <c r="L799" s="150">
        <f t="shared" si="252"/>
        <v>5</v>
      </c>
      <c r="M799" s="151">
        <f t="shared" si="243"/>
        <v>1.0005770169999999</v>
      </c>
      <c r="N799" s="151">
        <f t="shared" ca="1" si="244"/>
        <v>1.000950743</v>
      </c>
      <c r="O799" s="150">
        <f t="shared" si="253"/>
        <v>0</v>
      </c>
      <c r="P799" s="145">
        <f t="shared" ca="1" si="245"/>
        <v>5.6530703400000002</v>
      </c>
      <c r="Q799" s="152">
        <f t="shared" si="246"/>
        <v>0</v>
      </c>
      <c r="R799" s="153" t="str">
        <f t="shared" si="254"/>
        <v>A+J=</v>
      </c>
      <c r="S799" s="148">
        <f t="shared" si="255"/>
        <v>44266</v>
      </c>
      <c r="T799" s="154">
        <f t="shared" si="247"/>
        <v>0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7" t="str">
        <f t="shared" ca="1" si="256"/>
        <v>Pago</v>
      </c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</row>
    <row r="800" spans="1:208" x14ac:dyDescent="0.2">
      <c r="A800" s="143">
        <f t="shared" si="248"/>
        <v>44250</v>
      </c>
      <c r="B800" s="144">
        <f t="shared" ca="1" si="257"/>
        <v>5952.7342694899935</v>
      </c>
      <c r="C800" s="145">
        <f t="shared" si="249"/>
        <v>5945.9499999999935</v>
      </c>
      <c r="D800" s="146">
        <f ca="1">IF(A800&lt;$B$1,VLOOKUP(A800,[1]DI!$A$4:$B$15000,2,FALSE),0)</f>
        <v>1.9000000000000006E-2</v>
      </c>
      <c r="E800" s="145">
        <f t="shared" ca="1" si="241"/>
        <v>1.0000746899999999</v>
      </c>
      <c r="F800" s="145">
        <f ca="1">(TRUNC(PRODUCT($E$12:$E799),16))</f>
        <v>1.0921263872504701</v>
      </c>
      <c r="G800" s="145">
        <f t="shared" ca="1" si="240"/>
        <v>1.09163708964899</v>
      </c>
      <c r="H800" s="145">
        <f t="shared" ca="1" si="242"/>
        <v>1.00044822</v>
      </c>
      <c r="I800" s="147">
        <f t="shared" si="250"/>
        <v>2.9499999999999998E-2</v>
      </c>
      <c r="J800" s="148">
        <f t="shared" si="258"/>
        <v>44238</v>
      </c>
      <c r="K800" s="149">
        <f t="shared" si="251"/>
        <v>6</v>
      </c>
      <c r="L800" s="150">
        <f t="shared" si="252"/>
        <v>6</v>
      </c>
      <c r="M800" s="151">
        <f t="shared" si="243"/>
        <v>1.00069246</v>
      </c>
      <c r="N800" s="151">
        <f t="shared" ca="1" si="244"/>
        <v>1.0011409899999999</v>
      </c>
      <c r="O800" s="150">
        <f t="shared" si="253"/>
        <v>0</v>
      </c>
      <c r="P800" s="145">
        <f t="shared" ca="1" si="245"/>
        <v>6.7842694899999998</v>
      </c>
      <c r="Q800" s="152">
        <f t="shared" si="246"/>
        <v>0</v>
      </c>
      <c r="R800" s="153" t="str">
        <f t="shared" si="254"/>
        <v>A+J=</v>
      </c>
      <c r="S800" s="148">
        <f t="shared" si="255"/>
        <v>44266</v>
      </c>
      <c r="T800" s="154">
        <f t="shared" si="247"/>
        <v>0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7" t="str">
        <f t="shared" ca="1" si="256"/>
        <v>Pago</v>
      </c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</row>
    <row r="801" spans="1:208" x14ac:dyDescent="0.2">
      <c r="A801" s="143">
        <f t="shared" si="248"/>
        <v>44251</v>
      </c>
      <c r="B801" s="144">
        <f t="shared" ca="1" si="257"/>
        <v>5953.8657718799932</v>
      </c>
      <c r="C801" s="145">
        <f t="shared" si="249"/>
        <v>5945.9499999999935</v>
      </c>
      <c r="D801" s="146">
        <f ca="1">IF(A801&lt;$B$1,VLOOKUP(A801,[1]DI!$A$4:$B$15000,2,FALSE),0)</f>
        <v>1.9000000000000006E-2</v>
      </c>
      <c r="E801" s="145">
        <f t="shared" ca="1" si="241"/>
        <v>1.0000746899999999</v>
      </c>
      <c r="F801" s="145">
        <f ca="1">(TRUNC(PRODUCT($E$12:$E800),16))</f>
        <v>1.0922079581703401</v>
      </c>
      <c r="G801" s="145">
        <f t="shared" ca="1" si="240"/>
        <v>1.09163708964899</v>
      </c>
      <c r="H801" s="145">
        <f t="shared" ca="1" si="242"/>
        <v>1.0005229499999999</v>
      </c>
      <c r="I801" s="147">
        <f t="shared" si="250"/>
        <v>2.9499999999999998E-2</v>
      </c>
      <c r="J801" s="148">
        <f t="shared" si="258"/>
        <v>44238</v>
      </c>
      <c r="K801" s="149">
        <f t="shared" si="251"/>
        <v>7</v>
      </c>
      <c r="L801" s="150">
        <f t="shared" si="252"/>
        <v>7</v>
      </c>
      <c r="M801" s="151">
        <f t="shared" si="243"/>
        <v>1.0008079160000001</v>
      </c>
      <c r="N801" s="151">
        <f t="shared" ca="1" si="244"/>
        <v>1.001331288</v>
      </c>
      <c r="O801" s="150">
        <f t="shared" si="253"/>
        <v>0</v>
      </c>
      <c r="P801" s="145">
        <f t="shared" ca="1" si="245"/>
        <v>7.9157718800000003</v>
      </c>
      <c r="Q801" s="152">
        <f t="shared" si="246"/>
        <v>0</v>
      </c>
      <c r="R801" s="153" t="str">
        <f t="shared" si="254"/>
        <v>A+J=</v>
      </c>
      <c r="S801" s="148">
        <f t="shared" si="255"/>
        <v>44266</v>
      </c>
      <c r="T801" s="154">
        <f t="shared" si="247"/>
        <v>0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7" t="str">
        <f t="shared" ca="1" si="256"/>
        <v>Pago</v>
      </c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</row>
    <row r="802" spans="1:208" x14ac:dyDescent="0.2">
      <c r="A802" s="143">
        <f t="shared" si="248"/>
        <v>44252</v>
      </c>
      <c r="B802" s="144">
        <f t="shared" ca="1" si="257"/>
        <v>5954.9974645399934</v>
      </c>
      <c r="C802" s="145">
        <f t="shared" si="249"/>
        <v>5945.9499999999935</v>
      </c>
      <c r="D802" s="146">
        <f ca="1">IF(A802&lt;$B$1,VLOOKUP(A802,[1]DI!$A$4:$B$15000,2,FALSE),0)</f>
        <v>1.9000000000000006E-2</v>
      </c>
      <c r="E802" s="145">
        <f t="shared" ca="1" si="241"/>
        <v>1.0000746899999999</v>
      </c>
      <c r="F802" s="145">
        <f ca="1">(TRUNC(PRODUCT($E$12:$E801),16))</f>
        <v>1.09228953518273</v>
      </c>
      <c r="G802" s="145">
        <f t="shared" ca="1" si="240"/>
        <v>1.09163708964899</v>
      </c>
      <c r="H802" s="145">
        <f t="shared" ca="1" si="242"/>
        <v>1.00059768</v>
      </c>
      <c r="I802" s="147">
        <f t="shared" si="250"/>
        <v>2.9499999999999998E-2</v>
      </c>
      <c r="J802" s="148">
        <f t="shared" si="258"/>
        <v>44238</v>
      </c>
      <c r="K802" s="149">
        <f t="shared" si="251"/>
        <v>8</v>
      </c>
      <c r="L802" s="150">
        <f t="shared" si="252"/>
        <v>8</v>
      </c>
      <c r="M802" s="151">
        <f t="shared" si="243"/>
        <v>1.000923386</v>
      </c>
      <c r="N802" s="151">
        <f t="shared" ca="1" si="244"/>
        <v>1.0015216179999999</v>
      </c>
      <c r="O802" s="150">
        <f t="shared" si="253"/>
        <v>0</v>
      </c>
      <c r="P802" s="145">
        <f t="shared" ca="1" si="245"/>
        <v>9.04746454</v>
      </c>
      <c r="Q802" s="152">
        <f t="shared" si="246"/>
        <v>0</v>
      </c>
      <c r="R802" s="153" t="str">
        <f t="shared" si="254"/>
        <v>A+J=</v>
      </c>
      <c r="S802" s="148">
        <f t="shared" si="255"/>
        <v>44266</v>
      </c>
      <c r="T802" s="154">
        <f t="shared" si="247"/>
        <v>0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7" t="str">
        <f t="shared" ca="1" si="256"/>
        <v>Pago</v>
      </c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</row>
    <row r="803" spans="1:208" x14ac:dyDescent="0.2">
      <c r="A803" s="143">
        <f t="shared" si="248"/>
        <v>44253</v>
      </c>
      <c r="B803" s="144">
        <f t="shared" ca="1" si="257"/>
        <v>5956.1293415299933</v>
      </c>
      <c r="C803" s="145">
        <f t="shared" si="249"/>
        <v>5945.9499999999935</v>
      </c>
      <c r="D803" s="146">
        <f ca="1">IF(A803&lt;$B$1,VLOOKUP(A803,[1]DI!$A$4:$B$15000,2,FALSE),0)</f>
        <v>1.9000000000000006E-2</v>
      </c>
      <c r="E803" s="145">
        <f t="shared" ca="1" si="241"/>
        <v>1.0000746899999999</v>
      </c>
      <c r="F803" s="145">
        <f ca="1">(TRUNC(PRODUCT($E$12:$E802),16))</f>
        <v>1.0923711182881199</v>
      </c>
      <c r="G803" s="145">
        <f t="shared" ca="1" si="240"/>
        <v>1.09163708964899</v>
      </c>
      <c r="H803" s="145">
        <f t="shared" ca="1" si="242"/>
        <v>1.00067241</v>
      </c>
      <c r="I803" s="147">
        <f t="shared" si="250"/>
        <v>2.9499999999999998E-2</v>
      </c>
      <c r="J803" s="148">
        <f t="shared" si="258"/>
        <v>44238</v>
      </c>
      <c r="K803" s="149">
        <f t="shared" si="251"/>
        <v>9</v>
      </c>
      <c r="L803" s="150">
        <f t="shared" si="252"/>
        <v>9</v>
      </c>
      <c r="M803" s="151">
        <f t="shared" si="243"/>
        <v>1.0010388699999999</v>
      </c>
      <c r="N803" s="151">
        <f t="shared" ca="1" si="244"/>
        <v>1.001711979</v>
      </c>
      <c r="O803" s="150">
        <f t="shared" si="253"/>
        <v>0</v>
      </c>
      <c r="P803" s="145">
        <f t="shared" ca="1" si="245"/>
        <v>10.17934153</v>
      </c>
      <c r="Q803" s="152">
        <f t="shared" si="246"/>
        <v>0</v>
      </c>
      <c r="R803" s="153" t="str">
        <f t="shared" si="254"/>
        <v>A+J=</v>
      </c>
      <c r="S803" s="148">
        <f t="shared" si="255"/>
        <v>44266</v>
      </c>
      <c r="T803" s="154">
        <f t="shared" si="247"/>
        <v>0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7" t="str">
        <f t="shared" ca="1" si="256"/>
        <v>Pago</v>
      </c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</row>
    <row r="804" spans="1:208" x14ac:dyDescent="0.2">
      <c r="A804" s="143">
        <f t="shared" si="248"/>
        <v>44254</v>
      </c>
      <c r="B804" s="144">
        <f t="shared" ca="1" si="257"/>
        <v>5957.2614444599931</v>
      </c>
      <c r="C804" s="145">
        <f t="shared" si="249"/>
        <v>5945.9499999999935</v>
      </c>
      <c r="D804" s="146">
        <f ca="1">IF(A804&lt;$B$1,VLOOKUP(A804,[1]DI!$A$4:$B$15000,2,FALSE),0)</f>
        <v>0</v>
      </c>
      <c r="E804" s="145">
        <f t="shared" ca="1" si="241"/>
        <v>1</v>
      </c>
      <c r="F804" s="145">
        <f ca="1">(TRUNC(PRODUCT($E$12:$E803),16))</f>
        <v>1.0924527074869399</v>
      </c>
      <c r="G804" s="145">
        <f t="shared" ca="1" si="240"/>
        <v>1.09163708964899</v>
      </c>
      <c r="H804" s="145">
        <f t="shared" ca="1" si="242"/>
        <v>1.00074715</v>
      </c>
      <c r="I804" s="147">
        <f t="shared" si="250"/>
        <v>2.9499999999999998E-2</v>
      </c>
      <c r="J804" s="148">
        <f t="shared" si="258"/>
        <v>44238</v>
      </c>
      <c r="K804" s="149">
        <f t="shared" si="251"/>
        <v>9</v>
      </c>
      <c r="L804" s="150">
        <f t="shared" si="252"/>
        <v>10</v>
      </c>
      <c r="M804" s="151">
        <f t="shared" si="243"/>
        <v>1.001154366</v>
      </c>
      <c r="N804" s="151">
        <f t="shared" ca="1" si="244"/>
        <v>1.001902378</v>
      </c>
      <c r="O804" s="150">
        <f t="shared" si="253"/>
        <v>0</v>
      </c>
      <c r="P804" s="145">
        <f t="shared" ca="1" si="245"/>
        <v>11.311444460000001</v>
      </c>
      <c r="Q804" s="152">
        <f t="shared" si="246"/>
        <v>0</v>
      </c>
      <c r="R804" s="153" t="str">
        <f t="shared" si="254"/>
        <v>A+J=</v>
      </c>
      <c r="S804" s="148">
        <f t="shared" si="255"/>
        <v>44266</v>
      </c>
      <c r="T804" s="154">
        <f t="shared" si="247"/>
        <v>0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7" t="str">
        <f t="shared" ca="1" si="256"/>
        <v>Pago</v>
      </c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</row>
    <row r="805" spans="1:208" x14ac:dyDescent="0.2">
      <c r="A805" s="143">
        <f t="shared" si="248"/>
        <v>44255</v>
      </c>
      <c r="B805" s="144">
        <f t="shared" ca="1" si="257"/>
        <v>5957.2614444599931</v>
      </c>
      <c r="C805" s="145">
        <f t="shared" si="249"/>
        <v>5945.9499999999935</v>
      </c>
      <c r="D805" s="146">
        <f ca="1">IF(A805&lt;$B$1,VLOOKUP(A805,[1]DI!$A$4:$B$15000,2,FALSE),0)</f>
        <v>0</v>
      </c>
      <c r="E805" s="145">
        <f t="shared" ca="1" si="241"/>
        <v>1</v>
      </c>
      <c r="F805" s="145">
        <f ca="1">(TRUNC(PRODUCT($E$12:$E804),16))</f>
        <v>1.0924527074869399</v>
      </c>
      <c r="G805" s="145">
        <f t="shared" ca="1" si="240"/>
        <v>1.09163708964899</v>
      </c>
      <c r="H805" s="145">
        <f t="shared" ca="1" si="242"/>
        <v>1.00074715</v>
      </c>
      <c r="I805" s="147">
        <f t="shared" si="250"/>
        <v>2.9499999999999998E-2</v>
      </c>
      <c r="J805" s="148">
        <f t="shared" si="258"/>
        <v>44238</v>
      </c>
      <c r="K805" s="149">
        <f t="shared" si="251"/>
        <v>9</v>
      </c>
      <c r="L805" s="150">
        <f t="shared" si="252"/>
        <v>10</v>
      </c>
      <c r="M805" s="151">
        <f t="shared" si="243"/>
        <v>1.001154366</v>
      </c>
      <c r="N805" s="151">
        <f t="shared" ca="1" si="244"/>
        <v>1.001902378</v>
      </c>
      <c r="O805" s="150">
        <f t="shared" si="253"/>
        <v>0</v>
      </c>
      <c r="P805" s="145">
        <f t="shared" ca="1" si="245"/>
        <v>11.311444460000001</v>
      </c>
      <c r="Q805" s="152">
        <f t="shared" si="246"/>
        <v>0</v>
      </c>
      <c r="R805" s="153" t="str">
        <f t="shared" si="254"/>
        <v>A+J=</v>
      </c>
      <c r="S805" s="148">
        <f t="shared" si="255"/>
        <v>44266</v>
      </c>
      <c r="T805" s="154">
        <f t="shared" si="247"/>
        <v>0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7" t="str">
        <f t="shared" ca="1" si="256"/>
        <v>Pago</v>
      </c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</row>
    <row r="806" spans="1:208" x14ac:dyDescent="0.2">
      <c r="A806" s="143">
        <f t="shared" si="248"/>
        <v>44256</v>
      </c>
      <c r="B806" s="144">
        <f t="shared" ca="1" si="257"/>
        <v>5957.2614444599931</v>
      </c>
      <c r="C806" s="145">
        <f t="shared" si="249"/>
        <v>5945.9499999999935</v>
      </c>
      <c r="D806" s="146">
        <f ca="1">IF(A806&lt;$B$1,VLOOKUP(A806,[1]DI!$A$4:$B$15000,2,FALSE),0)</f>
        <v>1.9000000000000006E-2</v>
      </c>
      <c r="E806" s="145">
        <f t="shared" ca="1" si="241"/>
        <v>1.0000746899999999</v>
      </c>
      <c r="F806" s="145">
        <f ca="1">(TRUNC(PRODUCT($E$12:$E805),16))</f>
        <v>1.0924527074869399</v>
      </c>
      <c r="G806" s="145">
        <f t="shared" ca="1" si="240"/>
        <v>1.09163708964899</v>
      </c>
      <c r="H806" s="145">
        <f t="shared" ca="1" si="242"/>
        <v>1.00074715</v>
      </c>
      <c r="I806" s="147">
        <f t="shared" si="250"/>
        <v>2.9499999999999998E-2</v>
      </c>
      <c r="J806" s="148">
        <f t="shared" si="258"/>
        <v>44238</v>
      </c>
      <c r="K806" s="149">
        <f t="shared" si="251"/>
        <v>10</v>
      </c>
      <c r="L806" s="150">
        <f t="shared" si="252"/>
        <v>10</v>
      </c>
      <c r="M806" s="151">
        <f t="shared" si="243"/>
        <v>1.001154366</v>
      </c>
      <c r="N806" s="151">
        <f t="shared" ca="1" si="244"/>
        <v>1.001902378</v>
      </c>
      <c r="O806" s="150">
        <f t="shared" si="253"/>
        <v>0</v>
      </c>
      <c r="P806" s="145">
        <f t="shared" ca="1" si="245"/>
        <v>11.311444460000001</v>
      </c>
      <c r="Q806" s="152">
        <f t="shared" si="246"/>
        <v>0</v>
      </c>
      <c r="R806" s="153" t="str">
        <f t="shared" si="254"/>
        <v>A+J=</v>
      </c>
      <c r="S806" s="148">
        <f t="shared" si="255"/>
        <v>44266</v>
      </c>
      <c r="T806" s="154">
        <f t="shared" si="247"/>
        <v>0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7" t="str">
        <f t="shared" ca="1" si="256"/>
        <v>Pago</v>
      </c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</row>
    <row r="807" spans="1:208" x14ac:dyDescent="0.2">
      <c r="A807" s="143">
        <f t="shared" si="248"/>
        <v>44257</v>
      </c>
      <c r="B807" s="144">
        <f t="shared" ca="1" si="257"/>
        <v>5958.3938030699937</v>
      </c>
      <c r="C807" s="145">
        <f t="shared" si="249"/>
        <v>5945.9499999999935</v>
      </c>
      <c r="D807" s="146">
        <f ca="1">IF(A807&lt;$B$1,VLOOKUP(A807,[1]DI!$A$4:$B$15000,2,FALSE),0)</f>
        <v>1.9000000000000006E-2</v>
      </c>
      <c r="E807" s="145">
        <f t="shared" ca="1" si="241"/>
        <v>1.0000746899999999</v>
      </c>
      <c r="F807" s="145">
        <f ca="1">(TRUNC(PRODUCT($E$12:$E806),16))</f>
        <v>1.0925343027796599</v>
      </c>
      <c r="G807" s="145">
        <f t="shared" ca="1" si="240"/>
        <v>1.09163708964899</v>
      </c>
      <c r="H807" s="145">
        <f t="shared" ca="1" si="242"/>
        <v>1.0008219</v>
      </c>
      <c r="I807" s="147">
        <f t="shared" si="250"/>
        <v>2.9499999999999998E-2</v>
      </c>
      <c r="J807" s="148">
        <f t="shared" si="258"/>
        <v>44238</v>
      </c>
      <c r="K807" s="149">
        <f t="shared" si="251"/>
        <v>11</v>
      </c>
      <c r="L807" s="150">
        <f t="shared" si="252"/>
        <v>11</v>
      </c>
      <c r="M807" s="151">
        <f t="shared" si="243"/>
        <v>1.0012698760000001</v>
      </c>
      <c r="N807" s="151">
        <f t="shared" ca="1" si="244"/>
        <v>1.0020928200000001</v>
      </c>
      <c r="O807" s="150">
        <f t="shared" si="253"/>
        <v>0</v>
      </c>
      <c r="P807" s="145">
        <f t="shared" ca="1" si="245"/>
        <v>12.44380307</v>
      </c>
      <c r="Q807" s="152">
        <f t="shared" si="246"/>
        <v>0</v>
      </c>
      <c r="R807" s="153" t="str">
        <f t="shared" si="254"/>
        <v>A+J=</v>
      </c>
      <c r="S807" s="148">
        <f t="shared" si="255"/>
        <v>44266</v>
      </c>
      <c r="T807" s="154">
        <f t="shared" si="247"/>
        <v>0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7" t="str">
        <f t="shared" ca="1" si="256"/>
        <v>Pago</v>
      </c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</row>
    <row r="808" spans="1:208" x14ac:dyDescent="0.2">
      <c r="A808" s="143">
        <f t="shared" si="248"/>
        <v>44258</v>
      </c>
      <c r="B808" s="144">
        <f t="shared" ca="1" si="257"/>
        <v>5959.5263341199934</v>
      </c>
      <c r="C808" s="145">
        <f t="shared" si="249"/>
        <v>5945.9499999999935</v>
      </c>
      <c r="D808" s="146">
        <f ca="1">IF(A808&lt;$B$1,VLOOKUP(A808,[1]DI!$A$4:$B$15000,2,FALSE),0)</f>
        <v>1.9000000000000006E-2</v>
      </c>
      <c r="E808" s="145">
        <f t="shared" ca="1" si="241"/>
        <v>1.0000746899999999</v>
      </c>
      <c r="F808" s="145">
        <f ca="1">(TRUNC(PRODUCT($E$12:$E807),16))</f>
        <v>1.09261590416674</v>
      </c>
      <c r="G808" s="145">
        <f t="shared" ca="1" si="240"/>
        <v>1.09163708964899</v>
      </c>
      <c r="H808" s="145">
        <f t="shared" ca="1" si="242"/>
        <v>1.0008966500000001</v>
      </c>
      <c r="I808" s="147">
        <f t="shared" si="250"/>
        <v>2.9499999999999998E-2</v>
      </c>
      <c r="J808" s="148">
        <f t="shared" si="258"/>
        <v>44238</v>
      </c>
      <c r="K808" s="149">
        <f t="shared" si="251"/>
        <v>12</v>
      </c>
      <c r="L808" s="150">
        <f t="shared" si="252"/>
        <v>12</v>
      </c>
      <c r="M808" s="151">
        <f t="shared" si="243"/>
        <v>1.0013853989999999</v>
      </c>
      <c r="N808" s="151">
        <f t="shared" ca="1" si="244"/>
        <v>1.0022832909999999</v>
      </c>
      <c r="O808" s="150">
        <f t="shared" si="253"/>
        <v>0</v>
      </c>
      <c r="P808" s="145">
        <f t="shared" ca="1" si="245"/>
        <v>13.57633412</v>
      </c>
      <c r="Q808" s="152">
        <f t="shared" si="246"/>
        <v>0</v>
      </c>
      <c r="R808" s="153" t="str">
        <f t="shared" si="254"/>
        <v>A+J=</v>
      </c>
      <c r="S808" s="148">
        <f t="shared" si="255"/>
        <v>44266</v>
      </c>
      <c r="T808" s="154">
        <f t="shared" si="247"/>
        <v>0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7" t="str">
        <f t="shared" ca="1" si="256"/>
        <v>Pago</v>
      </c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</row>
    <row r="809" spans="1:208" x14ac:dyDescent="0.2">
      <c r="A809" s="143">
        <f t="shared" si="248"/>
        <v>44259</v>
      </c>
      <c r="B809" s="144">
        <f t="shared" ca="1" si="257"/>
        <v>5960.6591148899934</v>
      </c>
      <c r="C809" s="145">
        <f t="shared" si="249"/>
        <v>5945.9499999999935</v>
      </c>
      <c r="D809" s="146">
        <f ca="1">IF(A809&lt;$B$1,VLOOKUP(A809,[1]DI!$A$4:$B$15000,2,FALSE),0)</f>
        <v>1.9000000000000006E-2</v>
      </c>
      <c r="E809" s="145">
        <f t="shared" ca="1" si="241"/>
        <v>1.0000746899999999</v>
      </c>
      <c r="F809" s="145">
        <f ca="1">(TRUNC(PRODUCT($E$12:$E808),16))</f>
        <v>1.0926975116486199</v>
      </c>
      <c r="G809" s="145">
        <f t="shared" ca="1" si="240"/>
        <v>1.09163708964899</v>
      </c>
      <c r="H809" s="145">
        <f t="shared" ca="1" si="242"/>
        <v>1.00097141</v>
      </c>
      <c r="I809" s="147">
        <f t="shared" si="250"/>
        <v>2.9499999999999998E-2</v>
      </c>
      <c r="J809" s="148">
        <f t="shared" si="258"/>
        <v>44238</v>
      </c>
      <c r="K809" s="149">
        <f t="shared" si="251"/>
        <v>13</v>
      </c>
      <c r="L809" s="150">
        <f t="shared" si="252"/>
        <v>13</v>
      </c>
      <c r="M809" s="151">
        <f t="shared" si="243"/>
        <v>1.001500936</v>
      </c>
      <c r="N809" s="151">
        <f t="shared" ca="1" si="244"/>
        <v>1.0024738040000001</v>
      </c>
      <c r="O809" s="150">
        <f t="shared" si="253"/>
        <v>0</v>
      </c>
      <c r="P809" s="145">
        <f t="shared" ca="1" si="245"/>
        <v>14.70911489</v>
      </c>
      <c r="Q809" s="152">
        <f t="shared" si="246"/>
        <v>0</v>
      </c>
      <c r="R809" s="153" t="str">
        <f t="shared" si="254"/>
        <v>A+J=</v>
      </c>
      <c r="S809" s="148">
        <f t="shared" si="255"/>
        <v>44266</v>
      </c>
      <c r="T809" s="154">
        <f t="shared" si="247"/>
        <v>0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7" t="str">
        <f t="shared" ca="1" si="256"/>
        <v>Pago</v>
      </c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</row>
    <row r="810" spans="1:208" x14ac:dyDescent="0.2">
      <c r="A810" s="143">
        <f t="shared" si="248"/>
        <v>44260</v>
      </c>
      <c r="B810" s="144">
        <f t="shared" ca="1" si="257"/>
        <v>5961.7920740399932</v>
      </c>
      <c r="C810" s="145">
        <f t="shared" si="249"/>
        <v>5945.9499999999935</v>
      </c>
      <c r="D810" s="146">
        <f ca="1">IF(A810&lt;$B$1,VLOOKUP(A810,[1]DI!$A$4:$B$15000,2,FALSE),0)</f>
        <v>1.9000000000000006E-2</v>
      </c>
      <c r="E810" s="145">
        <f t="shared" ca="1" si="241"/>
        <v>1.0000746899999999</v>
      </c>
      <c r="F810" s="145">
        <f ca="1">(TRUNC(PRODUCT($E$12:$E809),16))</f>
        <v>1.0927791252257699</v>
      </c>
      <c r="G810" s="145">
        <f t="shared" ca="1" si="240"/>
        <v>1.09163708964899</v>
      </c>
      <c r="H810" s="145">
        <f t="shared" ca="1" si="242"/>
        <v>1.00104617</v>
      </c>
      <c r="I810" s="147">
        <f t="shared" si="250"/>
        <v>2.9499999999999998E-2</v>
      </c>
      <c r="J810" s="148">
        <f t="shared" si="258"/>
        <v>44238</v>
      </c>
      <c r="K810" s="149">
        <f t="shared" si="251"/>
        <v>14</v>
      </c>
      <c r="L810" s="150">
        <f t="shared" si="252"/>
        <v>14</v>
      </c>
      <c r="M810" s="151">
        <f t="shared" si="243"/>
        <v>1.0016164860000001</v>
      </c>
      <c r="N810" s="151">
        <f t="shared" ca="1" si="244"/>
        <v>1.0026643470000001</v>
      </c>
      <c r="O810" s="150">
        <f t="shared" si="253"/>
        <v>0</v>
      </c>
      <c r="P810" s="145">
        <f t="shared" ca="1" si="245"/>
        <v>15.84207404</v>
      </c>
      <c r="Q810" s="152">
        <f t="shared" si="246"/>
        <v>0</v>
      </c>
      <c r="R810" s="153" t="str">
        <f t="shared" si="254"/>
        <v>A+J=</v>
      </c>
      <c r="S810" s="148">
        <f t="shared" si="255"/>
        <v>44266</v>
      </c>
      <c r="T810" s="154">
        <f t="shared" si="247"/>
        <v>0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7" t="str">
        <f t="shared" ca="1" si="256"/>
        <v>Pago</v>
      </c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</row>
    <row r="811" spans="1:208" x14ac:dyDescent="0.2">
      <c r="A811" s="143">
        <f t="shared" si="248"/>
        <v>44261</v>
      </c>
      <c r="B811" s="144">
        <f t="shared" ca="1" si="257"/>
        <v>5962.9252769699933</v>
      </c>
      <c r="C811" s="145">
        <f t="shared" si="249"/>
        <v>5945.9499999999935</v>
      </c>
      <c r="D811" s="146">
        <f ca="1">IF(A811&lt;$B$1,VLOOKUP(A811,[1]DI!$A$4:$B$15000,2,FALSE),0)</f>
        <v>0</v>
      </c>
      <c r="E811" s="145">
        <f t="shared" ca="1" si="241"/>
        <v>1</v>
      </c>
      <c r="F811" s="145">
        <f ca="1">(TRUNC(PRODUCT($E$12:$E810),16))</f>
        <v>1.0928607448986301</v>
      </c>
      <c r="G811" s="145">
        <f t="shared" ca="1" si="240"/>
        <v>1.09163708964899</v>
      </c>
      <c r="H811" s="145">
        <f t="shared" ca="1" si="242"/>
        <v>1.0011209400000001</v>
      </c>
      <c r="I811" s="147">
        <f t="shared" si="250"/>
        <v>2.9499999999999998E-2</v>
      </c>
      <c r="J811" s="148">
        <f t="shared" si="258"/>
        <v>44238</v>
      </c>
      <c r="K811" s="149">
        <f t="shared" si="251"/>
        <v>14</v>
      </c>
      <c r="L811" s="150">
        <f t="shared" si="252"/>
        <v>15</v>
      </c>
      <c r="M811" s="151">
        <f t="shared" si="243"/>
        <v>1.0017320489999999</v>
      </c>
      <c r="N811" s="151">
        <f t="shared" ca="1" si="244"/>
        <v>1.0028549309999999</v>
      </c>
      <c r="O811" s="150">
        <f t="shared" si="253"/>
        <v>0</v>
      </c>
      <c r="P811" s="145">
        <f t="shared" ca="1" si="245"/>
        <v>16.975276969999999</v>
      </c>
      <c r="Q811" s="152">
        <f t="shared" si="246"/>
        <v>0</v>
      </c>
      <c r="R811" s="153" t="str">
        <f t="shared" si="254"/>
        <v>A+J=</v>
      </c>
      <c r="S811" s="148">
        <f t="shared" si="255"/>
        <v>44266</v>
      </c>
      <c r="T811" s="154">
        <f t="shared" si="247"/>
        <v>0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7" t="str">
        <f t="shared" ca="1" si="256"/>
        <v>Pago</v>
      </c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</row>
    <row r="812" spans="1:208" x14ac:dyDescent="0.2">
      <c r="A812" s="143">
        <f t="shared" si="248"/>
        <v>44262</v>
      </c>
      <c r="B812" s="144">
        <f t="shared" ca="1" si="257"/>
        <v>5962.9252769699933</v>
      </c>
      <c r="C812" s="145">
        <f t="shared" si="249"/>
        <v>5945.9499999999935</v>
      </c>
      <c r="D812" s="146">
        <f ca="1">IF(A812&lt;$B$1,VLOOKUP(A812,[1]DI!$A$4:$B$15000,2,FALSE),0)</f>
        <v>0</v>
      </c>
      <c r="E812" s="145">
        <f t="shared" ca="1" si="241"/>
        <v>1</v>
      </c>
      <c r="F812" s="145">
        <f ca="1">(TRUNC(PRODUCT($E$12:$E811),16))</f>
        <v>1.0928607448986301</v>
      </c>
      <c r="G812" s="145">
        <f t="shared" ca="1" si="240"/>
        <v>1.09163708964899</v>
      </c>
      <c r="H812" s="145">
        <f t="shared" ca="1" si="242"/>
        <v>1.0011209400000001</v>
      </c>
      <c r="I812" s="147">
        <f t="shared" si="250"/>
        <v>2.9499999999999998E-2</v>
      </c>
      <c r="J812" s="148">
        <f t="shared" si="258"/>
        <v>44238</v>
      </c>
      <c r="K812" s="149">
        <f t="shared" si="251"/>
        <v>14</v>
      </c>
      <c r="L812" s="150">
        <f t="shared" si="252"/>
        <v>15</v>
      </c>
      <c r="M812" s="151">
        <f t="shared" si="243"/>
        <v>1.0017320489999999</v>
      </c>
      <c r="N812" s="151">
        <f t="shared" ca="1" si="244"/>
        <v>1.0028549309999999</v>
      </c>
      <c r="O812" s="150">
        <f t="shared" si="253"/>
        <v>0</v>
      </c>
      <c r="P812" s="145">
        <f t="shared" ca="1" si="245"/>
        <v>16.975276969999999</v>
      </c>
      <c r="Q812" s="152">
        <f t="shared" si="246"/>
        <v>0</v>
      </c>
      <c r="R812" s="153" t="str">
        <f t="shared" si="254"/>
        <v>A+J=</v>
      </c>
      <c r="S812" s="148">
        <f t="shared" si="255"/>
        <v>44266</v>
      </c>
      <c r="T812" s="154">
        <f t="shared" si="247"/>
        <v>0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7" t="str">
        <f t="shared" ca="1" si="256"/>
        <v>Pago</v>
      </c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</row>
    <row r="813" spans="1:208" x14ac:dyDescent="0.2">
      <c r="A813" s="143">
        <f t="shared" si="248"/>
        <v>44263</v>
      </c>
      <c r="B813" s="144">
        <f t="shared" ca="1" si="257"/>
        <v>5962.9252769699933</v>
      </c>
      <c r="C813" s="145">
        <f t="shared" si="249"/>
        <v>5945.9499999999935</v>
      </c>
      <c r="D813" s="146">
        <f ca="1">IF(A813&lt;$B$1,VLOOKUP(A813,[1]DI!$A$4:$B$15000,2,FALSE),0)</f>
        <v>1.9000000000000006E-2</v>
      </c>
      <c r="E813" s="145">
        <f t="shared" ca="1" si="241"/>
        <v>1.0000746899999999</v>
      </c>
      <c r="F813" s="145">
        <f ca="1">(TRUNC(PRODUCT($E$12:$E812),16))</f>
        <v>1.0928607448986301</v>
      </c>
      <c r="G813" s="145">
        <f t="shared" ca="1" si="240"/>
        <v>1.09163708964899</v>
      </c>
      <c r="H813" s="145">
        <f t="shared" ca="1" si="242"/>
        <v>1.0011209400000001</v>
      </c>
      <c r="I813" s="147">
        <f t="shared" si="250"/>
        <v>2.9499999999999998E-2</v>
      </c>
      <c r="J813" s="148">
        <f t="shared" si="258"/>
        <v>44238</v>
      </c>
      <c r="K813" s="149">
        <f t="shared" si="251"/>
        <v>15</v>
      </c>
      <c r="L813" s="150">
        <f t="shared" si="252"/>
        <v>15</v>
      </c>
      <c r="M813" s="151">
        <f t="shared" si="243"/>
        <v>1.0017320489999999</v>
      </c>
      <c r="N813" s="151">
        <f t="shared" ca="1" si="244"/>
        <v>1.0028549309999999</v>
      </c>
      <c r="O813" s="150">
        <f t="shared" si="253"/>
        <v>0</v>
      </c>
      <c r="P813" s="145">
        <f t="shared" ca="1" si="245"/>
        <v>16.975276969999999</v>
      </c>
      <c r="Q813" s="152">
        <f t="shared" si="246"/>
        <v>0</v>
      </c>
      <c r="R813" s="153" t="str">
        <f t="shared" si="254"/>
        <v>A+J=</v>
      </c>
      <c r="S813" s="148">
        <f t="shared" si="255"/>
        <v>44266</v>
      </c>
      <c r="T813" s="154">
        <f t="shared" si="247"/>
        <v>0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7" t="str">
        <f t="shared" ca="1" si="256"/>
        <v>Pago</v>
      </c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</row>
    <row r="814" spans="1:208" x14ac:dyDescent="0.2">
      <c r="A814" s="143">
        <f t="shared" si="248"/>
        <v>44264</v>
      </c>
      <c r="B814" s="144">
        <f t="shared" ca="1" si="257"/>
        <v>5964.0586523399934</v>
      </c>
      <c r="C814" s="145">
        <f t="shared" si="249"/>
        <v>5945.9499999999935</v>
      </c>
      <c r="D814" s="146">
        <f ca="1">IF(A814&lt;$B$1,VLOOKUP(A814,[1]DI!$A$4:$B$15000,2,FALSE),0)</f>
        <v>1.9000000000000006E-2</v>
      </c>
      <c r="E814" s="145">
        <f t="shared" ca="1" si="241"/>
        <v>1.0000746899999999</v>
      </c>
      <c r="F814" s="145">
        <f ca="1">(TRUNC(PRODUCT($E$12:$E813),16))</f>
        <v>1.09294237066766</v>
      </c>
      <c r="G814" s="145">
        <f t="shared" ca="1" si="240"/>
        <v>1.09163708964899</v>
      </c>
      <c r="H814" s="145">
        <f t="shared" ca="1" si="242"/>
        <v>1.00119571</v>
      </c>
      <c r="I814" s="147">
        <f t="shared" si="250"/>
        <v>2.9499999999999998E-2</v>
      </c>
      <c r="J814" s="148">
        <f t="shared" si="258"/>
        <v>44238</v>
      </c>
      <c r="K814" s="149">
        <f t="shared" si="251"/>
        <v>16</v>
      </c>
      <c r="L814" s="150">
        <f t="shared" si="252"/>
        <v>16</v>
      </c>
      <c r="M814" s="151">
        <f t="shared" si="243"/>
        <v>1.0018476249999999</v>
      </c>
      <c r="N814" s="151">
        <f t="shared" ca="1" si="244"/>
        <v>1.0030455439999999</v>
      </c>
      <c r="O814" s="150">
        <f t="shared" si="253"/>
        <v>0</v>
      </c>
      <c r="P814" s="145">
        <f t="shared" ca="1" si="245"/>
        <v>18.108652339999999</v>
      </c>
      <c r="Q814" s="152">
        <f t="shared" si="246"/>
        <v>0</v>
      </c>
      <c r="R814" s="153" t="str">
        <f t="shared" si="254"/>
        <v>A+J=</v>
      </c>
      <c r="S814" s="148">
        <f t="shared" si="255"/>
        <v>44266</v>
      </c>
      <c r="T814" s="154">
        <f t="shared" si="247"/>
        <v>0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7" t="str">
        <f t="shared" ca="1" si="256"/>
        <v>Pago</v>
      </c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</row>
    <row r="815" spans="1:208" x14ac:dyDescent="0.2">
      <c r="A815" s="143">
        <f t="shared" si="248"/>
        <v>44265</v>
      </c>
      <c r="B815" s="144">
        <f t="shared" ca="1" si="257"/>
        <v>5965.1922774399936</v>
      </c>
      <c r="C815" s="145">
        <f t="shared" si="249"/>
        <v>5945.9499999999935</v>
      </c>
      <c r="D815" s="146">
        <f ca="1">IF(A815&lt;$B$1,VLOOKUP(A815,[1]DI!$A$4:$B$15000,2,FALSE),0)</f>
        <v>1.9000000000000006E-2</v>
      </c>
      <c r="E815" s="145">
        <f t="shared" ca="1" si="241"/>
        <v>1.0000746899999999</v>
      </c>
      <c r="F815" s="145">
        <f ca="1">(TRUNC(PRODUCT($E$12:$E814),16))</f>
        <v>1.09302400253333</v>
      </c>
      <c r="G815" s="145">
        <f t="shared" ca="1" si="240"/>
        <v>1.09163708964899</v>
      </c>
      <c r="H815" s="145">
        <f t="shared" ca="1" si="242"/>
        <v>1.00127049</v>
      </c>
      <c r="I815" s="147">
        <f t="shared" si="250"/>
        <v>2.9499999999999998E-2</v>
      </c>
      <c r="J815" s="148">
        <f t="shared" si="258"/>
        <v>44238</v>
      </c>
      <c r="K815" s="149">
        <f t="shared" si="251"/>
        <v>17</v>
      </c>
      <c r="L815" s="150">
        <f t="shared" si="252"/>
        <v>17</v>
      </c>
      <c r="M815" s="151">
        <f t="shared" si="243"/>
        <v>1.001963215</v>
      </c>
      <c r="N815" s="151">
        <f t="shared" ca="1" si="244"/>
        <v>1.0032361990000001</v>
      </c>
      <c r="O815" s="150">
        <f t="shared" si="253"/>
        <v>0</v>
      </c>
      <c r="P815" s="145">
        <f t="shared" ca="1" si="245"/>
        <v>19.242277439999999</v>
      </c>
      <c r="Q815" s="152">
        <f t="shared" si="246"/>
        <v>0</v>
      </c>
      <c r="R815" s="153" t="str">
        <f t="shared" si="254"/>
        <v>A+J=</v>
      </c>
      <c r="S815" s="148">
        <f t="shared" si="255"/>
        <v>44266</v>
      </c>
      <c r="T815" s="154">
        <f t="shared" si="247"/>
        <v>0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7" t="str">
        <f t="shared" ca="1" si="256"/>
        <v>Pago</v>
      </c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</row>
    <row r="816" spans="1:208" x14ac:dyDescent="0.2">
      <c r="A816" s="143">
        <f t="shared" si="248"/>
        <v>44266</v>
      </c>
      <c r="B816" s="144">
        <f t="shared" ca="1" si="257"/>
        <v>5966.3260868599937</v>
      </c>
      <c r="C816" s="145">
        <f t="shared" si="249"/>
        <v>5945.9499999999935</v>
      </c>
      <c r="D816" s="146">
        <f ca="1">IF(A816&lt;$B$1,VLOOKUP(A816,[1]DI!$A$4:$B$15000,2,FALSE),0)</f>
        <v>1.9000000000000006E-2</v>
      </c>
      <c r="E816" s="145">
        <f t="shared" ca="1" si="241"/>
        <v>1.0000746899999999</v>
      </c>
      <c r="F816" s="145">
        <f ca="1">(TRUNC(PRODUCT($E$12:$E815),16))</f>
        <v>1.0931056404960799</v>
      </c>
      <c r="G816" s="145">
        <f t="shared" ref="G816:G879" ca="1" si="259">IF(O815&gt;0,F815,G815)</f>
        <v>1.09163708964899</v>
      </c>
      <c r="H816" s="145">
        <f t="shared" ca="1" si="242"/>
        <v>1.0013452700000001</v>
      </c>
      <c r="I816" s="147">
        <f t="shared" si="250"/>
        <v>2.9499999999999998E-2</v>
      </c>
      <c r="J816" s="148">
        <f t="shared" si="258"/>
        <v>44238</v>
      </c>
      <c r="K816" s="149">
        <f t="shared" si="251"/>
        <v>18</v>
      </c>
      <c r="L816" s="150">
        <f t="shared" si="252"/>
        <v>18</v>
      </c>
      <c r="M816" s="151">
        <f t="shared" si="243"/>
        <v>1.002078818</v>
      </c>
      <c r="N816" s="151">
        <f t="shared" ca="1" si="244"/>
        <v>1.0034268850000001</v>
      </c>
      <c r="O816" s="150">
        <f t="shared" si="253"/>
        <v>27</v>
      </c>
      <c r="P816" s="145">
        <f t="shared" ca="1" si="245"/>
        <v>20.376086860000001</v>
      </c>
      <c r="Q816" s="152">
        <f t="shared" si="246"/>
        <v>270.27</v>
      </c>
      <c r="R816" s="153" t="str">
        <f t="shared" si="254"/>
        <v>A+J=</v>
      </c>
      <c r="S816" s="148">
        <f t="shared" si="255"/>
        <v>44266</v>
      </c>
      <c r="T816" s="154">
        <f t="shared" ca="1" si="247"/>
        <v>5667598.6937699998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7" t="str">
        <f t="shared" ca="1" si="256"/>
        <v>Pago</v>
      </c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</row>
    <row r="817" spans="1:208" x14ac:dyDescent="0.2">
      <c r="A817" s="143">
        <f t="shared" si="248"/>
        <v>44267</v>
      </c>
      <c r="B817" s="144">
        <f t="shared" ca="1" si="257"/>
        <v>5676.7588105499926</v>
      </c>
      <c r="C817" s="145">
        <f t="shared" si="249"/>
        <v>5675.679999999993</v>
      </c>
      <c r="D817" s="146">
        <f ca="1">IF(A817&lt;$B$1,VLOOKUP(A817,[1]DI!$A$4:$B$15000,2,FALSE),0)</f>
        <v>1.9000000000000006E-2</v>
      </c>
      <c r="E817" s="145">
        <f t="shared" ca="1" si="241"/>
        <v>1.0000746899999999</v>
      </c>
      <c r="F817" s="145">
        <f ca="1">(TRUNC(PRODUCT($E$12:$E816),16))</f>
        <v>1.0931872845563699</v>
      </c>
      <c r="G817" s="145">
        <f t="shared" ca="1" si="259"/>
        <v>1.0931056404960799</v>
      </c>
      <c r="H817" s="145">
        <f t="shared" ca="1" si="242"/>
        <v>1.0000746899999999</v>
      </c>
      <c r="I817" s="147">
        <f t="shared" si="250"/>
        <v>2.9499999999999998E-2</v>
      </c>
      <c r="J817" s="148">
        <f t="shared" si="258"/>
        <v>44266</v>
      </c>
      <c r="K817" s="149">
        <f t="shared" si="251"/>
        <v>1</v>
      </c>
      <c r="L817" s="150">
        <f t="shared" si="252"/>
        <v>1</v>
      </c>
      <c r="M817" s="151">
        <f t="shared" si="243"/>
        <v>1.000115377</v>
      </c>
      <c r="N817" s="151">
        <f t="shared" ca="1" si="244"/>
        <v>1.000190076</v>
      </c>
      <c r="O817" s="150">
        <f t="shared" si="253"/>
        <v>0</v>
      </c>
      <c r="P817" s="145">
        <f t="shared" ca="1" si="245"/>
        <v>1.07881055</v>
      </c>
      <c r="Q817" s="152">
        <f t="shared" si="246"/>
        <v>0</v>
      </c>
      <c r="R817" s="153" t="str">
        <f t="shared" si="254"/>
        <v>A+J=</v>
      </c>
      <c r="S817" s="148">
        <f t="shared" si="255"/>
        <v>44298</v>
      </c>
      <c r="T817" s="154">
        <f t="shared" si="247"/>
        <v>0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7" t="str">
        <f t="shared" ca="1" si="256"/>
        <v>Pago</v>
      </c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</row>
    <row r="818" spans="1:208" x14ac:dyDescent="0.2">
      <c r="A818" s="143">
        <f t="shared" si="248"/>
        <v>44268</v>
      </c>
      <c r="B818" s="144">
        <f t="shared" ca="1" si="257"/>
        <v>5677.1828292499931</v>
      </c>
      <c r="C818" s="145">
        <f t="shared" si="249"/>
        <v>5675.679999999993</v>
      </c>
      <c r="D818" s="146">
        <f ca="1">IF(A818&lt;$B$1,VLOOKUP(A818,[1]DI!$A$4:$B$15000,2,FALSE),0)</f>
        <v>0</v>
      </c>
      <c r="E818" s="145">
        <f t="shared" ca="1" si="241"/>
        <v>1</v>
      </c>
      <c r="F818" s="145">
        <f ca="1">(TRUNC(PRODUCT($E$12:$E817),16))</f>
        <v>1.09326893471465</v>
      </c>
      <c r="G818" s="145">
        <f t="shared" ca="1" si="259"/>
        <v>1.0931056404960799</v>
      </c>
      <c r="H818" s="145">
        <f t="shared" ca="1" si="242"/>
        <v>1.00014939</v>
      </c>
      <c r="I818" s="147">
        <f t="shared" si="250"/>
        <v>2.9499999999999998E-2</v>
      </c>
      <c r="J818" s="148">
        <f t="shared" si="258"/>
        <v>44266</v>
      </c>
      <c r="K818" s="149">
        <f t="shared" si="251"/>
        <v>1</v>
      </c>
      <c r="L818" s="150">
        <f t="shared" si="252"/>
        <v>1</v>
      </c>
      <c r="M818" s="151">
        <f t="shared" si="243"/>
        <v>1.000115377</v>
      </c>
      <c r="N818" s="151">
        <f t="shared" ca="1" si="244"/>
        <v>1.0002647840000001</v>
      </c>
      <c r="O818" s="150">
        <f t="shared" si="253"/>
        <v>0</v>
      </c>
      <c r="P818" s="145">
        <f t="shared" ca="1" si="245"/>
        <v>1.50282925</v>
      </c>
      <c r="Q818" s="152">
        <f t="shared" si="246"/>
        <v>0</v>
      </c>
      <c r="R818" s="153" t="str">
        <f t="shared" si="254"/>
        <v>A+J=</v>
      </c>
      <c r="S818" s="148">
        <f t="shared" si="255"/>
        <v>44298</v>
      </c>
      <c r="T818" s="154">
        <f t="shared" si="247"/>
        <v>0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7" t="str">
        <f t="shared" ca="1" si="256"/>
        <v>Pago</v>
      </c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</row>
    <row r="819" spans="1:208" x14ac:dyDescent="0.2">
      <c r="A819" s="143">
        <f t="shared" si="248"/>
        <v>44269</v>
      </c>
      <c r="B819" s="144">
        <f t="shared" ca="1" si="257"/>
        <v>5677.1828292499931</v>
      </c>
      <c r="C819" s="145">
        <f t="shared" si="249"/>
        <v>5675.679999999993</v>
      </c>
      <c r="D819" s="146">
        <f ca="1">IF(A819&lt;$B$1,VLOOKUP(A819,[1]DI!$A$4:$B$15000,2,FALSE),0)</f>
        <v>0</v>
      </c>
      <c r="E819" s="145">
        <f t="shared" ca="1" si="241"/>
        <v>1</v>
      </c>
      <c r="F819" s="145">
        <f ca="1">(TRUNC(PRODUCT($E$12:$E818),16))</f>
        <v>1.09326893471465</v>
      </c>
      <c r="G819" s="145">
        <f t="shared" ca="1" si="259"/>
        <v>1.0931056404960799</v>
      </c>
      <c r="H819" s="145">
        <f t="shared" ca="1" si="242"/>
        <v>1.00014939</v>
      </c>
      <c r="I819" s="147">
        <f t="shared" si="250"/>
        <v>2.9499999999999998E-2</v>
      </c>
      <c r="J819" s="148">
        <f t="shared" si="258"/>
        <v>44266</v>
      </c>
      <c r="K819" s="149">
        <f t="shared" si="251"/>
        <v>1</v>
      </c>
      <c r="L819" s="150">
        <f t="shared" si="252"/>
        <v>1</v>
      </c>
      <c r="M819" s="151">
        <f t="shared" si="243"/>
        <v>1.000115377</v>
      </c>
      <c r="N819" s="151">
        <f t="shared" ca="1" si="244"/>
        <v>1.0002647840000001</v>
      </c>
      <c r="O819" s="150">
        <f t="shared" si="253"/>
        <v>0</v>
      </c>
      <c r="P819" s="145">
        <f t="shared" ca="1" si="245"/>
        <v>1.50282925</v>
      </c>
      <c r="Q819" s="152">
        <f t="shared" si="246"/>
        <v>0</v>
      </c>
      <c r="R819" s="153" t="str">
        <f t="shared" si="254"/>
        <v>A+J=</v>
      </c>
      <c r="S819" s="148">
        <f t="shared" si="255"/>
        <v>44298</v>
      </c>
      <c r="T819" s="154">
        <f t="shared" si="247"/>
        <v>0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7" t="str">
        <f t="shared" ca="1" si="256"/>
        <v>Pago</v>
      </c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</row>
    <row r="820" spans="1:208" x14ac:dyDescent="0.2">
      <c r="A820" s="143">
        <f t="shared" si="248"/>
        <v>44270</v>
      </c>
      <c r="B820" s="144">
        <f t="shared" ca="1" si="257"/>
        <v>5677.8378424499933</v>
      </c>
      <c r="C820" s="145">
        <f t="shared" si="249"/>
        <v>5675.679999999993</v>
      </c>
      <c r="D820" s="146">
        <f ca="1">IF(A820&lt;$B$1,VLOOKUP(A820,[1]DI!$A$4:$B$15000,2,FALSE),0)</f>
        <v>1.9000000000000006E-2</v>
      </c>
      <c r="E820" s="145">
        <f t="shared" ca="1" si="241"/>
        <v>1.0000746899999999</v>
      </c>
      <c r="F820" s="145">
        <f ca="1">(TRUNC(PRODUCT($E$12:$E819),16))</f>
        <v>1.09326893471465</v>
      </c>
      <c r="G820" s="145">
        <f t="shared" ca="1" si="259"/>
        <v>1.0931056404960799</v>
      </c>
      <c r="H820" s="145">
        <f t="shared" ca="1" si="242"/>
        <v>1.00014939</v>
      </c>
      <c r="I820" s="147">
        <f t="shared" si="250"/>
        <v>2.9499999999999998E-2</v>
      </c>
      <c r="J820" s="148">
        <f t="shared" si="258"/>
        <v>44266</v>
      </c>
      <c r="K820" s="149">
        <f t="shared" si="251"/>
        <v>2</v>
      </c>
      <c r="L820" s="150">
        <f t="shared" si="252"/>
        <v>2</v>
      </c>
      <c r="M820" s="151">
        <f t="shared" si="243"/>
        <v>1.0002307669999999</v>
      </c>
      <c r="N820" s="151">
        <f t="shared" ca="1" si="244"/>
        <v>1.0003801910000001</v>
      </c>
      <c r="O820" s="150">
        <f t="shared" si="253"/>
        <v>0</v>
      </c>
      <c r="P820" s="145">
        <f t="shared" ca="1" si="245"/>
        <v>2.15784245</v>
      </c>
      <c r="Q820" s="152">
        <f t="shared" si="246"/>
        <v>0</v>
      </c>
      <c r="R820" s="153" t="str">
        <f t="shared" si="254"/>
        <v>A+J=</v>
      </c>
      <c r="S820" s="148">
        <f t="shared" si="255"/>
        <v>44298</v>
      </c>
      <c r="T820" s="154">
        <f t="shared" si="247"/>
        <v>0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7" t="str">
        <f t="shared" ca="1" si="256"/>
        <v>Pago</v>
      </c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</row>
    <row r="821" spans="1:208" x14ac:dyDescent="0.2">
      <c r="A821" s="143">
        <f t="shared" si="248"/>
        <v>44271</v>
      </c>
      <c r="B821" s="144">
        <f t="shared" ca="1" si="257"/>
        <v>5678.9170559699933</v>
      </c>
      <c r="C821" s="145">
        <f t="shared" si="249"/>
        <v>5675.679999999993</v>
      </c>
      <c r="D821" s="146">
        <f ca="1">IF(A821&lt;$B$1,VLOOKUP(A821,[1]DI!$A$4:$B$15000,2,FALSE),0)</f>
        <v>1.9000000000000006E-2</v>
      </c>
      <c r="E821" s="145">
        <f t="shared" ca="1" si="241"/>
        <v>1.0000746899999999</v>
      </c>
      <c r="F821" s="145">
        <f ca="1">(TRUNC(PRODUCT($E$12:$E820),16))</f>
        <v>1.0933505909713801</v>
      </c>
      <c r="G821" s="145">
        <f t="shared" ca="1" si="259"/>
        <v>1.0931056404960799</v>
      </c>
      <c r="H821" s="145">
        <f t="shared" ca="1" si="242"/>
        <v>1.0002240899999999</v>
      </c>
      <c r="I821" s="147">
        <f t="shared" si="250"/>
        <v>2.9499999999999998E-2</v>
      </c>
      <c r="J821" s="148">
        <f t="shared" si="258"/>
        <v>44266</v>
      </c>
      <c r="K821" s="149">
        <f t="shared" si="251"/>
        <v>3</v>
      </c>
      <c r="L821" s="150">
        <f t="shared" si="252"/>
        <v>3</v>
      </c>
      <c r="M821" s="151">
        <f t="shared" si="243"/>
        <v>1.00034617</v>
      </c>
      <c r="N821" s="151">
        <f t="shared" ca="1" si="244"/>
        <v>1.0005703379999999</v>
      </c>
      <c r="O821" s="150">
        <f t="shared" si="253"/>
        <v>0</v>
      </c>
      <c r="P821" s="145">
        <f t="shared" ca="1" si="245"/>
        <v>3.2370559700000001</v>
      </c>
      <c r="Q821" s="152">
        <f t="shared" si="246"/>
        <v>0</v>
      </c>
      <c r="R821" s="153" t="str">
        <f t="shared" si="254"/>
        <v>A+J=</v>
      </c>
      <c r="S821" s="148">
        <f t="shared" si="255"/>
        <v>44298</v>
      </c>
      <c r="T821" s="154">
        <f t="shared" si="247"/>
        <v>0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7" t="str">
        <f t="shared" ca="1" si="256"/>
        <v>Pago</v>
      </c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</row>
    <row r="822" spans="1:208" x14ac:dyDescent="0.2">
      <c r="A822" s="143">
        <f t="shared" si="248"/>
        <v>44272</v>
      </c>
      <c r="B822" s="144">
        <f t="shared" ca="1" si="257"/>
        <v>5679.9964397699932</v>
      </c>
      <c r="C822" s="145">
        <f t="shared" si="249"/>
        <v>5675.679999999993</v>
      </c>
      <c r="D822" s="146">
        <f ca="1">IF(A822&lt;$B$1,VLOOKUP(A822,[1]DI!$A$4:$B$15000,2,FALSE),0)</f>
        <v>1.9000000000000006E-2</v>
      </c>
      <c r="E822" s="145">
        <f t="shared" ca="1" si="241"/>
        <v>1.0000746899999999</v>
      </c>
      <c r="F822" s="145">
        <f ca="1">(TRUNC(PRODUCT($E$12:$E821),16))</f>
        <v>1.09343225332702</v>
      </c>
      <c r="G822" s="145">
        <f t="shared" ca="1" si="259"/>
        <v>1.0931056404960799</v>
      </c>
      <c r="H822" s="145">
        <f t="shared" ca="1" si="242"/>
        <v>1.00029879</v>
      </c>
      <c r="I822" s="147">
        <f t="shared" si="250"/>
        <v>2.9499999999999998E-2</v>
      </c>
      <c r="J822" s="148">
        <f t="shared" si="258"/>
        <v>44266</v>
      </c>
      <c r="K822" s="149">
        <f t="shared" si="251"/>
        <v>4</v>
      </c>
      <c r="L822" s="150">
        <f t="shared" si="252"/>
        <v>4</v>
      </c>
      <c r="M822" s="151">
        <f t="shared" si="243"/>
        <v>1.000461587</v>
      </c>
      <c r="N822" s="151">
        <f t="shared" ca="1" si="244"/>
        <v>1.0007605150000001</v>
      </c>
      <c r="O822" s="150">
        <f t="shared" si="253"/>
        <v>0</v>
      </c>
      <c r="P822" s="145">
        <f t="shared" ca="1" si="245"/>
        <v>4.3164397699999997</v>
      </c>
      <c r="Q822" s="152">
        <f t="shared" si="246"/>
        <v>0</v>
      </c>
      <c r="R822" s="153" t="str">
        <f t="shared" si="254"/>
        <v>A+J=</v>
      </c>
      <c r="S822" s="148">
        <f t="shared" si="255"/>
        <v>44298</v>
      </c>
      <c r="T822" s="154">
        <f t="shared" si="247"/>
        <v>0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7" t="str">
        <f t="shared" ca="1" si="256"/>
        <v>Pago</v>
      </c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</row>
    <row r="823" spans="1:208" x14ac:dyDescent="0.2">
      <c r="A823" s="143">
        <f t="shared" si="248"/>
        <v>44273</v>
      </c>
      <c r="B823" s="144">
        <f t="shared" ca="1" si="257"/>
        <v>5681.0761130299934</v>
      </c>
      <c r="C823" s="145">
        <f t="shared" si="249"/>
        <v>5675.679999999993</v>
      </c>
      <c r="D823" s="146">
        <f ca="1">IF(A823&lt;$B$1,VLOOKUP(A823,[1]DI!$A$4:$B$15000,2,FALSE),0)</f>
        <v>2.6499999999999999E-2</v>
      </c>
      <c r="E823" s="145">
        <f t="shared" ca="1" si="241"/>
        <v>1.00010379</v>
      </c>
      <c r="F823" s="145">
        <f ca="1">(TRUNC(PRODUCT($E$12:$E822),16))</f>
        <v>1.09351392178203</v>
      </c>
      <c r="G823" s="145">
        <f t="shared" ca="1" si="259"/>
        <v>1.0931056404960799</v>
      </c>
      <c r="H823" s="145">
        <f t="shared" ca="1" si="242"/>
        <v>1.00037351</v>
      </c>
      <c r="I823" s="147">
        <f t="shared" si="250"/>
        <v>2.9499999999999998E-2</v>
      </c>
      <c r="J823" s="148">
        <f t="shared" si="258"/>
        <v>44266</v>
      </c>
      <c r="K823" s="149">
        <f t="shared" si="251"/>
        <v>5</v>
      </c>
      <c r="L823" s="150">
        <f t="shared" si="252"/>
        <v>5</v>
      </c>
      <c r="M823" s="151">
        <f t="shared" si="243"/>
        <v>1.0005770169999999</v>
      </c>
      <c r="N823" s="151">
        <f t="shared" ca="1" si="244"/>
        <v>1.000950743</v>
      </c>
      <c r="O823" s="150">
        <f t="shared" si="253"/>
        <v>0</v>
      </c>
      <c r="P823" s="145">
        <f t="shared" ca="1" si="245"/>
        <v>5.3961130300000004</v>
      </c>
      <c r="Q823" s="152">
        <f t="shared" si="246"/>
        <v>0</v>
      </c>
      <c r="R823" s="153" t="str">
        <f t="shared" si="254"/>
        <v>A+J=</v>
      </c>
      <c r="S823" s="148">
        <f t="shared" si="255"/>
        <v>44298</v>
      </c>
      <c r="T823" s="154">
        <f t="shared" si="247"/>
        <v>0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7" t="str">
        <f t="shared" ca="1" si="256"/>
        <v>Pago</v>
      </c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</row>
    <row r="824" spans="1:208" x14ac:dyDescent="0.2">
      <c r="A824" s="143">
        <f t="shared" si="248"/>
        <v>44274</v>
      </c>
      <c r="B824" s="144">
        <f t="shared" ca="1" si="257"/>
        <v>5682.3212323499929</v>
      </c>
      <c r="C824" s="145">
        <f t="shared" si="249"/>
        <v>5675.679999999993</v>
      </c>
      <c r="D824" s="146">
        <f ca="1">IF(A824&lt;$B$1,VLOOKUP(A824,[1]DI!$A$4:$B$15000,2,FALSE),0)</f>
        <v>2.6499999999999999E-2</v>
      </c>
      <c r="E824" s="145">
        <f t="shared" ca="1" si="241"/>
        <v>1.00010379</v>
      </c>
      <c r="F824" s="145">
        <f ca="1">(TRUNC(PRODUCT($E$12:$E823),16))</f>
        <v>1.09362741759197</v>
      </c>
      <c r="G824" s="145">
        <f t="shared" ca="1" si="259"/>
        <v>1.0931056404960799</v>
      </c>
      <c r="H824" s="145">
        <f t="shared" ca="1" si="242"/>
        <v>1.0004773300000001</v>
      </c>
      <c r="I824" s="147">
        <f t="shared" si="250"/>
        <v>2.9499999999999998E-2</v>
      </c>
      <c r="J824" s="148">
        <f t="shared" si="258"/>
        <v>44266</v>
      </c>
      <c r="K824" s="149">
        <f t="shared" si="251"/>
        <v>6</v>
      </c>
      <c r="L824" s="150">
        <f t="shared" si="252"/>
        <v>6</v>
      </c>
      <c r="M824" s="151">
        <f t="shared" si="243"/>
        <v>1.00069246</v>
      </c>
      <c r="N824" s="151">
        <f t="shared" ca="1" si="244"/>
        <v>1.0011701209999999</v>
      </c>
      <c r="O824" s="150">
        <f t="shared" si="253"/>
        <v>0</v>
      </c>
      <c r="P824" s="145">
        <f t="shared" ca="1" si="245"/>
        <v>6.6412323500000001</v>
      </c>
      <c r="Q824" s="152">
        <f t="shared" si="246"/>
        <v>0</v>
      </c>
      <c r="R824" s="153" t="str">
        <f t="shared" si="254"/>
        <v>A+J=</v>
      </c>
      <c r="S824" s="148">
        <f t="shared" si="255"/>
        <v>44298</v>
      </c>
      <c r="T824" s="154">
        <f t="shared" si="247"/>
        <v>0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7" t="str">
        <f t="shared" ca="1" si="256"/>
        <v>Pago</v>
      </c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</row>
    <row r="825" spans="1:208" x14ac:dyDescent="0.2">
      <c r="A825" s="143">
        <f t="shared" si="248"/>
        <v>44275</v>
      </c>
      <c r="B825" s="144">
        <f t="shared" ca="1" si="257"/>
        <v>5683.5666751899926</v>
      </c>
      <c r="C825" s="145">
        <f t="shared" si="249"/>
        <v>5675.679999999993</v>
      </c>
      <c r="D825" s="146">
        <f ca="1">IF(A825&lt;$B$1,VLOOKUP(A825,[1]DI!$A$4:$B$15000,2,FALSE),0)</f>
        <v>0</v>
      </c>
      <c r="E825" s="145">
        <f t="shared" ca="1" si="241"/>
        <v>1</v>
      </c>
      <c r="F825" s="145">
        <f ca="1">(TRUNC(PRODUCT($E$12:$E824),16))</f>
        <v>1.0937409251816399</v>
      </c>
      <c r="G825" s="145">
        <f t="shared" ca="1" si="259"/>
        <v>1.0931056404960799</v>
      </c>
      <c r="H825" s="145">
        <f t="shared" ca="1" si="242"/>
        <v>1.00058117</v>
      </c>
      <c r="I825" s="147">
        <f t="shared" si="250"/>
        <v>2.9499999999999998E-2</v>
      </c>
      <c r="J825" s="148">
        <f t="shared" si="258"/>
        <v>44266</v>
      </c>
      <c r="K825" s="149">
        <f t="shared" si="251"/>
        <v>6</v>
      </c>
      <c r="L825" s="150">
        <f t="shared" si="252"/>
        <v>7</v>
      </c>
      <c r="M825" s="151">
        <f t="shared" si="243"/>
        <v>1.0008079160000001</v>
      </c>
      <c r="N825" s="151">
        <f t="shared" ca="1" si="244"/>
        <v>1.0013895559999999</v>
      </c>
      <c r="O825" s="150">
        <f t="shared" si="253"/>
        <v>0</v>
      </c>
      <c r="P825" s="145">
        <f t="shared" ca="1" si="245"/>
        <v>7.8866751900000001</v>
      </c>
      <c r="Q825" s="152">
        <f t="shared" si="246"/>
        <v>0</v>
      </c>
      <c r="R825" s="153" t="str">
        <f t="shared" si="254"/>
        <v>A+J=</v>
      </c>
      <c r="S825" s="148">
        <f t="shared" si="255"/>
        <v>44298</v>
      </c>
      <c r="T825" s="154">
        <f t="shared" si="247"/>
        <v>0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7" t="str">
        <f t="shared" ca="1" si="256"/>
        <v>Pago</v>
      </c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</row>
    <row r="826" spans="1:208" x14ac:dyDescent="0.2">
      <c r="A826" s="143">
        <f t="shared" si="248"/>
        <v>44276</v>
      </c>
      <c r="B826" s="144">
        <f t="shared" ca="1" si="257"/>
        <v>5683.5666751899926</v>
      </c>
      <c r="C826" s="145">
        <f t="shared" si="249"/>
        <v>5675.679999999993</v>
      </c>
      <c r="D826" s="146">
        <f ca="1">IF(A826&lt;$B$1,VLOOKUP(A826,[1]DI!$A$4:$B$15000,2,FALSE),0)</f>
        <v>0</v>
      </c>
      <c r="E826" s="145">
        <f t="shared" ca="1" si="241"/>
        <v>1</v>
      </c>
      <c r="F826" s="145">
        <f ca="1">(TRUNC(PRODUCT($E$12:$E825),16))</f>
        <v>1.0937409251816399</v>
      </c>
      <c r="G826" s="145">
        <f t="shared" ca="1" si="259"/>
        <v>1.0931056404960799</v>
      </c>
      <c r="H826" s="145">
        <f t="shared" ca="1" si="242"/>
        <v>1.00058117</v>
      </c>
      <c r="I826" s="147">
        <f t="shared" si="250"/>
        <v>2.9499999999999998E-2</v>
      </c>
      <c r="J826" s="148">
        <f t="shared" si="258"/>
        <v>44266</v>
      </c>
      <c r="K826" s="149">
        <f t="shared" si="251"/>
        <v>6</v>
      </c>
      <c r="L826" s="150">
        <f t="shared" si="252"/>
        <v>7</v>
      </c>
      <c r="M826" s="151">
        <f t="shared" si="243"/>
        <v>1.0008079160000001</v>
      </c>
      <c r="N826" s="151">
        <f t="shared" ca="1" si="244"/>
        <v>1.0013895559999999</v>
      </c>
      <c r="O826" s="150">
        <f t="shared" si="253"/>
        <v>0</v>
      </c>
      <c r="P826" s="145">
        <f t="shared" ca="1" si="245"/>
        <v>7.8866751900000001</v>
      </c>
      <c r="Q826" s="152">
        <f t="shared" si="246"/>
        <v>0</v>
      </c>
      <c r="R826" s="153" t="str">
        <f t="shared" si="254"/>
        <v>A+J=</v>
      </c>
      <c r="S826" s="148">
        <f t="shared" si="255"/>
        <v>44298</v>
      </c>
      <c r="T826" s="154">
        <f t="shared" si="247"/>
        <v>0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7" t="str">
        <f t="shared" ca="1" si="256"/>
        <v>Pago</v>
      </c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</row>
    <row r="827" spans="1:208" x14ac:dyDescent="0.2">
      <c r="A827" s="143">
        <f t="shared" si="248"/>
        <v>44277</v>
      </c>
      <c r="B827" s="144">
        <f t="shared" ca="1" si="257"/>
        <v>5683.5666751899926</v>
      </c>
      <c r="C827" s="145">
        <f t="shared" si="249"/>
        <v>5675.679999999993</v>
      </c>
      <c r="D827" s="146">
        <f ca="1">IF(A827&lt;$B$1,VLOOKUP(A827,[1]DI!$A$4:$B$15000,2,FALSE),0)</f>
        <v>2.6499999999999999E-2</v>
      </c>
      <c r="E827" s="145">
        <f t="shared" ca="1" si="241"/>
        <v>1.00010379</v>
      </c>
      <c r="F827" s="145">
        <f ca="1">(TRUNC(PRODUCT($E$12:$E826),16))</f>
        <v>1.0937409251816399</v>
      </c>
      <c r="G827" s="145">
        <f t="shared" ca="1" si="259"/>
        <v>1.0931056404960799</v>
      </c>
      <c r="H827" s="145">
        <f t="shared" ca="1" si="242"/>
        <v>1.00058117</v>
      </c>
      <c r="I827" s="147">
        <f t="shared" si="250"/>
        <v>2.9499999999999998E-2</v>
      </c>
      <c r="J827" s="148">
        <f t="shared" si="258"/>
        <v>44266</v>
      </c>
      <c r="K827" s="149">
        <f t="shared" si="251"/>
        <v>7</v>
      </c>
      <c r="L827" s="150">
        <f t="shared" si="252"/>
        <v>7</v>
      </c>
      <c r="M827" s="151">
        <f t="shared" si="243"/>
        <v>1.0008079160000001</v>
      </c>
      <c r="N827" s="151">
        <f t="shared" ca="1" si="244"/>
        <v>1.0013895559999999</v>
      </c>
      <c r="O827" s="150">
        <f t="shared" si="253"/>
        <v>0</v>
      </c>
      <c r="P827" s="145">
        <f t="shared" ca="1" si="245"/>
        <v>7.8866751900000001</v>
      </c>
      <c r="Q827" s="152">
        <f t="shared" si="246"/>
        <v>0</v>
      </c>
      <c r="R827" s="153" t="str">
        <f t="shared" si="254"/>
        <v>A+J=</v>
      </c>
      <c r="S827" s="148">
        <f t="shared" si="255"/>
        <v>44298</v>
      </c>
      <c r="T827" s="154">
        <f t="shared" si="247"/>
        <v>0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7" t="str">
        <f t="shared" ca="1" si="256"/>
        <v>Pago</v>
      </c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</row>
    <row r="828" spans="1:208" x14ac:dyDescent="0.2">
      <c r="A828" s="143">
        <f t="shared" si="248"/>
        <v>44278</v>
      </c>
      <c r="B828" s="144">
        <f t="shared" ca="1" si="257"/>
        <v>5684.8123904699933</v>
      </c>
      <c r="C828" s="145">
        <f t="shared" si="249"/>
        <v>5675.679999999993</v>
      </c>
      <c r="D828" s="146">
        <f ca="1">IF(A828&lt;$B$1,VLOOKUP(A828,[1]DI!$A$4:$B$15000,2,FALSE),0)</f>
        <v>2.6499999999999999E-2</v>
      </c>
      <c r="E828" s="145">
        <f t="shared" ca="1" si="241"/>
        <v>1.00010379</v>
      </c>
      <c r="F828" s="145">
        <f ca="1">(TRUNC(PRODUCT($E$12:$E827),16))</f>
        <v>1.09385444455226</v>
      </c>
      <c r="G828" s="145">
        <f t="shared" ca="1" si="259"/>
        <v>1.0931056404960799</v>
      </c>
      <c r="H828" s="145">
        <f t="shared" ca="1" si="242"/>
        <v>1.0006850199999999</v>
      </c>
      <c r="I828" s="147">
        <f t="shared" si="250"/>
        <v>2.9499999999999998E-2</v>
      </c>
      <c r="J828" s="148">
        <f t="shared" si="258"/>
        <v>44266</v>
      </c>
      <c r="K828" s="149">
        <f t="shared" si="251"/>
        <v>8</v>
      </c>
      <c r="L828" s="150">
        <f t="shared" si="252"/>
        <v>8</v>
      </c>
      <c r="M828" s="151">
        <f t="shared" si="243"/>
        <v>1.000923386</v>
      </c>
      <c r="N828" s="151">
        <f t="shared" ca="1" si="244"/>
        <v>1.0016090390000001</v>
      </c>
      <c r="O828" s="150">
        <f t="shared" si="253"/>
        <v>0</v>
      </c>
      <c r="P828" s="145">
        <f t="shared" ca="1" si="245"/>
        <v>9.1323904700000007</v>
      </c>
      <c r="Q828" s="152">
        <f t="shared" si="246"/>
        <v>0</v>
      </c>
      <c r="R828" s="153" t="str">
        <f t="shared" si="254"/>
        <v>A+J=</v>
      </c>
      <c r="S828" s="148">
        <f t="shared" si="255"/>
        <v>44298</v>
      </c>
      <c r="T828" s="154">
        <f t="shared" si="247"/>
        <v>0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7" t="str">
        <f t="shared" ca="1" si="256"/>
        <v>Pago</v>
      </c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</row>
    <row r="829" spans="1:208" x14ac:dyDescent="0.2">
      <c r="A829" s="143">
        <f t="shared" si="248"/>
        <v>44279</v>
      </c>
      <c r="B829" s="144">
        <f t="shared" ca="1" si="257"/>
        <v>5686.0584349299934</v>
      </c>
      <c r="C829" s="145">
        <f t="shared" si="249"/>
        <v>5675.679999999993</v>
      </c>
      <c r="D829" s="146">
        <f ca="1">IF(A829&lt;$B$1,VLOOKUP(A829,[1]DI!$A$4:$B$15000,2,FALSE),0)</f>
        <v>2.6499999999999999E-2</v>
      </c>
      <c r="E829" s="145">
        <f t="shared" ca="1" si="241"/>
        <v>1.00010379</v>
      </c>
      <c r="F829" s="145">
        <f ca="1">(TRUNC(PRODUCT($E$12:$E828),16))</f>
        <v>1.09396797570506</v>
      </c>
      <c r="G829" s="145">
        <f t="shared" ca="1" si="259"/>
        <v>1.0931056404960799</v>
      </c>
      <c r="H829" s="145">
        <f t="shared" ca="1" si="242"/>
        <v>1.0007888899999999</v>
      </c>
      <c r="I829" s="147">
        <f t="shared" si="250"/>
        <v>2.9499999999999998E-2</v>
      </c>
      <c r="J829" s="148">
        <f t="shared" si="258"/>
        <v>44266</v>
      </c>
      <c r="K829" s="149">
        <f t="shared" si="251"/>
        <v>9</v>
      </c>
      <c r="L829" s="150">
        <f t="shared" si="252"/>
        <v>9</v>
      </c>
      <c r="M829" s="151">
        <f t="shared" si="243"/>
        <v>1.0010388699999999</v>
      </c>
      <c r="N829" s="151">
        <f t="shared" ca="1" si="244"/>
        <v>1.00182858</v>
      </c>
      <c r="O829" s="150">
        <f t="shared" si="253"/>
        <v>0</v>
      </c>
      <c r="P829" s="145">
        <f t="shared" ca="1" si="245"/>
        <v>10.378434929999999</v>
      </c>
      <c r="Q829" s="152">
        <f t="shared" si="246"/>
        <v>0</v>
      </c>
      <c r="R829" s="153" t="str">
        <f t="shared" si="254"/>
        <v>A+J=</v>
      </c>
      <c r="S829" s="148">
        <f t="shared" si="255"/>
        <v>44298</v>
      </c>
      <c r="T829" s="154">
        <f t="shared" si="247"/>
        <v>0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7" t="str">
        <f t="shared" ca="1" si="256"/>
        <v>Pago</v>
      </c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</row>
    <row r="830" spans="1:208" x14ac:dyDescent="0.2">
      <c r="A830" s="143">
        <f t="shared" si="248"/>
        <v>44280</v>
      </c>
      <c r="B830" s="144">
        <f t="shared" ca="1" si="257"/>
        <v>5687.3046837199927</v>
      </c>
      <c r="C830" s="145">
        <f t="shared" si="249"/>
        <v>5675.679999999993</v>
      </c>
      <c r="D830" s="146">
        <f ca="1">IF(A830&lt;$B$1,VLOOKUP(A830,[1]DI!$A$4:$B$15000,2,FALSE),0)</f>
        <v>2.6499999999999999E-2</v>
      </c>
      <c r="E830" s="145">
        <f t="shared" ca="1" si="241"/>
        <v>1.00010379</v>
      </c>
      <c r="F830" s="145">
        <f ca="1">(TRUNC(PRODUCT($E$12:$E829),16))</f>
        <v>1.09408151864126</v>
      </c>
      <c r="G830" s="145">
        <f t="shared" ca="1" si="259"/>
        <v>1.0931056404960799</v>
      </c>
      <c r="H830" s="145">
        <f t="shared" ca="1" si="242"/>
        <v>1.0008927599999999</v>
      </c>
      <c r="I830" s="147">
        <f t="shared" si="250"/>
        <v>2.9499999999999998E-2</v>
      </c>
      <c r="J830" s="148">
        <f t="shared" si="258"/>
        <v>44266</v>
      </c>
      <c r="K830" s="149">
        <f t="shared" si="251"/>
        <v>10</v>
      </c>
      <c r="L830" s="150">
        <f t="shared" si="252"/>
        <v>10</v>
      </c>
      <c r="M830" s="151">
        <f t="shared" si="243"/>
        <v>1.001154366</v>
      </c>
      <c r="N830" s="151">
        <f t="shared" ca="1" si="244"/>
        <v>1.0020481569999999</v>
      </c>
      <c r="O830" s="150">
        <f t="shared" si="253"/>
        <v>0</v>
      </c>
      <c r="P830" s="145">
        <f t="shared" ca="1" si="245"/>
        <v>11.62468372</v>
      </c>
      <c r="Q830" s="152">
        <f t="shared" si="246"/>
        <v>0</v>
      </c>
      <c r="R830" s="153" t="str">
        <f t="shared" si="254"/>
        <v>A+J=</v>
      </c>
      <c r="S830" s="148">
        <f t="shared" si="255"/>
        <v>44298</v>
      </c>
      <c r="T830" s="154">
        <f t="shared" si="247"/>
        <v>0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7" t="str">
        <f t="shared" ca="1" si="256"/>
        <v>Pago</v>
      </c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</row>
    <row r="831" spans="1:208" x14ac:dyDescent="0.2">
      <c r="A831" s="143">
        <f t="shared" si="248"/>
        <v>44281</v>
      </c>
      <c r="B831" s="144">
        <f t="shared" ca="1" si="257"/>
        <v>5688.5512049399931</v>
      </c>
      <c r="C831" s="145">
        <f t="shared" si="249"/>
        <v>5675.679999999993</v>
      </c>
      <c r="D831" s="146">
        <f ca="1">IF(A831&lt;$B$1,VLOOKUP(A831,[1]DI!$A$4:$B$15000,2,FALSE),0)</f>
        <v>2.6499999999999999E-2</v>
      </c>
      <c r="E831" s="145">
        <f t="shared" ca="1" si="241"/>
        <v>1.00010379</v>
      </c>
      <c r="F831" s="145">
        <f ca="1">(TRUNC(PRODUCT($E$12:$E830),16))</f>
        <v>1.09419507336208</v>
      </c>
      <c r="G831" s="145">
        <f t="shared" ca="1" si="259"/>
        <v>1.0931056404960799</v>
      </c>
      <c r="H831" s="145">
        <f t="shared" ca="1" si="242"/>
        <v>1.0009966400000001</v>
      </c>
      <c r="I831" s="147">
        <f t="shared" si="250"/>
        <v>2.9499999999999998E-2</v>
      </c>
      <c r="J831" s="148">
        <f t="shared" si="258"/>
        <v>44266</v>
      </c>
      <c r="K831" s="149">
        <f t="shared" si="251"/>
        <v>11</v>
      </c>
      <c r="L831" s="150">
        <f t="shared" si="252"/>
        <v>11</v>
      </c>
      <c r="M831" s="151">
        <f t="shared" si="243"/>
        <v>1.0012698760000001</v>
      </c>
      <c r="N831" s="151">
        <f t="shared" ca="1" si="244"/>
        <v>1.0022677820000001</v>
      </c>
      <c r="O831" s="150">
        <f t="shared" si="253"/>
        <v>0</v>
      </c>
      <c r="P831" s="145">
        <f t="shared" ca="1" si="245"/>
        <v>12.87120494</v>
      </c>
      <c r="Q831" s="152">
        <f t="shared" si="246"/>
        <v>0</v>
      </c>
      <c r="R831" s="153" t="str">
        <f t="shared" si="254"/>
        <v>A+J=</v>
      </c>
      <c r="S831" s="148">
        <f t="shared" si="255"/>
        <v>44298</v>
      </c>
      <c r="T831" s="154">
        <f t="shared" si="247"/>
        <v>0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7" t="str">
        <f t="shared" ca="1" si="256"/>
        <v>Pago</v>
      </c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</row>
    <row r="832" spans="1:208" x14ac:dyDescent="0.2">
      <c r="A832" s="143">
        <f t="shared" si="248"/>
        <v>44282</v>
      </c>
      <c r="B832" s="144">
        <f t="shared" ca="1" si="257"/>
        <v>5689.7979929099929</v>
      </c>
      <c r="C832" s="145">
        <f t="shared" si="249"/>
        <v>5675.679999999993</v>
      </c>
      <c r="D832" s="146">
        <f ca="1">IF(A832&lt;$B$1,VLOOKUP(A832,[1]DI!$A$4:$B$15000,2,FALSE),0)</f>
        <v>0</v>
      </c>
      <c r="E832" s="145">
        <f t="shared" ca="1" si="241"/>
        <v>1</v>
      </c>
      <c r="F832" s="145">
        <f ca="1">(TRUNC(PRODUCT($E$12:$E831),16))</f>
        <v>1.09430863986875</v>
      </c>
      <c r="G832" s="145">
        <f t="shared" ca="1" si="259"/>
        <v>1.0931056404960799</v>
      </c>
      <c r="H832" s="145">
        <f t="shared" ca="1" si="242"/>
        <v>1.00110053</v>
      </c>
      <c r="I832" s="147">
        <f t="shared" si="250"/>
        <v>2.9499999999999998E-2</v>
      </c>
      <c r="J832" s="148">
        <f t="shared" si="258"/>
        <v>44266</v>
      </c>
      <c r="K832" s="149">
        <f t="shared" si="251"/>
        <v>11</v>
      </c>
      <c r="L832" s="150">
        <f t="shared" si="252"/>
        <v>12</v>
      </c>
      <c r="M832" s="151">
        <f t="shared" si="243"/>
        <v>1.0013853989999999</v>
      </c>
      <c r="N832" s="151">
        <f t="shared" ca="1" si="244"/>
        <v>1.0024874539999999</v>
      </c>
      <c r="O832" s="150">
        <f t="shared" si="253"/>
        <v>0</v>
      </c>
      <c r="P832" s="145">
        <f t="shared" ca="1" si="245"/>
        <v>14.11799291</v>
      </c>
      <c r="Q832" s="152">
        <f t="shared" si="246"/>
        <v>0</v>
      </c>
      <c r="R832" s="153" t="str">
        <f t="shared" si="254"/>
        <v>A+J=</v>
      </c>
      <c r="S832" s="148">
        <f t="shared" si="255"/>
        <v>44298</v>
      </c>
      <c r="T832" s="154">
        <f t="shared" si="247"/>
        <v>0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7" t="str">
        <f t="shared" ca="1" si="256"/>
        <v>Pago</v>
      </c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</row>
    <row r="833" spans="1:208" x14ac:dyDescent="0.2">
      <c r="A833" s="143">
        <f t="shared" si="248"/>
        <v>44283</v>
      </c>
      <c r="B833" s="144">
        <f t="shared" ca="1" si="257"/>
        <v>5689.7979929099929</v>
      </c>
      <c r="C833" s="145">
        <f t="shared" si="249"/>
        <v>5675.679999999993</v>
      </c>
      <c r="D833" s="146">
        <f ca="1">IF(A833&lt;$B$1,VLOOKUP(A833,[1]DI!$A$4:$B$15000,2,FALSE),0)</f>
        <v>0</v>
      </c>
      <c r="E833" s="145">
        <f t="shared" ca="1" si="241"/>
        <v>1</v>
      </c>
      <c r="F833" s="145">
        <f ca="1">(TRUNC(PRODUCT($E$12:$E832),16))</f>
        <v>1.09430863986875</v>
      </c>
      <c r="G833" s="145">
        <f t="shared" ca="1" si="259"/>
        <v>1.0931056404960799</v>
      </c>
      <c r="H833" s="145">
        <f t="shared" ca="1" si="242"/>
        <v>1.00110053</v>
      </c>
      <c r="I833" s="147">
        <f t="shared" si="250"/>
        <v>2.9499999999999998E-2</v>
      </c>
      <c r="J833" s="148">
        <f t="shared" si="258"/>
        <v>44266</v>
      </c>
      <c r="K833" s="149">
        <f t="shared" si="251"/>
        <v>11</v>
      </c>
      <c r="L833" s="150">
        <f t="shared" si="252"/>
        <v>12</v>
      </c>
      <c r="M833" s="151">
        <f t="shared" si="243"/>
        <v>1.0013853989999999</v>
      </c>
      <c r="N833" s="151">
        <f t="shared" ca="1" si="244"/>
        <v>1.0024874539999999</v>
      </c>
      <c r="O833" s="150">
        <f t="shared" si="253"/>
        <v>0</v>
      </c>
      <c r="P833" s="145">
        <f t="shared" ca="1" si="245"/>
        <v>14.11799291</v>
      </c>
      <c r="Q833" s="152">
        <f t="shared" si="246"/>
        <v>0</v>
      </c>
      <c r="R833" s="153" t="str">
        <f t="shared" si="254"/>
        <v>A+J=</v>
      </c>
      <c r="S833" s="148">
        <f t="shared" si="255"/>
        <v>44298</v>
      </c>
      <c r="T833" s="154">
        <f t="shared" si="247"/>
        <v>0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7" t="str">
        <f t="shared" ca="1" si="256"/>
        <v>Pago</v>
      </c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</row>
    <row r="834" spans="1:208" x14ac:dyDescent="0.2">
      <c r="A834" s="143">
        <f t="shared" si="248"/>
        <v>44284</v>
      </c>
      <c r="B834" s="144">
        <f t="shared" ca="1" si="257"/>
        <v>5689.7979929099929</v>
      </c>
      <c r="C834" s="145">
        <f t="shared" si="249"/>
        <v>5675.679999999993</v>
      </c>
      <c r="D834" s="146">
        <f ca="1">IF(A834&lt;$B$1,VLOOKUP(A834,[1]DI!$A$4:$B$15000,2,FALSE),0)</f>
        <v>2.6499999999999999E-2</v>
      </c>
      <c r="E834" s="145">
        <f t="shared" ca="1" si="241"/>
        <v>1.00010379</v>
      </c>
      <c r="F834" s="145">
        <f ca="1">(TRUNC(PRODUCT($E$12:$E833),16))</f>
        <v>1.09430863986875</v>
      </c>
      <c r="G834" s="145">
        <f t="shared" ca="1" si="259"/>
        <v>1.0931056404960799</v>
      </c>
      <c r="H834" s="145">
        <f t="shared" ca="1" si="242"/>
        <v>1.00110053</v>
      </c>
      <c r="I834" s="147">
        <f t="shared" si="250"/>
        <v>2.9499999999999998E-2</v>
      </c>
      <c r="J834" s="148">
        <f t="shared" si="258"/>
        <v>44266</v>
      </c>
      <c r="K834" s="149">
        <f t="shared" si="251"/>
        <v>12</v>
      </c>
      <c r="L834" s="150">
        <f t="shared" si="252"/>
        <v>12</v>
      </c>
      <c r="M834" s="151">
        <f t="shared" si="243"/>
        <v>1.0013853989999999</v>
      </c>
      <c r="N834" s="151">
        <f t="shared" ca="1" si="244"/>
        <v>1.0024874539999999</v>
      </c>
      <c r="O834" s="150">
        <f t="shared" si="253"/>
        <v>0</v>
      </c>
      <c r="P834" s="145">
        <f t="shared" ca="1" si="245"/>
        <v>14.11799291</v>
      </c>
      <c r="Q834" s="152">
        <f t="shared" si="246"/>
        <v>0</v>
      </c>
      <c r="R834" s="153" t="str">
        <f t="shared" si="254"/>
        <v>A+J=</v>
      </c>
      <c r="S834" s="148">
        <f t="shared" si="255"/>
        <v>44298</v>
      </c>
      <c r="T834" s="154">
        <f t="shared" si="247"/>
        <v>0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7" t="str">
        <f t="shared" ca="1" si="256"/>
        <v>Pago</v>
      </c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</row>
    <row r="835" spans="1:208" x14ac:dyDescent="0.2">
      <c r="A835" s="143">
        <f t="shared" si="248"/>
        <v>44285</v>
      </c>
      <c r="B835" s="144">
        <f t="shared" ca="1" si="257"/>
        <v>5691.0451100799928</v>
      </c>
      <c r="C835" s="145">
        <f t="shared" si="249"/>
        <v>5675.679999999993</v>
      </c>
      <c r="D835" s="146">
        <f ca="1">IF(A835&lt;$B$1,VLOOKUP(A835,[1]DI!$A$4:$B$15000,2,FALSE),0)</f>
        <v>2.6499999999999999E-2</v>
      </c>
      <c r="E835" s="145">
        <f t="shared" ca="1" si="241"/>
        <v>1.00010379</v>
      </c>
      <c r="F835" s="145">
        <f ca="1">(TRUNC(PRODUCT($E$12:$E834),16))</f>
        <v>1.0944222181624801</v>
      </c>
      <c r="G835" s="145">
        <f t="shared" ca="1" si="259"/>
        <v>1.0931056404960799</v>
      </c>
      <c r="H835" s="145">
        <f t="shared" ca="1" si="242"/>
        <v>1.00120444</v>
      </c>
      <c r="I835" s="147">
        <f t="shared" si="250"/>
        <v>2.9499999999999998E-2</v>
      </c>
      <c r="J835" s="148">
        <f t="shared" si="258"/>
        <v>44266</v>
      </c>
      <c r="K835" s="149">
        <f t="shared" si="251"/>
        <v>13</v>
      </c>
      <c r="L835" s="150">
        <f t="shared" si="252"/>
        <v>13</v>
      </c>
      <c r="M835" s="151">
        <f t="shared" si="243"/>
        <v>1.001500936</v>
      </c>
      <c r="N835" s="151">
        <f t="shared" ca="1" si="244"/>
        <v>1.0027071839999999</v>
      </c>
      <c r="O835" s="150">
        <f t="shared" si="253"/>
        <v>0</v>
      </c>
      <c r="P835" s="145">
        <f t="shared" ca="1" si="245"/>
        <v>15.365110079999999</v>
      </c>
      <c r="Q835" s="152">
        <f t="shared" si="246"/>
        <v>0</v>
      </c>
      <c r="R835" s="153" t="str">
        <f t="shared" si="254"/>
        <v>A+J=</v>
      </c>
      <c r="S835" s="148">
        <f t="shared" si="255"/>
        <v>44298</v>
      </c>
      <c r="T835" s="154">
        <f t="shared" si="247"/>
        <v>0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7" t="str">
        <f t="shared" ca="1" si="256"/>
        <v>Pago</v>
      </c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</row>
    <row r="836" spans="1:208" x14ac:dyDescent="0.2">
      <c r="A836" s="143">
        <f t="shared" si="248"/>
        <v>44286</v>
      </c>
      <c r="B836" s="144">
        <f t="shared" ca="1" si="257"/>
        <v>5692.2924372499929</v>
      </c>
      <c r="C836" s="145">
        <f t="shared" si="249"/>
        <v>5675.679999999993</v>
      </c>
      <c r="D836" s="146">
        <f ca="1">IF(A836&lt;$B$1,VLOOKUP(A836,[1]DI!$A$4:$B$15000,2,FALSE),0)</f>
        <v>2.6499999999999999E-2</v>
      </c>
      <c r="E836" s="145">
        <f t="shared" ca="1" si="241"/>
        <v>1.00010379</v>
      </c>
      <c r="F836" s="145">
        <f ca="1">(TRUNC(PRODUCT($E$12:$E835),16))</f>
        <v>1.0945358082445</v>
      </c>
      <c r="G836" s="145">
        <f t="shared" ca="1" si="259"/>
        <v>1.0931056404960799</v>
      </c>
      <c r="H836" s="145">
        <f t="shared" ca="1" si="242"/>
        <v>1.00130835</v>
      </c>
      <c r="I836" s="147">
        <f t="shared" si="250"/>
        <v>2.9499999999999998E-2</v>
      </c>
      <c r="J836" s="148">
        <f t="shared" si="258"/>
        <v>44266</v>
      </c>
      <c r="K836" s="149">
        <f t="shared" si="251"/>
        <v>14</v>
      </c>
      <c r="L836" s="150">
        <f t="shared" si="252"/>
        <v>14</v>
      </c>
      <c r="M836" s="151">
        <f t="shared" si="243"/>
        <v>1.0016164860000001</v>
      </c>
      <c r="N836" s="151">
        <f t="shared" ca="1" si="244"/>
        <v>1.0029269510000001</v>
      </c>
      <c r="O836" s="150">
        <f t="shared" si="253"/>
        <v>0</v>
      </c>
      <c r="P836" s="145">
        <f t="shared" ca="1" si="245"/>
        <v>16.612437249999999</v>
      </c>
      <c r="Q836" s="152">
        <f t="shared" si="246"/>
        <v>0</v>
      </c>
      <c r="R836" s="153" t="str">
        <f t="shared" si="254"/>
        <v>A+J=</v>
      </c>
      <c r="S836" s="148">
        <f t="shared" si="255"/>
        <v>44298</v>
      </c>
      <c r="T836" s="154">
        <f t="shared" si="247"/>
        <v>0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7" t="str">
        <f t="shared" ca="1" si="256"/>
        <v>Pago</v>
      </c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</row>
    <row r="837" spans="1:208" x14ac:dyDescent="0.2">
      <c r="A837" s="143">
        <f t="shared" si="248"/>
        <v>44287</v>
      </c>
      <c r="B837" s="144">
        <f t="shared" ca="1" si="257"/>
        <v>5693.5400879299932</v>
      </c>
      <c r="C837" s="145">
        <f t="shared" si="249"/>
        <v>5675.679999999993</v>
      </c>
      <c r="D837" s="146">
        <f ca="1">IF(A837&lt;$B$1,VLOOKUP(A837,[1]DI!$A$4:$B$15000,2,FALSE),0)</f>
        <v>2.6499999999999999E-2</v>
      </c>
      <c r="E837" s="145">
        <f t="shared" ca="1" si="241"/>
        <v>1.00010379</v>
      </c>
      <c r="F837" s="145">
        <f ca="1">(TRUNC(PRODUCT($E$12:$E836),16))</f>
        <v>1.09464941011604</v>
      </c>
      <c r="G837" s="145">
        <f t="shared" ca="1" si="259"/>
        <v>1.0931056404960799</v>
      </c>
      <c r="H837" s="145">
        <f t="shared" ca="1" si="242"/>
        <v>1.00141228</v>
      </c>
      <c r="I837" s="147">
        <f t="shared" si="250"/>
        <v>2.9499999999999998E-2</v>
      </c>
      <c r="J837" s="148">
        <f t="shared" si="258"/>
        <v>44266</v>
      </c>
      <c r="K837" s="149">
        <f t="shared" si="251"/>
        <v>15</v>
      </c>
      <c r="L837" s="150">
        <f t="shared" si="252"/>
        <v>15</v>
      </c>
      <c r="M837" s="151">
        <f t="shared" si="243"/>
        <v>1.0017320489999999</v>
      </c>
      <c r="N837" s="151">
        <f t="shared" ca="1" si="244"/>
        <v>1.003146775</v>
      </c>
      <c r="O837" s="150">
        <f t="shared" si="253"/>
        <v>0</v>
      </c>
      <c r="P837" s="145">
        <f t="shared" ca="1" si="245"/>
        <v>17.860087929999999</v>
      </c>
      <c r="Q837" s="152">
        <f t="shared" si="246"/>
        <v>0</v>
      </c>
      <c r="R837" s="153" t="str">
        <f t="shared" si="254"/>
        <v>A+J=</v>
      </c>
      <c r="S837" s="148">
        <f t="shared" si="255"/>
        <v>44298</v>
      </c>
      <c r="T837" s="154">
        <f t="shared" si="247"/>
        <v>0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7" t="str">
        <f t="shared" ca="1" si="256"/>
        <v>Pago</v>
      </c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</row>
    <row r="838" spans="1:208" x14ac:dyDescent="0.2">
      <c r="A838" s="143">
        <f t="shared" si="248"/>
        <v>44288</v>
      </c>
      <c r="B838" s="144">
        <f t="shared" ca="1" si="257"/>
        <v>5694.7880053599929</v>
      </c>
      <c r="C838" s="145">
        <f t="shared" si="249"/>
        <v>5675.679999999993</v>
      </c>
      <c r="D838" s="146">
        <f ca="1">IF(A838&lt;$B$1,VLOOKUP(A838,[1]DI!$A$4:$B$15000,2,FALSE),0)</f>
        <v>0</v>
      </c>
      <c r="E838" s="145">
        <f t="shared" ca="1" si="241"/>
        <v>1</v>
      </c>
      <c r="F838" s="145">
        <f ca="1">(TRUNC(PRODUCT($E$12:$E837),16))</f>
        <v>1.0947630237783199</v>
      </c>
      <c r="G838" s="145">
        <f t="shared" ca="1" si="259"/>
        <v>1.0931056404960799</v>
      </c>
      <c r="H838" s="145">
        <f t="shared" ca="1" si="242"/>
        <v>1.0015162200000001</v>
      </c>
      <c r="I838" s="147">
        <f t="shared" si="250"/>
        <v>2.9499999999999998E-2</v>
      </c>
      <c r="J838" s="148">
        <f t="shared" si="258"/>
        <v>44266</v>
      </c>
      <c r="K838" s="149">
        <f t="shared" si="251"/>
        <v>15</v>
      </c>
      <c r="L838" s="150">
        <f t="shared" si="252"/>
        <v>16</v>
      </c>
      <c r="M838" s="151">
        <f t="shared" si="243"/>
        <v>1.0018476249999999</v>
      </c>
      <c r="N838" s="151">
        <f t="shared" ca="1" si="244"/>
        <v>1.0033666459999999</v>
      </c>
      <c r="O838" s="150">
        <f t="shared" si="253"/>
        <v>0</v>
      </c>
      <c r="P838" s="145">
        <f t="shared" ca="1" si="245"/>
        <v>19.10800536</v>
      </c>
      <c r="Q838" s="152">
        <f t="shared" si="246"/>
        <v>0</v>
      </c>
      <c r="R838" s="153" t="str">
        <f t="shared" si="254"/>
        <v>A+J=</v>
      </c>
      <c r="S838" s="148">
        <f t="shared" si="255"/>
        <v>44298</v>
      </c>
      <c r="T838" s="154">
        <f t="shared" si="247"/>
        <v>0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7" t="str">
        <f t="shared" ca="1" si="256"/>
        <v>Pago</v>
      </c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</row>
    <row r="839" spans="1:208" x14ac:dyDescent="0.2">
      <c r="A839" s="143">
        <f t="shared" si="248"/>
        <v>44289</v>
      </c>
      <c r="B839" s="144">
        <f t="shared" ca="1" si="257"/>
        <v>5694.7880053599929</v>
      </c>
      <c r="C839" s="145">
        <f t="shared" si="249"/>
        <v>5675.679999999993</v>
      </c>
      <c r="D839" s="146">
        <f ca="1">IF(A839&lt;$B$1,VLOOKUP(A839,[1]DI!$A$4:$B$15000,2,FALSE),0)</f>
        <v>0</v>
      </c>
      <c r="E839" s="145">
        <f t="shared" ca="1" si="241"/>
        <v>1</v>
      </c>
      <c r="F839" s="145">
        <f ca="1">(TRUNC(PRODUCT($E$12:$E838),16))</f>
        <v>1.0947630237783199</v>
      </c>
      <c r="G839" s="145">
        <f t="shared" ca="1" si="259"/>
        <v>1.0931056404960799</v>
      </c>
      <c r="H839" s="145">
        <f t="shared" ca="1" si="242"/>
        <v>1.0015162200000001</v>
      </c>
      <c r="I839" s="147">
        <f t="shared" si="250"/>
        <v>2.9499999999999998E-2</v>
      </c>
      <c r="J839" s="148">
        <f t="shared" si="258"/>
        <v>44266</v>
      </c>
      <c r="K839" s="149">
        <f t="shared" si="251"/>
        <v>15</v>
      </c>
      <c r="L839" s="150">
        <f t="shared" si="252"/>
        <v>16</v>
      </c>
      <c r="M839" s="151">
        <f t="shared" si="243"/>
        <v>1.0018476249999999</v>
      </c>
      <c r="N839" s="151">
        <f t="shared" ca="1" si="244"/>
        <v>1.0033666459999999</v>
      </c>
      <c r="O839" s="150">
        <f t="shared" si="253"/>
        <v>0</v>
      </c>
      <c r="P839" s="145">
        <f t="shared" ca="1" si="245"/>
        <v>19.10800536</v>
      </c>
      <c r="Q839" s="152">
        <f t="shared" si="246"/>
        <v>0</v>
      </c>
      <c r="R839" s="153" t="str">
        <f t="shared" si="254"/>
        <v>A+J=</v>
      </c>
      <c r="S839" s="148">
        <f t="shared" si="255"/>
        <v>44298</v>
      </c>
      <c r="T839" s="154">
        <f t="shared" si="247"/>
        <v>0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7" t="str">
        <f t="shared" ca="1" si="256"/>
        <v>Pago</v>
      </c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</row>
    <row r="840" spans="1:208" x14ac:dyDescent="0.2">
      <c r="A840" s="143">
        <f t="shared" si="248"/>
        <v>44290</v>
      </c>
      <c r="B840" s="144">
        <f t="shared" ca="1" si="257"/>
        <v>5694.7880053599929</v>
      </c>
      <c r="C840" s="145">
        <f t="shared" si="249"/>
        <v>5675.679999999993</v>
      </c>
      <c r="D840" s="146">
        <f ca="1">IF(A840&lt;$B$1,VLOOKUP(A840,[1]DI!$A$4:$B$15000,2,FALSE),0)</f>
        <v>0</v>
      </c>
      <c r="E840" s="145">
        <f t="shared" ca="1" si="241"/>
        <v>1</v>
      </c>
      <c r="F840" s="145">
        <f ca="1">(TRUNC(PRODUCT($E$12:$E839),16))</f>
        <v>1.0947630237783199</v>
      </c>
      <c r="G840" s="145">
        <f t="shared" ca="1" si="259"/>
        <v>1.0931056404960799</v>
      </c>
      <c r="H840" s="145">
        <f t="shared" ca="1" si="242"/>
        <v>1.0015162200000001</v>
      </c>
      <c r="I840" s="147">
        <f t="shared" si="250"/>
        <v>2.9499999999999998E-2</v>
      </c>
      <c r="J840" s="148">
        <f t="shared" si="258"/>
        <v>44266</v>
      </c>
      <c r="K840" s="149">
        <f t="shared" si="251"/>
        <v>15</v>
      </c>
      <c r="L840" s="150">
        <f t="shared" si="252"/>
        <v>16</v>
      </c>
      <c r="M840" s="151">
        <f t="shared" si="243"/>
        <v>1.0018476249999999</v>
      </c>
      <c r="N840" s="151">
        <f t="shared" ca="1" si="244"/>
        <v>1.0033666459999999</v>
      </c>
      <c r="O840" s="150">
        <f t="shared" si="253"/>
        <v>0</v>
      </c>
      <c r="P840" s="145">
        <f t="shared" ca="1" si="245"/>
        <v>19.10800536</v>
      </c>
      <c r="Q840" s="152">
        <f t="shared" si="246"/>
        <v>0</v>
      </c>
      <c r="R840" s="153" t="str">
        <f t="shared" si="254"/>
        <v>A+J=</v>
      </c>
      <c r="S840" s="148">
        <f t="shared" si="255"/>
        <v>44298</v>
      </c>
      <c r="T840" s="154">
        <f t="shared" si="247"/>
        <v>0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7" t="str">
        <f t="shared" ca="1" si="256"/>
        <v>Pago</v>
      </c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</row>
    <row r="841" spans="1:208" x14ac:dyDescent="0.2">
      <c r="A841" s="143">
        <f t="shared" si="248"/>
        <v>44291</v>
      </c>
      <c r="B841" s="144">
        <f t="shared" ca="1" si="257"/>
        <v>5694.7880053599929</v>
      </c>
      <c r="C841" s="145">
        <f t="shared" si="249"/>
        <v>5675.679999999993</v>
      </c>
      <c r="D841" s="146">
        <f ca="1">IF(A841&lt;$B$1,VLOOKUP(A841,[1]DI!$A$4:$B$15000,2,FALSE),0)</f>
        <v>2.6499999999999999E-2</v>
      </c>
      <c r="E841" s="145">
        <f t="shared" ca="1" si="241"/>
        <v>1.00010379</v>
      </c>
      <c r="F841" s="145">
        <f ca="1">(TRUNC(PRODUCT($E$12:$E840),16))</f>
        <v>1.0947630237783199</v>
      </c>
      <c r="G841" s="145">
        <f t="shared" ca="1" si="259"/>
        <v>1.0931056404960799</v>
      </c>
      <c r="H841" s="145">
        <f t="shared" ca="1" si="242"/>
        <v>1.0015162200000001</v>
      </c>
      <c r="I841" s="147">
        <f t="shared" si="250"/>
        <v>2.9499999999999998E-2</v>
      </c>
      <c r="J841" s="148">
        <f t="shared" si="258"/>
        <v>44266</v>
      </c>
      <c r="K841" s="149">
        <f t="shared" si="251"/>
        <v>16</v>
      </c>
      <c r="L841" s="150">
        <f t="shared" si="252"/>
        <v>16</v>
      </c>
      <c r="M841" s="151">
        <f t="shared" si="243"/>
        <v>1.0018476249999999</v>
      </c>
      <c r="N841" s="151">
        <f t="shared" ca="1" si="244"/>
        <v>1.0033666459999999</v>
      </c>
      <c r="O841" s="150">
        <f t="shared" si="253"/>
        <v>0</v>
      </c>
      <c r="P841" s="145">
        <f t="shared" ca="1" si="245"/>
        <v>19.10800536</v>
      </c>
      <c r="Q841" s="152">
        <f t="shared" si="246"/>
        <v>0</v>
      </c>
      <c r="R841" s="153" t="str">
        <f t="shared" si="254"/>
        <v>A+J=</v>
      </c>
      <c r="S841" s="148">
        <f t="shared" si="255"/>
        <v>44298</v>
      </c>
      <c r="T841" s="154">
        <f t="shared" si="247"/>
        <v>0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7" t="str">
        <f t="shared" ca="1" si="256"/>
        <v>Pago</v>
      </c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</row>
    <row r="842" spans="1:208" x14ac:dyDescent="0.2">
      <c r="A842" s="143">
        <f t="shared" si="248"/>
        <v>44292</v>
      </c>
      <c r="B842" s="144">
        <f t="shared" ca="1" si="257"/>
        <v>5696.0361441499927</v>
      </c>
      <c r="C842" s="145">
        <f t="shared" si="249"/>
        <v>5675.679999999993</v>
      </c>
      <c r="D842" s="146">
        <f ca="1">IF(A842&lt;$B$1,VLOOKUP(A842,[1]DI!$A$4:$B$15000,2,FALSE),0)</f>
        <v>2.6499999999999999E-2</v>
      </c>
      <c r="E842" s="145">
        <f t="shared" ca="1" si="241"/>
        <v>1.00010379</v>
      </c>
      <c r="F842" s="145">
        <f ca="1">(TRUNC(PRODUCT($E$12:$E841),16))</f>
        <v>1.0948766492325499</v>
      </c>
      <c r="G842" s="145">
        <f t="shared" ca="1" si="259"/>
        <v>1.0931056404960799</v>
      </c>
      <c r="H842" s="145">
        <f t="shared" ca="1" si="242"/>
        <v>1.0016201600000001</v>
      </c>
      <c r="I842" s="147">
        <f t="shared" si="250"/>
        <v>2.9499999999999998E-2</v>
      </c>
      <c r="J842" s="148">
        <f t="shared" si="258"/>
        <v>44266</v>
      </c>
      <c r="K842" s="149">
        <f t="shared" si="251"/>
        <v>17</v>
      </c>
      <c r="L842" s="150">
        <f t="shared" si="252"/>
        <v>17</v>
      </c>
      <c r="M842" s="151">
        <f t="shared" si="243"/>
        <v>1.001963215</v>
      </c>
      <c r="N842" s="151">
        <f t="shared" ca="1" si="244"/>
        <v>1.0035865559999999</v>
      </c>
      <c r="O842" s="150">
        <f t="shared" si="253"/>
        <v>0</v>
      </c>
      <c r="P842" s="145">
        <f t="shared" ca="1" si="245"/>
        <v>20.356144149999999</v>
      </c>
      <c r="Q842" s="152">
        <f t="shared" si="246"/>
        <v>0</v>
      </c>
      <c r="R842" s="153" t="str">
        <f t="shared" si="254"/>
        <v>A+J=</v>
      </c>
      <c r="S842" s="148">
        <f t="shared" si="255"/>
        <v>44298</v>
      </c>
      <c r="T842" s="154">
        <f t="shared" si="247"/>
        <v>0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7" t="str">
        <f t="shared" ca="1" si="256"/>
        <v>Pago</v>
      </c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</row>
    <row r="843" spans="1:208" x14ac:dyDescent="0.2">
      <c r="A843" s="143">
        <f t="shared" si="248"/>
        <v>44293</v>
      </c>
      <c r="B843" s="144">
        <f t="shared" ca="1" si="257"/>
        <v>5697.2846007799926</v>
      </c>
      <c r="C843" s="145">
        <f t="shared" si="249"/>
        <v>5675.679999999993</v>
      </c>
      <c r="D843" s="146">
        <f ca="1">IF(A843&lt;$B$1,VLOOKUP(A843,[1]DI!$A$4:$B$15000,2,FALSE),0)</f>
        <v>2.6499999999999999E-2</v>
      </c>
      <c r="E843" s="145">
        <f t="shared" ca="1" si="241"/>
        <v>1.00010379</v>
      </c>
      <c r="F843" s="145">
        <f ca="1">(TRUNC(PRODUCT($E$12:$E842),16))</f>
        <v>1.0949902864799801</v>
      </c>
      <c r="G843" s="145">
        <f t="shared" ca="1" si="259"/>
        <v>1.0931056404960799</v>
      </c>
      <c r="H843" s="145">
        <f t="shared" ca="1" si="242"/>
        <v>1.00172412</v>
      </c>
      <c r="I843" s="147">
        <f t="shared" si="250"/>
        <v>2.9499999999999998E-2</v>
      </c>
      <c r="J843" s="148">
        <f t="shared" si="258"/>
        <v>44266</v>
      </c>
      <c r="K843" s="149">
        <f t="shared" si="251"/>
        <v>18</v>
      </c>
      <c r="L843" s="150">
        <f t="shared" si="252"/>
        <v>18</v>
      </c>
      <c r="M843" s="151">
        <f t="shared" si="243"/>
        <v>1.002078818</v>
      </c>
      <c r="N843" s="151">
        <f t="shared" ca="1" si="244"/>
        <v>1.0038065220000001</v>
      </c>
      <c r="O843" s="150">
        <f t="shared" si="253"/>
        <v>0</v>
      </c>
      <c r="P843" s="145">
        <f t="shared" ca="1" si="245"/>
        <v>21.604600779999998</v>
      </c>
      <c r="Q843" s="152">
        <f t="shared" si="246"/>
        <v>0</v>
      </c>
      <c r="R843" s="153" t="str">
        <f t="shared" si="254"/>
        <v>A+J=</v>
      </c>
      <c r="S843" s="148">
        <f t="shared" si="255"/>
        <v>44298</v>
      </c>
      <c r="T843" s="154">
        <f t="shared" si="247"/>
        <v>0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7" t="str">
        <f t="shared" ca="1" si="256"/>
        <v>Pago</v>
      </c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</row>
    <row r="844" spans="1:208" x14ac:dyDescent="0.2">
      <c r="A844" s="143">
        <f t="shared" si="248"/>
        <v>44294</v>
      </c>
      <c r="B844" s="144">
        <f t="shared" ca="1" si="257"/>
        <v>5698.5333355199928</v>
      </c>
      <c r="C844" s="145">
        <f t="shared" si="249"/>
        <v>5675.679999999993</v>
      </c>
      <c r="D844" s="146">
        <f ca="1">IF(A844&lt;$B$1,VLOOKUP(A844,[1]DI!$A$4:$B$15000,2,FALSE),0)</f>
        <v>2.6499999999999999E-2</v>
      </c>
      <c r="E844" s="145">
        <f t="shared" ref="E844:E907" ca="1" si="260">IF(A844&lt;A$10,1,ROUND(((1+D844)^(1/252)),8))</f>
        <v>1.00010379</v>
      </c>
      <c r="F844" s="145">
        <f ca="1">(TRUNC(PRODUCT($E$12:$E843),16))</f>
        <v>1.09510393552181</v>
      </c>
      <c r="G844" s="145">
        <f t="shared" ca="1" si="259"/>
        <v>1.0931056404960799</v>
      </c>
      <c r="H844" s="145">
        <f t="shared" ref="H844:H907" ca="1" si="261">ROUND(F844/G844,8)</f>
        <v>1.0018280900000001</v>
      </c>
      <c r="I844" s="147">
        <f t="shared" si="250"/>
        <v>2.9499999999999998E-2</v>
      </c>
      <c r="J844" s="148">
        <f t="shared" si="258"/>
        <v>44266</v>
      </c>
      <c r="K844" s="149">
        <f t="shared" si="251"/>
        <v>19</v>
      </c>
      <c r="L844" s="150">
        <f t="shared" si="252"/>
        <v>19</v>
      </c>
      <c r="M844" s="151">
        <f t="shared" ref="M844:M907" si="262">ROUND((I844+1)^(L844/252),9)</f>
        <v>1.0021944350000001</v>
      </c>
      <c r="N844" s="151">
        <f t="shared" ref="N844:N907" ca="1" si="263">ROUND(H844*M844,9)</f>
        <v>1.0040265370000001</v>
      </c>
      <c r="O844" s="150">
        <f t="shared" si="253"/>
        <v>0</v>
      </c>
      <c r="P844" s="145">
        <f t="shared" ref="P844:P907" ca="1" si="264">TRUNC(((N844-1)*C844),8)</f>
        <v>22.853335520000002</v>
      </c>
      <c r="Q844" s="152">
        <f t="shared" ref="Q844:Q907" si="265">IF(O844&gt;0,VLOOKUP(O844,$V$12:$AA$72,6),0)</f>
        <v>0</v>
      </c>
      <c r="R844" s="153" t="str">
        <f t="shared" si="254"/>
        <v>A+J=</v>
      </c>
      <c r="S844" s="148">
        <f t="shared" si="255"/>
        <v>44298</v>
      </c>
      <c r="T844" s="154">
        <f t="shared" ref="T844:T907" si="266">IF(O844&gt;0,(P844+Q844)*T$10,0)</f>
        <v>0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7" t="str">
        <f t="shared" ca="1" si="256"/>
        <v>Pago</v>
      </c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</row>
    <row r="845" spans="1:208" x14ac:dyDescent="0.2">
      <c r="A845" s="143">
        <f t="shared" ref="A845:A908" si="267">(A844+1)</f>
        <v>44295</v>
      </c>
      <c r="B845" s="144">
        <f t="shared" ca="1" si="257"/>
        <v>5699.7823313299932</v>
      </c>
      <c r="C845" s="145">
        <f t="shared" ref="C845:C908" si="268">(C844-Q844)</f>
        <v>5675.679999999993</v>
      </c>
      <c r="D845" s="146">
        <f ca="1">IF(A845&lt;$B$1,VLOOKUP(A845,[1]DI!$A$4:$B$15000,2,FALSE),0)</f>
        <v>2.6499999999999999E-2</v>
      </c>
      <c r="E845" s="145">
        <f t="shared" ca="1" si="260"/>
        <v>1.00010379</v>
      </c>
      <c r="F845" s="145">
        <f ca="1">(TRUNC(PRODUCT($E$12:$E844),16))</f>
        <v>1.0952175963592801</v>
      </c>
      <c r="G845" s="145">
        <f t="shared" ca="1" si="259"/>
        <v>1.0931056404960799</v>
      </c>
      <c r="H845" s="145">
        <f t="shared" ca="1" si="261"/>
        <v>1.0019320700000001</v>
      </c>
      <c r="I845" s="147">
        <f t="shared" ref="I845:I908" si="269">I844</f>
        <v>2.9499999999999998E-2</v>
      </c>
      <c r="J845" s="148">
        <f t="shared" si="258"/>
        <v>44266</v>
      </c>
      <c r="K845" s="149">
        <f t="shared" ref="K845:K908" si="270">IF(A845&gt;J845,IF(NETWORKDAYS(J845,A845,$V$81:$V$465)-1=0,1,NETWORKDAYS(J845,A845,$V$81:$V$465)-1),0)</f>
        <v>20</v>
      </c>
      <c r="L845" s="150">
        <f t="shared" ref="L845:L908" si="271">IF(AND(K845=1,K844=1),1,IF(K845&gt;0,IF(K845=K844,K845+1,K845),0))</f>
        <v>20</v>
      </c>
      <c r="M845" s="151">
        <f t="shared" si="262"/>
        <v>1.0023100650000001</v>
      </c>
      <c r="N845" s="151">
        <f t="shared" ca="1" si="263"/>
        <v>1.0042465979999999</v>
      </c>
      <c r="O845" s="150">
        <f t="shared" ref="O845:O908" si="272">IF(VLOOKUP(A845,W$12:AD$72,8)=VLOOKUP(A844,W$12:AD$72,8),0,VLOOKUP(A845,W$12:AD$72,8))</f>
        <v>0</v>
      </c>
      <c r="P845" s="145">
        <f t="shared" ca="1" si="264"/>
        <v>24.102331329999998</v>
      </c>
      <c r="Q845" s="152">
        <f t="shared" si="265"/>
        <v>0</v>
      </c>
      <c r="R845" s="153" t="str">
        <f t="shared" ref="R845:R908" si="273">IF(O844&gt;0,VLOOKUP(O844,V$12:AF$72,10),R844)</f>
        <v>A+J=</v>
      </c>
      <c r="S845" s="148">
        <f t="shared" ref="S845:S908" si="274">IF(O844&gt;0,VLOOKUP(O844,V$12:AF$72,11),S844)</f>
        <v>44298</v>
      </c>
      <c r="T845" s="154">
        <f t="shared" si="266"/>
        <v>0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7" t="str">
        <f t="shared" ref="AG845:AG908" ca="1" si="275">IF(W845&lt;TODAY(),"Pago","")</f>
        <v>Pago</v>
      </c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</row>
    <row r="846" spans="1:208" x14ac:dyDescent="0.2">
      <c r="A846" s="143">
        <f t="shared" si="267"/>
        <v>44296</v>
      </c>
      <c r="B846" s="144">
        <f t="shared" ref="B846:B909" ca="1" si="276">IF(A846&lt;=TODAY(),C846+P846,IF(AND(A846&gt;TODAY(),A846&lt;=$B$1),IF(VLOOKUP(TODAY(),$A$10:$D$10000,4,FALSE)=0,"n.d",C846+P846),"n.d"))</f>
        <v>5701.0315995799929</v>
      </c>
      <c r="C846" s="145">
        <f t="shared" si="268"/>
        <v>5675.679999999993</v>
      </c>
      <c r="D846" s="146">
        <f ca="1">IF(A846&lt;$B$1,VLOOKUP(A846,[1]DI!$A$4:$B$15000,2,FALSE),0)</f>
        <v>0</v>
      </c>
      <c r="E846" s="145">
        <f t="shared" ca="1" si="260"/>
        <v>1</v>
      </c>
      <c r="F846" s="145">
        <f ca="1">(TRUNC(PRODUCT($E$12:$E845),16))</f>
        <v>1.0953312689936101</v>
      </c>
      <c r="G846" s="145">
        <f t="shared" ca="1" si="259"/>
        <v>1.0931056404960799</v>
      </c>
      <c r="H846" s="145">
        <f t="shared" ca="1" si="261"/>
        <v>1.00203606</v>
      </c>
      <c r="I846" s="147">
        <f t="shared" si="269"/>
        <v>2.9499999999999998E-2</v>
      </c>
      <c r="J846" s="148">
        <f t="shared" ref="J846:J909" si="277">IF(O845&gt;0,VLOOKUP(O845,V$12:AF$72,2),J845)</f>
        <v>44266</v>
      </c>
      <c r="K846" s="149">
        <f t="shared" si="270"/>
        <v>20</v>
      </c>
      <c r="L846" s="150">
        <f t="shared" si="271"/>
        <v>21</v>
      </c>
      <c r="M846" s="151">
        <f t="shared" si="262"/>
        <v>1.0024257080000001</v>
      </c>
      <c r="N846" s="151">
        <f t="shared" ca="1" si="263"/>
        <v>1.004466707</v>
      </c>
      <c r="O846" s="150">
        <f t="shared" si="272"/>
        <v>0</v>
      </c>
      <c r="P846" s="145">
        <f t="shared" ca="1" si="264"/>
        <v>25.351599579999998</v>
      </c>
      <c r="Q846" s="152">
        <f t="shared" si="265"/>
        <v>0</v>
      </c>
      <c r="R846" s="153" t="str">
        <f t="shared" si="273"/>
        <v>A+J=</v>
      </c>
      <c r="S846" s="148">
        <f t="shared" si="274"/>
        <v>44298</v>
      </c>
      <c r="T846" s="154">
        <f t="shared" si="266"/>
        <v>0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7" t="str">
        <f t="shared" ca="1" si="275"/>
        <v>Pago</v>
      </c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</row>
    <row r="847" spans="1:208" x14ac:dyDescent="0.2">
      <c r="A847" s="143">
        <f t="shared" si="267"/>
        <v>44297</v>
      </c>
      <c r="B847" s="144">
        <f t="shared" ca="1" si="276"/>
        <v>5701.0315995799929</v>
      </c>
      <c r="C847" s="145">
        <f t="shared" si="268"/>
        <v>5675.679999999993</v>
      </c>
      <c r="D847" s="146">
        <f ca="1">IF(A847&lt;$B$1,VLOOKUP(A847,[1]DI!$A$4:$B$15000,2,FALSE),0)</f>
        <v>0</v>
      </c>
      <c r="E847" s="145">
        <f t="shared" ca="1" si="260"/>
        <v>1</v>
      </c>
      <c r="F847" s="145">
        <f ca="1">(TRUNC(PRODUCT($E$12:$E846),16))</f>
        <v>1.0953312689936101</v>
      </c>
      <c r="G847" s="145">
        <f t="shared" ca="1" si="259"/>
        <v>1.0931056404960799</v>
      </c>
      <c r="H847" s="145">
        <f t="shared" ca="1" si="261"/>
        <v>1.00203606</v>
      </c>
      <c r="I847" s="147">
        <f t="shared" si="269"/>
        <v>2.9499999999999998E-2</v>
      </c>
      <c r="J847" s="148">
        <f t="shared" si="277"/>
        <v>44266</v>
      </c>
      <c r="K847" s="149">
        <f t="shared" si="270"/>
        <v>20</v>
      </c>
      <c r="L847" s="150">
        <f t="shared" si="271"/>
        <v>21</v>
      </c>
      <c r="M847" s="151">
        <f t="shared" si="262"/>
        <v>1.0024257080000001</v>
      </c>
      <c r="N847" s="151">
        <f t="shared" ca="1" si="263"/>
        <v>1.004466707</v>
      </c>
      <c r="O847" s="150">
        <f t="shared" si="272"/>
        <v>0</v>
      </c>
      <c r="P847" s="145">
        <f t="shared" ca="1" si="264"/>
        <v>25.351599579999998</v>
      </c>
      <c r="Q847" s="152">
        <f t="shared" si="265"/>
        <v>0</v>
      </c>
      <c r="R847" s="153" t="str">
        <f t="shared" si="273"/>
        <v>A+J=</v>
      </c>
      <c r="S847" s="148">
        <f t="shared" si="274"/>
        <v>44298</v>
      </c>
      <c r="T847" s="154">
        <f t="shared" si="266"/>
        <v>0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7" t="str">
        <f t="shared" ca="1" si="275"/>
        <v>Pago</v>
      </c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</row>
    <row r="848" spans="1:208" x14ac:dyDescent="0.2">
      <c r="A848" s="143">
        <f t="shared" si="267"/>
        <v>44298</v>
      </c>
      <c r="B848" s="144">
        <f t="shared" ca="1" si="276"/>
        <v>5701.0315995799929</v>
      </c>
      <c r="C848" s="145">
        <f t="shared" si="268"/>
        <v>5675.679999999993</v>
      </c>
      <c r="D848" s="146">
        <f ca="1">IF(A848&lt;$B$1,VLOOKUP(A848,[1]DI!$A$4:$B$15000,2,FALSE),0)</f>
        <v>2.6499999999999999E-2</v>
      </c>
      <c r="E848" s="145">
        <f t="shared" ca="1" si="260"/>
        <v>1.00010379</v>
      </c>
      <c r="F848" s="145">
        <f ca="1">(TRUNC(PRODUCT($E$12:$E847),16))</f>
        <v>1.0953312689936101</v>
      </c>
      <c r="G848" s="145">
        <f t="shared" ca="1" si="259"/>
        <v>1.0931056404960799</v>
      </c>
      <c r="H848" s="145">
        <f t="shared" ca="1" si="261"/>
        <v>1.00203606</v>
      </c>
      <c r="I848" s="147">
        <f t="shared" si="269"/>
        <v>2.9499999999999998E-2</v>
      </c>
      <c r="J848" s="148">
        <f t="shared" si="277"/>
        <v>44266</v>
      </c>
      <c r="K848" s="149">
        <f t="shared" si="270"/>
        <v>21</v>
      </c>
      <c r="L848" s="150">
        <f t="shared" si="271"/>
        <v>21</v>
      </c>
      <c r="M848" s="151">
        <f t="shared" si="262"/>
        <v>1.0024257080000001</v>
      </c>
      <c r="N848" s="151">
        <f t="shared" ca="1" si="263"/>
        <v>1.004466707</v>
      </c>
      <c r="O848" s="150">
        <f t="shared" si="272"/>
        <v>28</v>
      </c>
      <c r="P848" s="145">
        <f t="shared" ca="1" si="264"/>
        <v>25.351599579999998</v>
      </c>
      <c r="Q848" s="152">
        <f t="shared" si="265"/>
        <v>270.27</v>
      </c>
      <c r="R848" s="153" t="str">
        <f t="shared" si="273"/>
        <v>A+J=</v>
      </c>
      <c r="S848" s="148">
        <f t="shared" si="274"/>
        <v>44298</v>
      </c>
      <c r="T848" s="154">
        <f t="shared" ca="1" si="266"/>
        <v>5764621.1918099988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7" t="str">
        <f t="shared" ca="1" si="275"/>
        <v>Pago</v>
      </c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</row>
    <row r="849" spans="1:208" x14ac:dyDescent="0.2">
      <c r="A849" s="143">
        <f t="shared" si="267"/>
        <v>44299</v>
      </c>
      <c r="B849" s="144">
        <f t="shared" ca="1" si="276"/>
        <v>5406.5947523499926</v>
      </c>
      <c r="C849" s="145">
        <f t="shared" si="268"/>
        <v>5405.4099999999926</v>
      </c>
      <c r="D849" s="146">
        <f ca="1">IF(A849&lt;$B$1,VLOOKUP(A849,[1]DI!$A$4:$B$15000,2,FALSE),0)</f>
        <v>2.6499999999999999E-2</v>
      </c>
      <c r="E849" s="145">
        <f t="shared" ca="1" si="260"/>
        <v>1.00010379</v>
      </c>
      <c r="F849" s="145">
        <f ca="1">(TRUNC(PRODUCT($E$12:$E848),16))</f>
        <v>1.09544495342601</v>
      </c>
      <c r="G849" s="145">
        <f t="shared" ca="1" si="259"/>
        <v>1.0953312689936101</v>
      </c>
      <c r="H849" s="145">
        <f t="shared" ca="1" si="261"/>
        <v>1.00010379</v>
      </c>
      <c r="I849" s="147">
        <f t="shared" si="269"/>
        <v>2.9499999999999998E-2</v>
      </c>
      <c r="J849" s="148">
        <f t="shared" si="277"/>
        <v>44298</v>
      </c>
      <c r="K849" s="149">
        <f t="shared" si="270"/>
        <v>1</v>
      </c>
      <c r="L849" s="150">
        <f t="shared" si="271"/>
        <v>1</v>
      </c>
      <c r="M849" s="151">
        <f t="shared" si="262"/>
        <v>1.000115377</v>
      </c>
      <c r="N849" s="151">
        <f t="shared" ca="1" si="263"/>
        <v>1.0002191789999999</v>
      </c>
      <c r="O849" s="150">
        <f t="shared" si="272"/>
        <v>0</v>
      </c>
      <c r="P849" s="145">
        <f t="shared" ca="1" si="264"/>
        <v>1.1847523499999999</v>
      </c>
      <c r="Q849" s="152">
        <f t="shared" si="265"/>
        <v>0</v>
      </c>
      <c r="R849" s="153" t="str">
        <f t="shared" si="273"/>
        <v>A+J=</v>
      </c>
      <c r="S849" s="148">
        <f t="shared" si="274"/>
        <v>44327</v>
      </c>
      <c r="T849" s="154">
        <f t="shared" si="266"/>
        <v>0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7" t="str">
        <f t="shared" ca="1" si="275"/>
        <v>Pago</v>
      </c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</row>
    <row r="850" spans="1:208" x14ac:dyDescent="0.2">
      <c r="A850" s="143">
        <f t="shared" si="267"/>
        <v>44300</v>
      </c>
      <c r="B850" s="144">
        <f t="shared" ca="1" si="276"/>
        <v>5407.7797587699924</v>
      </c>
      <c r="C850" s="145">
        <f t="shared" si="268"/>
        <v>5405.4099999999926</v>
      </c>
      <c r="D850" s="146">
        <f ca="1">IF(A850&lt;$B$1,VLOOKUP(A850,[1]DI!$A$4:$B$15000,2,FALSE),0)</f>
        <v>2.6499999999999999E-2</v>
      </c>
      <c r="E850" s="145">
        <f t="shared" ca="1" si="260"/>
        <v>1.00010379</v>
      </c>
      <c r="F850" s="145">
        <f ca="1">(TRUNC(PRODUCT($E$12:$E849),16))</f>
        <v>1.0955586496577301</v>
      </c>
      <c r="G850" s="145">
        <f t="shared" ca="1" si="259"/>
        <v>1.0953312689936101</v>
      </c>
      <c r="H850" s="145">
        <f t="shared" ca="1" si="261"/>
        <v>1.00020759</v>
      </c>
      <c r="I850" s="147">
        <f t="shared" si="269"/>
        <v>2.9499999999999998E-2</v>
      </c>
      <c r="J850" s="148">
        <f t="shared" si="277"/>
        <v>44298</v>
      </c>
      <c r="K850" s="149">
        <f t="shared" si="270"/>
        <v>2</v>
      </c>
      <c r="L850" s="150">
        <f t="shared" si="271"/>
        <v>2</v>
      </c>
      <c r="M850" s="151">
        <f t="shared" si="262"/>
        <v>1.0002307669999999</v>
      </c>
      <c r="N850" s="151">
        <f t="shared" ca="1" si="263"/>
        <v>1.0004384049999999</v>
      </c>
      <c r="O850" s="150">
        <f t="shared" si="272"/>
        <v>0</v>
      </c>
      <c r="P850" s="145">
        <f t="shared" ca="1" si="264"/>
        <v>2.3697587699999998</v>
      </c>
      <c r="Q850" s="152">
        <f t="shared" si="265"/>
        <v>0</v>
      </c>
      <c r="R850" s="153" t="str">
        <f t="shared" si="273"/>
        <v>A+J=</v>
      </c>
      <c r="S850" s="148">
        <f t="shared" si="274"/>
        <v>44327</v>
      </c>
      <c r="T850" s="154">
        <f t="shared" si="266"/>
        <v>0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7" t="str">
        <f t="shared" ca="1" si="275"/>
        <v>Pago</v>
      </c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</row>
    <row r="851" spans="1:208" x14ac:dyDescent="0.2">
      <c r="A851" s="143">
        <f t="shared" si="267"/>
        <v>44301</v>
      </c>
      <c r="B851" s="144">
        <f t="shared" ca="1" si="276"/>
        <v>5408.9650192299923</v>
      </c>
      <c r="C851" s="145">
        <f t="shared" si="268"/>
        <v>5405.4099999999926</v>
      </c>
      <c r="D851" s="146">
        <f ca="1">IF(A851&lt;$B$1,VLOOKUP(A851,[1]DI!$A$4:$B$15000,2,FALSE),0)</f>
        <v>2.6499999999999999E-2</v>
      </c>
      <c r="E851" s="145">
        <f t="shared" ca="1" si="260"/>
        <v>1.00010379</v>
      </c>
      <c r="F851" s="145">
        <f ca="1">(TRUNC(PRODUCT($E$12:$E850),16))</f>
        <v>1.0956723576899801</v>
      </c>
      <c r="G851" s="145">
        <f t="shared" ca="1" si="259"/>
        <v>1.0953312689936101</v>
      </c>
      <c r="H851" s="145">
        <f t="shared" ca="1" si="261"/>
        <v>1.0003114</v>
      </c>
      <c r="I851" s="147">
        <f t="shared" si="269"/>
        <v>2.9499999999999998E-2</v>
      </c>
      <c r="J851" s="148">
        <f t="shared" si="277"/>
        <v>44298</v>
      </c>
      <c r="K851" s="149">
        <f t="shared" si="270"/>
        <v>3</v>
      </c>
      <c r="L851" s="150">
        <f t="shared" si="271"/>
        <v>3</v>
      </c>
      <c r="M851" s="151">
        <f t="shared" si="262"/>
        <v>1.00034617</v>
      </c>
      <c r="N851" s="151">
        <f t="shared" ca="1" si="263"/>
        <v>1.0006576780000001</v>
      </c>
      <c r="O851" s="150">
        <f t="shared" si="272"/>
        <v>0</v>
      </c>
      <c r="P851" s="145">
        <f t="shared" ca="1" si="264"/>
        <v>3.5550192300000001</v>
      </c>
      <c r="Q851" s="152">
        <f t="shared" si="265"/>
        <v>0</v>
      </c>
      <c r="R851" s="153" t="str">
        <f t="shared" si="273"/>
        <v>A+J=</v>
      </c>
      <c r="S851" s="148">
        <f t="shared" si="274"/>
        <v>44327</v>
      </c>
      <c r="T851" s="154">
        <f t="shared" si="266"/>
        <v>0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7" t="str">
        <f t="shared" ca="1" si="275"/>
        <v>Pago</v>
      </c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</row>
    <row r="852" spans="1:208" x14ac:dyDescent="0.2">
      <c r="A852" s="143">
        <f t="shared" si="267"/>
        <v>44302</v>
      </c>
      <c r="B852" s="144">
        <f t="shared" ca="1" si="276"/>
        <v>5410.1505391599921</v>
      </c>
      <c r="C852" s="145">
        <f t="shared" si="268"/>
        <v>5405.4099999999926</v>
      </c>
      <c r="D852" s="146">
        <f ca="1">IF(A852&lt;$B$1,VLOOKUP(A852,[1]DI!$A$4:$B$15000,2,FALSE),0)</f>
        <v>2.6499999999999999E-2</v>
      </c>
      <c r="E852" s="145">
        <f t="shared" ca="1" si="260"/>
        <v>1.00010379</v>
      </c>
      <c r="F852" s="145">
        <f ca="1">(TRUNC(PRODUCT($E$12:$E851),16))</f>
        <v>1.0957860775239801</v>
      </c>
      <c r="G852" s="145">
        <f t="shared" ca="1" si="259"/>
        <v>1.0953312689936101</v>
      </c>
      <c r="H852" s="145">
        <f t="shared" ca="1" si="261"/>
        <v>1.00041522</v>
      </c>
      <c r="I852" s="147">
        <f t="shared" si="269"/>
        <v>2.9499999999999998E-2</v>
      </c>
      <c r="J852" s="148">
        <f t="shared" si="277"/>
        <v>44298</v>
      </c>
      <c r="K852" s="149">
        <f t="shared" si="270"/>
        <v>4</v>
      </c>
      <c r="L852" s="150">
        <f t="shared" si="271"/>
        <v>4</v>
      </c>
      <c r="M852" s="151">
        <f t="shared" si="262"/>
        <v>1.000461587</v>
      </c>
      <c r="N852" s="151">
        <f t="shared" ca="1" si="263"/>
        <v>1.0008769989999999</v>
      </c>
      <c r="O852" s="150">
        <f t="shared" si="272"/>
        <v>0</v>
      </c>
      <c r="P852" s="145">
        <f t="shared" ca="1" si="264"/>
        <v>4.74053916</v>
      </c>
      <c r="Q852" s="152">
        <f t="shared" si="265"/>
        <v>0</v>
      </c>
      <c r="R852" s="153" t="str">
        <f t="shared" si="273"/>
        <v>A+J=</v>
      </c>
      <c r="S852" s="148">
        <f t="shared" si="274"/>
        <v>44327</v>
      </c>
      <c r="T852" s="154">
        <f t="shared" si="266"/>
        <v>0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7" t="str">
        <f t="shared" ca="1" si="275"/>
        <v>Pago</v>
      </c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</row>
    <row r="853" spans="1:208" x14ac:dyDescent="0.2">
      <c r="A853" s="143">
        <f t="shared" si="267"/>
        <v>44303</v>
      </c>
      <c r="B853" s="144">
        <f t="shared" ca="1" si="276"/>
        <v>5411.3363671899924</v>
      </c>
      <c r="C853" s="145">
        <f t="shared" si="268"/>
        <v>5405.4099999999926</v>
      </c>
      <c r="D853" s="146">
        <f ca="1">IF(A853&lt;$B$1,VLOOKUP(A853,[1]DI!$A$4:$B$15000,2,FALSE),0)</f>
        <v>0</v>
      </c>
      <c r="E853" s="145">
        <f t="shared" ca="1" si="260"/>
        <v>1</v>
      </c>
      <c r="F853" s="145">
        <f ca="1">(TRUNC(PRODUCT($E$12:$E852),16))</f>
        <v>1.09589980916097</v>
      </c>
      <c r="G853" s="145">
        <f t="shared" ca="1" si="259"/>
        <v>1.0953312689936101</v>
      </c>
      <c r="H853" s="145">
        <f t="shared" ca="1" si="261"/>
        <v>1.00051906</v>
      </c>
      <c r="I853" s="147">
        <f t="shared" si="269"/>
        <v>2.9499999999999998E-2</v>
      </c>
      <c r="J853" s="148">
        <f t="shared" si="277"/>
        <v>44298</v>
      </c>
      <c r="K853" s="149">
        <f t="shared" si="270"/>
        <v>4</v>
      </c>
      <c r="L853" s="150">
        <f t="shared" si="271"/>
        <v>5</v>
      </c>
      <c r="M853" s="151">
        <f t="shared" si="262"/>
        <v>1.0005770169999999</v>
      </c>
      <c r="N853" s="151">
        <f t="shared" ca="1" si="263"/>
        <v>1.0010963770000001</v>
      </c>
      <c r="O853" s="150">
        <f t="shared" si="272"/>
        <v>0</v>
      </c>
      <c r="P853" s="145">
        <f t="shared" ca="1" si="264"/>
        <v>5.9263671899999997</v>
      </c>
      <c r="Q853" s="152">
        <f t="shared" si="265"/>
        <v>0</v>
      </c>
      <c r="R853" s="153" t="str">
        <f t="shared" si="273"/>
        <v>A+J=</v>
      </c>
      <c r="S853" s="148">
        <f t="shared" si="274"/>
        <v>44327</v>
      </c>
      <c r="T853" s="154">
        <f t="shared" si="266"/>
        <v>0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7" t="str">
        <f t="shared" ca="1" si="275"/>
        <v>Pago</v>
      </c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</row>
    <row r="854" spans="1:208" x14ac:dyDescent="0.2">
      <c r="A854" s="143">
        <f t="shared" si="267"/>
        <v>44304</v>
      </c>
      <c r="B854" s="144">
        <f t="shared" ca="1" si="276"/>
        <v>5411.3363671899924</v>
      </c>
      <c r="C854" s="145">
        <f t="shared" si="268"/>
        <v>5405.4099999999926</v>
      </c>
      <c r="D854" s="146">
        <f ca="1">IF(A854&lt;$B$1,VLOOKUP(A854,[1]DI!$A$4:$B$15000,2,FALSE),0)</f>
        <v>0</v>
      </c>
      <c r="E854" s="145">
        <f t="shared" ca="1" si="260"/>
        <v>1</v>
      </c>
      <c r="F854" s="145">
        <f ca="1">(TRUNC(PRODUCT($E$12:$E853),16))</f>
        <v>1.09589980916097</v>
      </c>
      <c r="G854" s="145">
        <f t="shared" ca="1" si="259"/>
        <v>1.0953312689936101</v>
      </c>
      <c r="H854" s="145">
        <f t="shared" ca="1" si="261"/>
        <v>1.00051906</v>
      </c>
      <c r="I854" s="147">
        <f t="shared" si="269"/>
        <v>2.9499999999999998E-2</v>
      </c>
      <c r="J854" s="148">
        <f t="shared" si="277"/>
        <v>44298</v>
      </c>
      <c r="K854" s="149">
        <f t="shared" si="270"/>
        <v>4</v>
      </c>
      <c r="L854" s="150">
        <f t="shared" si="271"/>
        <v>5</v>
      </c>
      <c r="M854" s="151">
        <f t="shared" si="262"/>
        <v>1.0005770169999999</v>
      </c>
      <c r="N854" s="151">
        <f t="shared" ca="1" si="263"/>
        <v>1.0010963770000001</v>
      </c>
      <c r="O854" s="150">
        <f t="shared" si="272"/>
        <v>0</v>
      </c>
      <c r="P854" s="145">
        <f t="shared" ca="1" si="264"/>
        <v>5.9263671899999997</v>
      </c>
      <c r="Q854" s="152">
        <f t="shared" si="265"/>
        <v>0</v>
      </c>
      <c r="R854" s="153" t="str">
        <f t="shared" si="273"/>
        <v>A+J=</v>
      </c>
      <c r="S854" s="148">
        <f t="shared" si="274"/>
        <v>44327</v>
      </c>
      <c r="T854" s="154">
        <f t="shared" si="266"/>
        <v>0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7" t="str">
        <f t="shared" ca="1" si="275"/>
        <v>Pago</v>
      </c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</row>
    <row r="855" spans="1:208" x14ac:dyDescent="0.2">
      <c r="A855" s="143">
        <f t="shared" si="267"/>
        <v>44305</v>
      </c>
      <c r="B855" s="144">
        <f t="shared" ca="1" si="276"/>
        <v>5411.3363671899924</v>
      </c>
      <c r="C855" s="145">
        <f t="shared" si="268"/>
        <v>5405.4099999999926</v>
      </c>
      <c r="D855" s="146">
        <f ca="1">IF(A855&lt;$B$1,VLOOKUP(A855,[1]DI!$A$4:$B$15000,2,FALSE),0)</f>
        <v>2.6499999999999999E-2</v>
      </c>
      <c r="E855" s="145">
        <f t="shared" ca="1" si="260"/>
        <v>1.00010379</v>
      </c>
      <c r="F855" s="145">
        <f ca="1">(TRUNC(PRODUCT($E$12:$E854),16))</f>
        <v>1.09589980916097</v>
      </c>
      <c r="G855" s="145">
        <f t="shared" ca="1" si="259"/>
        <v>1.0953312689936101</v>
      </c>
      <c r="H855" s="145">
        <f t="shared" ca="1" si="261"/>
        <v>1.00051906</v>
      </c>
      <c r="I855" s="147">
        <f t="shared" si="269"/>
        <v>2.9499999999999998E-2</v>
      </c>
      <c r="J855" s="148">
        <f t="shared" si="277"/>
        <v>44298</v>
      </c>
      <c r="K855" s="149">
        <f t="shared" si="270"/>
        <v>5</v>
      </c>
      <c r="L855" s="150">
        <f t="shared" si="271"/>
        <v>5</v>
      </c>
      <c r="M855" s="151">
        <f t="shared" si="262"/>
        <v>1.0005770169999999</v>
      </c>
      <c r="N855" s="151">
        <f t="shared" ca="1" si="263"/>
        <v>1.0010963770000001</v>
      </c>
      <c r="O855" s="150">
        <f t="shared" si="272"/>
        <v>0</v>
      </c>
      <c r="P855" s="145">
        <f t="shared" ca="1" si="264"/>
        <v>5.9263671899999997</v>
      </c>
      <c r="Q855" s="152">
        <f t="shared" si="265"/>
        <v>0</v>
      </c>
      <c r="R855" s="153" t="str">
        <f t="shared" si="273"/>
        <v>A+J=</v>
      </c>
      <c r="S855" s="148">
        <f t="shared" si="274"/>
        <v>44327</v>
      </c>
      <c r="T855" s="154">
        <f t="shared" si="266"/>
        <v>0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7" t="str">
        <f t="shared" ca="1" si="275"/>
        <v>Pago</v>
      </c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</row>
    <row r="856" spans="1:208" x14ac:dyDescent="0.2">
      <c r="A856" s="143">
        <f t="shared" si="267"/>
        <v>44306</v>
      </c>
      <c r="B856" s="144">
        <f t="shared" ca="1" si="276"/>
        <v>5412.5223898199929</v>
      </c>
      <c r="C856" s="145">
        <f t="shared" si="268"/>
        <v>5405.4099999999926</v>
      </c>
      <c r="D856" s="146">
        <f ca="1">IF(A856&lt;$B$1,VLOOKUP(A856,[1]DI!$A$4:$B$15000,2,FALSE),0)</f>
        <v>2.6499999999999999E-2</v>
      </c>
      <c r="E856" s="145">
        <f t="shared" ca="1" si="260"/>
        <v>1.00010379</v>
      </c>
      <c r="F856" s="145">
        <f ca="1">(TRUNC(PRODUCT($E$12:$E855),16))</f>
        <v>1.0960135526021599</v>
      </c>
      <c r="G856" s="145">
        <f t="shared" ca="1" si="259"/>
        <v>1.0953312689936101</v>
      </c>
      <c r="H856" s="145">
        <f t="shared" ca="1" si="261"/>
        <v>1.0006229</v>
      </c>
      <c r="I856" s="147">
        <f t="shared" si="269"/>
        <v>2.9499999999999998E-2</v>
      </c>
      <c r="J856" s="148">
        <f t="shared" si="277"/>
        <v>44298</v>
      </c>
      <c r="K856" s="149">
        <f t="shared" si="270"/>
        <v>6</v>
      </c>
      <c r="L856" s="150">
        <f t="shared" si="271"/>
        <v>6</v>
      </c>
      <c r="M856" s="151">
        <f t="shared" si="262"/>
        <v>1.00069246</v>
      </c>
      <c r="N856" s="151">
        <f t="shared" ca="1" si="263"/>
        <v>1.0013157909999999</v>
      </c>
      <c r="O856" s="150">
        <f t="shared" si="272"/>
        <v>0</v>
      </c>
      <c r="P856" s="145">
        <f t="shared" ca="1" si="264"/>
        <v>7.1123898199999998</v>
      </c>
      <c r="Q856" s="152">
        <f t="shared" si="265"/>
        <v>0</v>
      </c>
      <c r="R856" s="153" t="str">
        <f t="shared" si="273"/>
        <v>A+J=</v>
      </c>
      <c r="S856" s="148">
        <f t="shared" si="274"/>
        <v>44327</v>
      </c>
      <c r="T856" s="154">
        <f t="shared" si="266"/>
        <v>0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7" t="str">
        <f t="shared" ca="1" si="275"/>
        <v>Pago</v>
      </c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</row>
    <row r="857" spans="1:208" x14ac:dyDescent="0.2">
      <c r="A857" s="143">
        <f t="shared" si="267"/>
        <v>44307</v>
      </c>
      <c r="B857" s="144">
        <f t="shared" ca="1" si="276"/>
        <v>5413.7087259699929</v>
      </c>
      <c r="C857" s="145">
        <f t="shared" si="268"/>
        <v>5405.4099999999926</v>
      </c>
      <c r="D857" s="146">
        <f ca="1">IF(A857&lt;$B$1,VLOOKUP(A857,[1]DI!$A$4:$B$15000,2,FALSE),0)</f>
        <v>0</v>
      </c>
      <c r="E857" s="145">
        <f t="shared" ca="1" si="260"/>
        <v>1</v>
      </c>
      <c r="F857" s="145">
        <f ca="1">(TRUNC(PRODUCT($E$12:$E856),16))</f>
        <v>1.0961273078487901</v>
      </c>
      <c r="G857" s="145">
        <f t="shared" ca="1" si="259"/>
        <v>1.0953312689936101</v>
      </c>
      <c r="H857" s="145">
        <f t="shared" ca="1" si="261"/>
        <v>1.00072676</v>
      </c>
      <c r="I857" s="147">
        <f t="shared" si="269"/>
        <v>2.9499999999999998E-2</v>
      </c>
      <c r="J857" s="148">
        <f t="shared" si="277"/>
        <v>44298</v>
      </c>
      <c r="K857" s="149">
        <f t="shared" si="270"/>
        <v>6</v>
      </c>
      <c r="L857" s="150">
        <f t="shared" si="271"/>
        <v>7</v>
      </c>
      <c r="M857" s="151">
        <f t="shared" si="262"/>
        <v>1.0008079160000001</v>
      </c>
      <c r="N857" s="151">
        <f t="shared" ca="1" si="263"/>
        <v>1.0015352630000001</v>
      </c>
      <c r="O857" s="150">
        <f t="shared" si="272"/>
        <v>0</v>
      </c>
      <c r="P857" s="145">
        <f t="shared" ca="1" si="264"/>
        <v>8.2987259699999996</v>
      </c>
      <c r="Q857" s="152">
        <f t="shared" si="265"/>
        <v>0</v>
      </c>
      <c r="R857" s="153" t="str">
        <f t="shared" si="273"/>
        <v>A+J=</v>
      </c>
      <c r="S857" s="148">
        <f t="shared" si="274"/>
        <v>44327</v>
      </c>
      <c r="T857" s="154">
        <f t="shared" si="266"/>
        <v>0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7" t="str">
        <f t="shared" ca="1" si="275"/>
        <v>Pago</v>
      </c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</row>
    <row r="858" spans="1:208" x14ac:dyDescent="0.2">
      <c r="A858" s="143">
        <f t="shared" si="267"/>
        <v>44308</v>
      </c>
      <c r="B858" s="144">
        <f t="shared" ca="1" si="276"/>
        <v>5413.7087259699929</v>
      </c>
      <c r="C858" s="145">
        <f t="shared" si="268"/>
        <v>5405.4099999999926</v>
      </c>
      <c r="D858" s="146">
        <f ca="1">IF(A858&lt;$B$1,VLOOKUP(A858,[1]DI!$A$4:$B$15000,2,FALSE),0)</f>
        <v>2.6499999999999999E-2</v>
      </c>
      <c r="E858" s="145">
        <f t="shared" ca="1" si="260"/>
        <v>1.00010379</v>
      </c>
      <c r="F858" s="145">
        <f ca="1">(TRUNC(PRODUCT($E$12:$E857),16))</f>
        <v>1.0961273078487901</v>
      </c>
      <c r="G858" s="145">
        <f t="shared" ca="1" si="259"/>
        <v>1.0953312689936101</v>
      </c>
      <c r="H858" s="145">
        <f t="shared" ca="1" si="261"/>
        <v>1.00072676</v>
      </c>
      <c r="I858" s="147">
        <f t="shared" si="269"/>
        <v>2.9499999999999998E-2</v>
      </c>
      <c r="J858" s="148">
        <f t="shared" si="277"/>
        <v>44298</v>
      </c>
      <c r="K858" s="149">
        <f t="shared" si="270"/>
        <v>7</v>
      </c>
      <c r="L858" s="150">
        <f t="shared" si="271"/>
        <v>7</v>
      </c>
      <c r="M858" s="151">
        <f t="shared" si="262"/>
        <v>1.0008079160000001</v>
      </c>
      <c r="N858" s="151">
        <f t="shared" ca="1" si="263"/>
        <v>1.0015352630000001</v>
      </c>
      <c r="O858" s="150">
        <f t="shared" si="272"/>
        <v>0</v>
      </c>
      <c r="P858" s="145">
        <f t="shared" ca="1" si="264"/>
        <v>8.2987259699999996</v>
      </c>
      <c r="Q858" s="152">
        <f t="shared" si="265"/>
        <v>0</v>
      </c>
      <c r="R858" s="153" t="str">
        <f t="shared" si="273"/>
        <v>A+J=</v>
      </c>
      <c r="S858" s="148">
        <f t="shared" si="274"/>
        <v>44327</v>
      </c>
      <c r="T858" s="154">
        <f t="shared" si="266"/>
        <v>0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7" t="str">
        <f t="shared" ca="1" si="275"/>
        <v>Pago</v>
      </c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</row>
    <row r="859" spans="1:208" x14ac:dyDescent="0.2">
      <c r="A859" s="143">
        <f t="shared" si="267"/>
        <v>44309</v>
      </c>
      <c r="B859" s="144">
        <f t="shared" ca="1" si="276"/>
        <v>5414.8952675199926</v>
      </c>
      <c r="C859" s="145">
        <f t="shared" si="268"/>
        <v>5405.4099999999926</v>
      </c>
      <c r="D859" s="146">
        <f ca="1">IF(A859&lt;$B$1,VLOOKUP(A859,[1]DI!$A$4:$B$15000,2,FALSE),0)</f>
        <v>2.6499999999999999E-2</v>
      </c>
      <c r="E859" s="145">
        <f t="shared" ca="1" si="260"/>
        <v>1.00010379</v>
      </c>
      <c r="F859" s="145">
        <f ca="1">(TRUNC(PRODUCT($E$12:$E858),16))</f>
        <v>1.0962410749020699</v>
      </c>
      <c r="G859" s="145">
        <f t="shared" ca="1" si="259"/>
        <v>1.0953312689936101</v>
      </c>
      <c r="H859" s="145">
        <f t="shared" ca="1" si="261"/>
        <v>1.0008306199999999</v>
      </c>
      <c r="I859" s="147">
        <f t="shared" si="269"/>
        <v>2.9499999999999998E-2</v>
      </c>
      <c r="J859" s="148">
        <f t="shared" si="277"/>
        <v>44298</v>
      </c>
      <c r="K859" s="149">
        <f t="shared" si="270"/>
        <v>8</v>
      </c>
      <c r="L859" s="150">
        <f t="shared" si="271"/>
        <v>8</v>
      </c>
      <c r="M859" s="151">
        <f t="shared" si="262"/>
        <v>1.000923386</v>
      </c>
      <c r="N859" s="151">
        <f t="shared" ca="1" si="263"/>
        <v>1.001754773</v>
      </c>
      <c r="O859" s="150">
        <f t="shared" si="272"/>
        <v>0</v>
      </c>
      <c r="P859" s="145">
        <f t="shared" ca="1" si="264"/>
        <v>9.4852675200000007</v>
      </c>
      <c r="Q859" s="152">
        <f t="shared" si="265"/>
        <v>0</v>
      </c>
      <c r="R859" s="153" t="str">
        <f t="shared" si="273"/>
        <v>A+J=</v>
      </c>
      <c r="S859" s="148">
        <f t="shared" si="274"/>
        <v>44327</v>
      </c>
      <c r="T859" s="154">
        <f t="shared" si="266"/>
        <v>0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7" t="str">
        <f t="shared" ca="1" si="275"/>
        <v>Pago</v>
      </c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</row>
    <row r="860" spans="1:208" x14ac:dyDescent="0.2">
      <c r="A860" s="143">
        <f t="shared" si="267"/>
        <v>44310</v>
      </c>
      <c r="B860" s="144">
        <f t="shared" ca="1" si="276"/>
        <v>5416.0821225799928</v>
      </c>
      <c r="C860" s="145">
        <f t="shared" si="268"/>
        <v>5405.4099999999926</v>
      </c>
      <c r="D860" s="146">
        <f ca="1">IF(A860&lt;$B$1,VLOOKUP(A860,[1]DI!$A$4:$B$15000,2,FALSE),0)</f>
        <v>0</v>
      </c>
      <c r="E860" s="145">
        <f t="shared" ca="1" si="260"/>
        <v>1</v>
      </c>
      <c r="F860" s="145">
        <f ca="1">(TRUNC(PRODUCT($E$12:$E859),16))</f>
        <v>1.0963548537632299</v>
      </c>
      <c r="G860" s="145">
        <f t="shared" ca="1" si="259"/>
        <v>1.0953312689936101</v>
      </c>
      <c r="H860" s="145">
        <f t="shared" ca="1" si="261"/>
        <v>1.0009345000000001</v>
      </c>
      <c r="I860" s="147">
        <f t="shared" si="269"/>
        <v>2.9499999999999998E-2</v>
      </c>
      <c r="J860" s="148">
        <f t="shared" si="277"/>
        <v>44298</v>
      </c>
      <c r="K860" s="149">
        <f t="shared" si="270"/>
        <v>8</v>
      </c>
      <c r="L860" s="150">
        <f t="shared" si="271"/>
        <v>9</v>
      </c>
      <c r="M860" s="151">
        <f t="shared" si="262"/>
        <v>1.0010388699999999</v>
      </c>
      <c r="N860" s="151">
        <f t="shared" ca="1" si="263"/>
        <v>1.0019743409999999</v>
      </c>
      <c r="O860" s="150">
        <f t="shared" si="272"/>
        <v>0</v>
      </c>
      <c r="P860" s="145">
        <f t="shared" ca="1" si="264"/>
        <v>10.67212258</v>
      </c>
      <c r="Q860" s="152">
        <f t="shared" si="265"/>
        <v>0</v>
      </c>
      <c r="R860" s="153" t="str">
        <f t="shared" si="273"/>
        <v>A+J=</v>
      </c>
      <c r="S860" s="148">
        <f t="shared" si="274"/>
        <v>44327</v>
      </c>
      <c r="T860" s="154">
        <f t="shared" si="266"/>
        <v>0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7" t="str">
        <f t="shared" ca="1" si="275"/>
        <v>Pago</v>
      </c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</row>
    <row r="861" spans="1:208" x14ac:dyDescent="0.2">
      <c r="A861" s="143">
        <f t="shared" si="267"/>
        <v>44311</v>
      </c>
      <c r="B861" s="144">
        <f t="shared" ca="1" si="276"/>
        <v>5416.0821225799928</v>
      </c>
      <c r="C861" s="145">
        <f t="shared" si="268"/>
        <v>5405.4099999999926</v>
      </c>
      <c r="D861" s="146">
        <f ca="1">IF(A861&lt;$B$1,VLOOKUP(A861,[1]DI!$A$4:$B$15000,2,FALSE),0)</f>
        <v>0</v>
      </c>
      <c r="E861" s="145">
        <f t="shared" ca="1" si="260"/>
        <v>1</v>
      </c>
      <c r="F861" s="145">
        <f ca="1">(TRUNC(PRODUCT($E$12:$E860),16))</f>
        <v>1.0963548537632299</v>
      </c>
      <c r="G861" s="145">
        <f t="shared" ca="1" si="259"/>
        <v>1.0953312689936101</v>
      </c>
      <c r="H861" s="145">
        <f t="shared" ca="1" si="261"/>
        <v>1.0009345000000001</v>
      </c>
      <c r="I861" s="147">
        <f t="shared" si="269"/>
        <v>2.9499999999999998E-2</v>
      </c>
      <c r="J861" s="148">
        <f t="shared" si="277"/>
        <v>44298</v>
      </c>
      <c r="K861" s="149">
        <f t="shared" si="270"/>
        <v>8</v>
      </c>
      <c r="L861" s="150">
        <f t="shared" si="271"/>
        <v>9</v>
      </c>
      <c r="M861" s="151">
        <f t="shared" si="262"/>
        <v>1.0010388699999999</v>
      </c>
      <c r="N861" s="151">
        <f t="shared" ca="1" si="263"/>
        <v>1.0019743409999999</v>
      </c>
      <c r="O861" s="150">
        <f t="shared" si="272"/>
        <v>0</v>
      </c>
      <c r="P861" s="145">
        <f t="shared" ca="1" si="264"/>
        <v>10.67212258</v>
      </c>
      <c r="Q861" s="152">
        <f t="shared" si="265"/>
        <v>0</v>
      </c>
      <c r="R861" s="153" t="str">
        <f t="shared" si="273"/>
        <v>A+J=</v>
      </c>
      <c r="S861" s="148">
        <f t="shared" si="274"/>
        <v>44327</v>
      </c>
      <c r="T861" s="154">
        <f t="shared" si="266"/>
        <v>0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7" t="str">
        <f t="shared" ca="1" si="275"/>
        <v>Pago</v>
      </c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</row>
    <row r="862" spans="1:208" x14ac:dyDescent="0.2">
      <c r="A862" s="143">
        <f t="shared" si="267"/>
        <v>44312</v>
      </c>
      <c r="B862" s="144">
        <f t="shared" ca="1" si="276"/>
        <v>5416.0821225799928</v>
      </c>
      <c r="C862" s="145">
        <f t="shared" si="268"/>
        <v>5405.4099999999926</v>
      </c>
      <c r="D862" s="146">
        <f ca="1">IF(A862&lt;$B$1,VLOOKUP(A862,[1]DI!$A$4:$B$15000,2,FALSE),0)</f>
        <v>2.6499999999999999E-2</v>
      </c>
      <c r="E862" s="145">
        <f t="shared" ca="1" si="260"/>
        <v>1.00010379</v>
      </c>
      <c r="F862" s="145">
        <f ca="1">(TRUNC(PRODUCT($E$12:$E861),16))</f>
        <v>1.0963548537632299</v>
      </c>
      <c r="G862" s="145">
        <f t="shared" ca="1" si="259"/>
        <v>1.0953312689936101</v>
      </c>
      <c r="H862" s="145">
        <f t="shared" ca="1" si="261"/>
        <v>1.0009345000000001</v>
      </c>
      <c r="I862" s="147">
        <f t="shared" si="269"/>
        <v>2.9499999999999998E-2</v>
      </c>
      <c r="J862" s="148">
        <f t="shared" si="277"/>
        <v>44298</v>
      </c>
      <c r="K862" s="149">
        <f t="shared" si="270"/>
        <v>9</v>
      </c>
      <c r="L862" s="150">
        <f t="shared" si="271"/>
        <v>9</v>
      </c>
      <c r="M862" s="151">
        <f t="shared" si="262"/>
        <v>1.0010388699999999</v>
      </c>
      <c r="N862" s="151">
        <f t="shared" ca="1" si="263"/>
        <v>1.0019743409999999</v>
      </c>
      <c r="O862" s="150">
        <f t="shared" si="272"/>
        <v>0</v>
      </c>
      <c r="P862" s="145">
        <f t="shared" ca="1" si="264"/>
        <v>10.67212258</v>
      </c>
      <c r="Q862" s="152">
        <f t="shared" si="265"/>
        <v>0</v>
      </c>
      <c r="R862" s="153" t="str">
        <f t="shared" si="273"/>
        <v>A+J=</v>
      </c>
      <c r="S862" s="148">
        <f t="shared" si="274"/>
        <v>44327</v>
      </c>
      <c r="T862" s="154">
        <f t="shared" si="266"/>
        <v>0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7" t="str">
        <f t="shared" ca="1" si="275"/>
        <v>Pago</v>
      </c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</row>
    <row r="863" spans="1:208" x14ac:dyDescent="0.2">
      <c r="A863" s="143">
        <f t="shared" si="267"/>
        <v>44313</v>
      </c>
      <c r="B863" s="144">
        <f t="shared" ca="1" si="276"/>
        <v>5417.2691722399923</v>
      </c>
      <c r="C863" s="145">
        <f t="shared" si="268"/>
        <v>5405.4099999999926</v>
      </c>
      <c r="D863" s="146">
        <f ca="1">IF(A863&lt;$B$1,VLOOKUP(A863,[1]DI!$A$4:$B$15000,2,FALSE),0)</f>
        <v>2.6499999999999999E-2</v>
      </c>
      <c r="E863" s="145">
        <f t="shared" ca="1" si="260"/>
        <v>1.00010379</v>
      </c>
      <c r="F863" s="145">
        <f ca="1">(TRUNC(PRODUCT($E$12:$E862),16))</f>
        <v>1.0964686444334999</v>
      </c>
      <c r="G863" s="145">
        <f t="shared" ca="1" si="259"/>
        <v>1.0953312689936101</v>
      </c>
      <c r="H863" s="145">
        <f t="shared" ca="1" si="261"/>
        <v>1.00103838</v>
      </c>
      <c r="I863" s="147">
        <f t="shared" si="269"/>
        <v>2.9499999999999998E-2</v>
      </c>
      <c r="J863" s="148">
        <f t="shared" si="277"/>
        <v>44298</v>
      </c>
      <c r="K863" s="149">
        <f t="shared" si="270"/>
        <v>10</v>
      </c>
      <c r="L863" s="150">
        <f t="shared" si="271"/>
        <v>10</v>
      </c>
      <c r="M863" s="151">
        <f t="shared" si="262"/>
        <v>1.001154366</v>
      </c>
      <c r="N863" s="151">
        <f t="shared" ca="1" si="263"/>
        <v>1.0021939449999999</v>
      </c>
      <c r="O863" s="150">
        <f t="shared" si="272"/>
        <v>0</v>
      </c>
      <c r="P863" s="145">
        <f t="shared" ca="1" si="264"/>
        <v>11.859172239999999</v>
      </c>
      <c r="Q863" s="152">
        <f t="shared" si="265"/>
        <v>0</v>
      </c>
      <c r="R863" s="153" t="str">
        <f t="shared" si="273"/>
        <v>A+J=</v>
      </c>
      <c r="S863" s="148">
        <f t="shared" si="274"/>
        <v>44327</v>
      </c>
      <c r="T863" s="154">
        <f t="shared" si="266"/>
        <v>0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7" t="str">
        <f t="shared" ca="1" si="275"/>
        <v>Pago</v>
      </c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</row>
    <row r="864" spans="1:208" x14ac:dyDescent="0.2">
      <c r="A864" s="143">
        <f t="shared" si="267"/>
        <v>44314</v>
      </c>
      <c r="B864" s="144">
        <f t="shared" ca="1" si="276"/>
        <v>5418.4565354099923</v>
      </c>
      <c r="C864" s="145">
        <f t="shared" si="268"/>
        <v>5405.4099999999926</v>
      </c>
      <c r="D864" s="146">
        <f ca="1">IF(A864&lt;$B$1,VLOOKUP(A864,[1]DI!$A$4:$B$15000,2,FALSE),0)</f>
        <v>2.6499999999999999E-2</v>
      </c>
      <c r="E864" s="145">
        <f t="shared" ca="1" si="260"/>
        <v>1.00010379</v>
      </c>
      <c r="F864" s="145">
        <f ca="1">(TRUNC(PRODUCT($E$12:$E863),16))</f>
        <v>1.0965824469141101</v>
      </c>
      <c r="G864" s="145">
        <f t="shared" ca="1" si="259"/>
        <v>1.0953312689936101</v>
      </c>
      <c r="H864" s="145">
        <f t="shared" ca="1" si="261"/>
        <v>1.0011422800000001</v>
      </c>
      <c r="I864" s="147">
        <f t="shared" si="269"/>
        <v>2.9499999999999998E-2</v>
      </c>
      <c r="J864" s="148">
        <f t="shared" si="277"/>
        <v>44298</v>
      </c>
      <c r="K864" s="149">
        <f t="shared" si="270"/>
        <v>11</v>
      </c>
      <c r="L864" s="150">
        <f t="shared" si="271"/>
        <v>11</v>
      </c>
      <c r="M864" s="151">
        <f t="shared" si="262"/>
        <v>1.0012698760000001</v>
      </c>
      <c r="N864" s="151">
        <f t="shared" ca="1" si="263"/>
        <v>1.002413607</v>
      </c>
      <c r="O864" s="150">
        <f t="shared" si="272"/>
        <v>0</v>
      </c>
      <c r="P864" s="145">
        <f t="shared" ca="1" si="264"/>
        <v>13.046535410000001</v>
      </c>
      <c r="Q864" s="152">
        <f t="shared" si="265"/>
        <v>0</v>
      </c>
      <c r="R864" s="153" t="str">
        <f t="shared" si="273"/>
        <v>A+J=</v>
      </c>
      <c r="S864" s="148">
        <f t="shared" si="274"/>
        <v>44327</v>
      </c>
      <c r="T864" s="154">
        <f t="shared" si="266"/>
        <v>0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7" t="str">
        <f t="shared" ca="1" si="275"/>
        <v>Pago</v>
      </c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</row>
    <row r="865" spans="1:208" x14ac:dyDescent="0.2">
      <c r="A865" s="143">
        <f t="shared" si="267"/>
        <v>44315</v>
      </c>
      <c r="B865" s="144">
        <f t="shared" ca="1" si="276"/>
        <v>5419.644147229993</v>
      </c>
      <c r="C865" s="145">
        <f t="shared" si="268"/>
        <v>5405.4099999999926</v>
      </c>
      <c r="D865" s="146">
        <f ca="1">IF(A865&lt;$B$1,VLOOKUP(A865,[1]DI!$A$4:$B$15000,2,FALSE),0)</f>
        <v>2.6499999999999999E-2</v>
      </c>
      <c r="E865" s="145">
        <f t="shared" ca="1" si="260"/>
        <v>1.00010379</v>
      </c>
      <c r="F865" s="145">
        <f ca="1">(TRUNC(PRODUCT($E$12:$E864),16))</f>
        <v>1.0966962612062801</v>
      </c>
      <c r="G865" s="145">
        <f t="shared" ca="1" si="259"/>
        <v>1.0953312689936101</v>
      </c>
      <c r="H865" s="145">
        <f t="shared" ca="1" si="261"/>
        <v>1.00124619</v>
      </c>
      <c r="I865" s="147">
        <f t="shared" si="269"/>
        <v>2.9499999999999998E-2</v>
      </c>
      <c r="J865" s="148">
        <f t="shared" si="277"/>
        <v>44298</v>
      </c>
      <c r="K865" s="149">
        <f t="shared" si="270"/>
        <v>12</v>
      </c>
      <c r="L865" s="150">
        <f t="shared" si="271"/>
        <v>12</v>
      </c>
      <c r="M865" s="151">
        <f t="shared" si="262"/>
        <v>1.0013853989999999</v>
      </c>
      <c r="N865" s="151">
        <f t="shared" ca="1" si="263"/>
        <v>1.002633315</v>
      </c>
      <c r="O865" s="150">
        <f t="shared" si="272"/>
        <v>0</v>
      </c>
      <c r="P865" s="145">
        <f t="shared" ca="1" si="264"/>
        <v>14.23414723</v>
      </c>
      <c r="Q865" s="152">
        <f t="shared" si="265"/>
        <v>0</v>
      </c>
      <c r="R865" s="153" t="str">
        <f t="shared" si="273"/>
        <v>A+J=</v>
      </c>
      <c r="S865" s="148">
        <f t="shared" si="274"/>
        <v>44327</v>
      </c>
      <c r="T865" s="154">
        <f t="shared" si="266"/>
        <v>0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7" t="str">
        <f t="shared" ca="1" si="275"/>
        <v>Pago</v>
      </c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</row>
    <row r="866" spans="1:208" x14ac:dyDescent="0.2">
      <c r="A866" s="143">
        <f t="shared" si="267"/>
        <v>44316</v>
      </c>
      <c r="B866" s="144">
        <f t="shared" ca="1" si="276"/>
        <v>5420.8320239099921</v>
      </c>
      <c r="C866" s="145">
        <f t="shared" si="268"/>
        <v>5405.4099999999926</v>
      </c>
      <c r="D866" s="146">
        <f ca="1">IF(A866&lt;$B$1,VLOOKUP(A866,[1]DI!$A$4:$B$15000,2,FALSE),0)</f>
        <v>2.6499999999999999E-2</v>
      </c>
      <c r="E866" s="145">
        <f t="shared" ca="1" si="260"/>
        <v>1.00010379</v>
      </c>
      <c r="F866" s="145">
        <f ca="1">(TRUNC(PRODUCT($E$12:$E865),16))</f>
        <v>1.0968100873112301</v>
      </c>
      <c r="G866" s="145">
        <f t="shared" ca="1" si="259"/>
        <v>1.0953312689936101</v>
      </c>
      <c r="H866" s="145">
        <f t="shared" ca="1" si="261"/>
        <v>1.00135011</v>
      </c>
      <c r="I866" s="147">
        <f t="shared" si="269"/>
        <v>2.9499999999999998E-2</v>
      </c>
      <c r="J866" s="148">
        <f t="shared" si="277"/>
        <v>44298</v>
      </c>
      <c r="K866" s="149">
        <f t="shared" si="270"/>
        <v>13</v>
      </c>
      <c r="L866" s="150">
        <f t="shared" si="271"/>
        <v>13</v>
      </c>
      <c r="M866" s="151">
        <f t="shared" si="262"/>
        <v>1.001500936</v>
      </c>
      <c r="N866" s="151">
        <f t="shared" ca="1" si="263"/>
        <v>1.002853072</v>
      </c>
      <c r="O866" s="150">
        <f t="shared" si="272"/>
        <v>0</v>
      </c>
      <c r="P866" s="145">
        <f t="shared" ca="1" si="264"/>
        <v>15.42202391</v>
      </c>
      <c r="Q866" s="152">
        <f t="shared" si="265"/>
        <v>0</v>
      </c>
      <c r="R866" s="153" t="str">
        <f t="shared" si="273"/>
        <v>A+J=</v>
      </c>
      <c r="S866" s="148">
        <f t="shared" si="274"/>
        <v>44327</v>
      </c>
      <c r="T866" s="154">
        <f t="shared" si="266"/>
        <v>0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7" t="str">
        <f t="shared" ca="1" si="275"/>
        <v>Pago</v>
      </c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</row>
    <row r="867" spans="1:208" x14ac:dyDescent="0.2">
      <c r="A867" s="143">
        <f t="shared" si="267"/>
        <v>44317</v>
      </c>
      <c r="B867" s="144">
        <f t="shared" ca="1" si="276"/>
        <v>5422.0201546499929</v>
      </c>
      <c r="C867" s="145">
        <f t="shared" si="268"/>
        <v>5405.4099999999926</v>
      </c>
      <c r="D867" s="146">
        <f ca="1">IF(A867&lt;$B$1,VLOOKUP(A867,[1]DI!$A$4:$B$15000,2,FALSE),0)</f>
        <v>0</v>
      </c>
      <c r="E867" s="145">
        <f t="shared" ca="1" si="260"/>
        <v>1</v>
      </c>
      <c r="F867" s="145">
        <f ca="1">(TRUNC(PRODUCT($E$12:$E866),16))</f>
        <v>1.0969239252301899</v>
      </c>
      <c r="G867" s="145">
        <f t="shared" ca="1" si="259"/>
        <v>1.0953312689936101</v>
      </c>
      <c r="H867" s="145">
        <f t="shared" ca="1" si="261"/>
        <v>1.00145404</v>
      </c>
      <c r="I867" s="147">
        <f t="shared" si="269"/>
        <v>2.9499999999999998E-2</v>
      </c>
      <c r="J867" s="148">
        <f t="shared" si="277"/>
        <v>44298</v>
      </c>
      <c r="K867" s="149">
        <f t="shared" si="270"/>
        <v>13</v>
      </c>
      <c r="L867" s="150">
        <f t="shared" si="271"/>
        <v>14</v>
      </c>
      <c r="M867" s="151">
        <f t="shared" si="262"/>
        <v>1.0016164860000001</v>
      </c>
      <c r="N867" s="151">
        <f t="shared" ca="1" si="263"/>
        <v>1.0030728760000001</v>
      </c>
      <c r="O867" s="150">
        <f t="shared" si="272"/>
        <v>0</v>
      </c>
      <c r="P867" s="145">
        <f t="shared" ca="1" si="264"/>
        <v>16.610154649999998</v>
      </c>
      <c r="Q867" s="152">
        <f t="shared" si="265"/>
        <v>0</v>
      </c>
      <c r="R867" s="153" t="str">
        <f t="shared" si="273"/>
        <v>A+J=</v>
      </c>
      <c r="S867" s="148">
        <f t="shared" si="274"/>
        <v>44327</v>
      </c>
      <c r="T867" s="154">
        <f t="shared" si="266"/>
        <v>0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7" t="str">
        <f t="shared" ca="1" si="275"/>
        <v>Pago</v>
      </c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</row>
    <row r="868" spans="1:208" x14ac:dyDescent="0.2">
      <c r="A868" s="143">
        <f t="shared" si="267"/>
        <v>44318</v>
      </c>
      <c r="B868" s="144">
        <f t="shared" ca="1" si="276"/>
        <v>5422.0201546499929</v>
      </c>
      <c r="C868" s="145">
        <f t="shared" si="268"/>
        <v>5405.4099999999926</v>
      </c>
      <c r="D868" s="146">
        <f ca="1">IF(A868&lt;$B$1,VLOOKUP(A868,[1]DI!$A$4:$B$15000,2,FALSE),0)</f>
        <v>0</v>
      </c>
      <c r="E868" s="145">
        <f t="shared" ca="1" si="260"/>
        <v>1</v>
      </c>
      <c r="F868" s="145">
        <f ca="1">(TRUNC(PRODUCT($E$12:$E867),16))</f>
        <v>1.0969239252301899</v>
      </c>
      <c r="G868" s="145">
        <f t="shared" ca="1" si="259"/>
        <v>1.0953312689936101</v>
      </c>
      <c r="H868" s="145">
        <f t="shared" ca="1" si="261"/>
        <v>1.00145404</v>
      </c>
      <c r="I868" s="147">
        <f t="shared" si="269"/>
        <v>2.9499999999999998E-2</v>
      </c>
      <c r="J868" s="148">
        <f t="shared" si="277"/>
        <v>44298</v>
      </c>
      <c r="K868" s="149">
        <f t="shared" si="270"/>
        <v>13</v>
      </c>
      <c r="L868" s="150">
        <f t="shared" si="271"/>
        <v>14</v>
      </c>
      <c r="M868" s="151">
        <f t="shared" si="262"/>
        <v>1.0016164860000001</v>
      </c>
      <c r="N868" s="151">
        <f t="shared" ca="1" si="263"/>
        <v>1.0030728760000001</v>
      </c>
      <c r="O868" s="150">
        <f t="shared" si="272"/>
        <v>0</v>
      </c>
      <c r="P868" s="145">
        <f t="shared" ca="1" si="264"/>
        <v>16.610154649999998</v>
      </c>
      <c r="Q868" s="152">
        <f t="shared" si="265"/>
        <v>0</v>
      </c>
      <c r="R868" s="153" t="str">
        <f t="shared" si="273"/>
        <v>A+J=</v>
      </c>
      <c r="S868" s="148">
        <f t="shared" si="274"/>
        <v>44327</v>
      </c>
      <c r="T868" s="154">
        <f t="shared" si="266"/>
        <v>0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7" t="str">
        <f t="shared" ca="1" si="275"/>
        <v>Pago</v>
      </c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</row>
    <row r="869" spans="1:208" x14ac:dyDescent="0.2">
      <c r="A869" s="143">
        <f t="shared" si="267"/>
        <v>44319</v>
      </c>
      <c r="B869" s="144">
        <f t="shared" ca="1" si="276"/>
        <v>5422.0201546499929</v>
      </c>
      <c r="C869" s="145">
        <f t="shared" si="268"/>
        <v>5405.4099999999926</v>
      </c>
      <c r="D869" s="146">
        <f ca="1">IF(A869&lt;$B$1,VLOOKUP(A869,[1]DI!$A$4:$B$15000,2,FALSE),0)</f>
        <v>2.6499999999999999E-2</v>
      </c>
      <c r="E869" s="145">
        <f t="shared" ca="1" si="260"/>
        <v>1.00010379</v>
      </c>
      <c r="F869" s="145">
        <f ca="1">(TRUNC(PRODUCT($E$12:$E868),16))</f>
        <v>1.0969239252301899</v>
      </c>
      <c r="G869" s="145">
        <f t="shared" ca="1" si="259"/>
        <v>1.0953312689936101</v>
      </c>
      <c r="H869" s="145">
        <f t="shared" ca="1" si="261"/>
        <v>1.00145404</v>
      </c>
      <c r="I869" s="147">
        <f t="shared" si="269"/>
        <v>2.9499999999999998E-2</v>
      </c>
      <c r="J869" s="148">
        <f t="shared" si="277"/>
        <v>44298</v>
      </c>
      <c r="K869" s="149">
        <f t="shared" si="270"/>
        <v>14</v>
      </c>
      <c r="L869" s="150">
        <f t="shared" si="271"/>
        <v>14</v>
      </c>
      <c r="M869" s="151">
        <f t="shared" si="262"/>
        <v>1.0016164860000001</v>
      </c>
      <c r="N869" s="151">
        <f t="shared" ca="1" si="263"/>
        <v>1.0030728760000001</v>
      </c>
      <c r="O869" s="150">
        <f t="shared" si="272"/>
        <v>0</v>
      </c>
      <c r="P869" s="145">
        <f t="shared" ca="1" si="264"/>
        <v>16.610154649999998</v>
      </c>
      <c r="Q869" s="152">
        <f t="shared" si="265"/>
        <v>0</v>
      </c>
      <c r="R869" s="153" t="str">
        <f t="shared" si="273"/>
        <v>A+J=</v>
      </c>
      <c r="S869" s="148">
        <f t="shared" si="274"/>
        <v>44327</v>
      </c>
      <c r="T869" s="154">
        <f t="shared" si="266"/>
        <v>0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7" t="str">
        <f t="shared" ca="1" si="275"/>
        <v>Pago</v>
      </c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</row>
    <row r="870" spans="1:208" x14ac:dyDescent="0.2">
      <c r="A870" s="143">
        <f t="shared" si="267"/>
        <v>44320</v>
      </c>
      <c r="B870" s="144">
        <f t="shared" ca="1" si="276"/>
        <v>5423.2085394499927</v>
      </c>
      <c r="C870" s="145">
        <f t="shared" si="268"/>
        <v>5405.4099999999926</v>
      </c>
      <c r="D870" s="146">
        <f ca="1">IF(A870&lt;$B$1,VLOOKUP(A870,[1]DI!$A$4:$B$15000,2,FALSE),0)</f>
        <v>2.6499999999999999E-2</v>
      </c>
      <c r="E870" s="145">
        <f t="shared" ca="1" si="260"/>
        <v>1.00010379</v>
      </c>
      <c r="F870" s="145">
        <f ca="1">(TRUNC(PRODUCT($E$12:$E869),16))</f>
        <v>1.09703777496439</v>
      </c>
      <c r="G870" s="145">
        <f t="shared" ca="1" si="259"/>
        <v>1.0953312689936101</v>
      </c>
      <c r="H870" s="145">
        <f t="shared" ca="1" si="261"/>
        <v>1.0015579800000001</v>
      </c>
      <c r="I870" s="147">
        <f t="shared" si="269"/>
        <v>2.9499999999999998E-2</v>
      </c>
      <c r="J870" s="148">
        <f t="shared" si="277"/>
        <v>44298</v>
      </c>
      <c r="K870" s="149">
        <f t="shared" si="270"/>
        <v>15</v>
      </c>
      <c r="L870" s="150">
        <f t="shared" si="271"/>
        <v>15</v>
      </c>
      <c r="M870" s="151">
        <f t="shared" si="262"/>
        <v>1.0017320489999999</v>
      </c>
      <c r="N870" s="151">
        <f t="shared" ca="1" si="263"/>
        <v>1.0032927270000001</v>
      </c>
      <c r="O870" s="150">
        <f t="shared" si="272"/>
        <v>0</v>
      </c>
      <c r="P870" s="145">
        <f t="shared" ca="1" si="264"/>
        <v>17.79853945</v>
      </c>
      <c r="Q870" s="152">
        <f t="shared" si="265"/>
        <v>0</v>
      </c>
      <c r="R870" s="153" t="str">
        <f t="shared" si="273"/>
        <v>A+J=</v>
      </c>
      <c r="S870" s="148">
        <f t="shared" si="274"/>
        <v>44327</v>
      </c>
      <c r="T870" s="154">
        <f t="shared" si="266"/>
        <v>0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7" t="str">
        <f t="shared" ca="1" si="275"/>
        <v>Pago</v>
      </c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</row>
    <row r="871" spans="1:208" x14ac:dyDescent="0.2">
      <c r="A871" s="143">
        <f t="shared" si="267"/>
        <v>44321</v>
      </c>
      <c r="B871" s="144">
        <f t="shared" ca="1" si="276"/>
        <v>5424.3971836999926</v>
      </c>
      <c r="C871" s="145">
        <f t="shared" si="268"/>
        <v>5405.4099999999926</v>
      </c>
      <c r="D871" s="146">
        <f ca="1">IF(A871&lt;$B$1,VLOOKUP(A871,[1]DI!$A$4:$B$15000,2,FALSE),0)</f>
        <v>2.6499999999999999E-2</v>
      </c>
      <c r="E871" s="145">
        <f t="shared" ca="1" si="260"/>
        <v>1.00010379</v>
      </c>
      <c r="F871" s="145">
        <f ca="1">(TRUNC(PRODUCT($E$12:$E870),16))</f>
        <v>1.09715163651505</v>
      </c>
      <c r="G871" s="145">
        <f t="shared" ca="1" si="259"/>
        <v>1.0953312689936101</v>
      </c>
      <c r="H871" s="145">
        <f t="shared" ca="1" si="261"/>
        <v>1.00166193</v>
      </c>
      <c r="I871" s="147">
        <f t="shared" si="269"/>
        <v>2.9499999999999998E-2</v>
      </c>
      <c r="J871" s="148">
        <f t="shared" si="277"/>
        <v>44298</v>
      </c>
      <c r="K871" s="149">
        <f t="shared" si="270"/>
        <v>16</v>
      </c>
      <c r="L871" s="150">
        <f t="shared" si="271"/>
        <v>16</v>
      </c>
      <c r="M871" s="151">
        <f t="shared" si="262"/>
        <v>1.0018476249999999</v>
      </c>
      <c r="N871" s="151">
        <f t="shared" ca="1" si="263"/>
        <v>1.003512626</v>
      </c>
      <c r="O871" s="150">
        <f t="shared" si="272"/>
        <v>0</v>
      </c>
      <c r="P871" s="145">
        <f t="shared" ca="1" si="264"/>
        <v>18.987183699999999</v>
      </c>
      <c r="Q871" s="152">
        <f t="shared" si="265"/>
        <v>0</v>
      </c>
      <c r="R871" s="153" t="str">
        <f t="shared" si="273"/>
        <v>A+J=</v>
      </c>
      <c r="S871" s="148">
        <f t="shared" si="274"/>
        <v>44327</v>
      </c>
      <c r="T871" s="154">
        <f t="shared" si="266"/>
        <v>0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7" t="str">
        <f t="shared" ca="1" si="275"/>
        <v>Pago</v>
      </c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</row>
    <row r="872" spans="1:208" x14ac:dyDescent="0.2">
      <c r="A872" s="143">
        <f t="shared" si="267"/>
        <v>44322</v>
      </c>
      <c r="B872" s="144">
        <f t="shared" ca="1" si="276"/>
        <v>5425.5861360599929</v>
      </c>
      <c r="C872" s="145">
        <f t="shared" si="268"/>
        <v>5405.4099999999926</v>
      </c>
      <c r="D872" s="146">
        <f ca="1">IF(A872&lt;$B$1,VLOOKUP(A872,[1]DI!$A$4:$B$15000,2,FALSE),0)</f>
        <v>3.4000000000000002E-2</v>
      </c>
      <c r="E872" s="145">
        <f t="shared" ca="1" si="260"/>
        <v>1.00013269</v>
      </c>
      <c r="F872" s="145">
        <f ca="1">(TRUNC(PRODUCT($E$12:$E871),16))</f>
        <v>1.0972655098834101</v>
      </c>
      <c r="G872" s="145">
        <f t="shared" ca="1" si="259"/>
        <v>1.0953312689936101</v>
      </c>
      <c r="H872" s="145">
        <f t="shared" ca="1" si="261"/>
        <v>1.0017659000000001</v>
      </c>
      <c r="I872" s="147">
        <f t="shared" si="269"/>
        <v>2.9499999999999998E-2</v>
      </c>
      <c r="J872" s="148">
        <f t="shared" si="277"/>
        <v>44298</v>
      </c>
      <c r="K872" s="149">
        <f t="shared" si="270"/>
        <v>17</v>
      </c>
      <c r="L872" s="150">
        <f t="shared" si="271"/>
        <v>17</v>
      </c>
      <c r="M872" s="151">
        <f t="shared" si="262"/>
        <v>1.001963215</v>
      </c>
      <c r="N872" s="151">
        <f t="shared" ca="1" si="263"/>
        <v>1.003732582</v>
      </c>
      <c r="O872" s="150">
        <f t="shared" si="272"/>
        <v>0</v>
      </c>
      <c r="P872" s="145">
        <f t="shared" ca="1" si="264"/>
        <v>20.176136060000001</v>
      </c>
      <c r="Q872" s="152">
        <f t="shared" si="265"/>
        <v>0</v>
      </c>
      <c r="R872" s="153" t="str">
        <f t="shared" si="273"/>
        <v>A+J=</v>
      </c>
      <c r="S872" s="148">
        <f t="shared" si="274"/>
        <v>44327</v>
      </c>
      <c r="T872" s="154">
        <f t="shared" si="266"/>
        <v>0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7" t="str">
        <f t="shared" ca="1" si="275"/>
        <v>Pago</v>
      </c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</row>
    <row r="873" spans="1:208" x14ac:dyDescent="0.2">
      <c r="A873" s="143">
        <f t="shared" si="267"/>
        <v>44323</v>
      </c>
      <c r="B873" s="144">
        <f t="shared" ca="1" si="276"/>
        <v>5426.932099369993</v>
      </c>
      <c r="C873" s="145">
        <f t="shared" si="268"/>
        <v>5405.4099999999926</v>
      </c>
      <c r="D873" s="146">
        <f ca="1">IF(A873&lt;$B$1,VLOOKUP(A873,[1]DI!$A$4:$B$15000,2,FALSE),0)</f>
        <v>3.4000000000000002E-2</v>
      </c>
      <c r="E873" s="145">
        <f t="shared" ca="1" si="260"/>
        <v>1.00013269</v>
      </c>
      <c r="F873" s="145">
        <f ca="1">(TRUNC(PRODUCT($E$12:$E872),16))</f>
        <v>1.09741110604391</v>
      </c>
      <c r="G873" s="145">
        <f t="shared" ca="1" si="259"/>
        <v>1.0953312689936101</v>
      </c>
      <c r="H873" s="145">
        <f t="shared" ca="1" si="261"/>
        <v>1.0018988200000001</v>
      </c>
      <c r="I873" s="147">
        <f t="shared" si="269"/>
        <v>2.9499999999999998E-2</v>
      </c>
      <c r="J873" s="148">
        <f t="shared" si="277"/>
        <v>44298</v>
      </c>
      <c r="K873" s="149">
        <f t="shared" si="270"/>
        <v>18</v>
      </c>
      <c r="L873" s="150">
        <f t="shared" si="271"/>
        <v>18</v>
      </c>
      <c r="M873" s="151">
        <f t="shared" si="262"/>
        <v>1.002078818</v>
      </c>
      <c r="N873" s="151">
        <f t="shared" ca="1" si="263"/>
        <v>1.003981585</v>
      </c>
      <c r="O873" s="150">
        <f t="shared" si="272"/>
        <v>0</v>
      </c>
      <c r="P873" s="145">
        <f t="shared" ca="1" si="264"/>
        <v>21.522099369999999</v>
      </c>
      <c r="Q873" s="152">
        <f t="shared" si="265"/>
        <v>0</v>
      </c>
      <c r="R873" s="153" t="str">
        <f t="shared" si="273"/>
        <v>A+J=</v>
      </c>
      <c r="S873" s="148">
        <f t="shared" si="274"/>
        <v>44327</v>
      </c>
      <c r="T873" s="154">
        <f t="shared" si="266"/>
        <v>0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7" t="str">
        <f t="shared" ca="1" si="275"/>
        <v>Pago</v>
      </c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</row>
    <row r="874" spans="1:208" x14ac:dyDescent="0.2">
      <c r="A874" s="143">
        <f t="shared" si="267"/>
        <v>44324</v>
      </c>
      <c r="B874" s="144">
        <f t="shared" ca="1" si="276"/>
        <v>5428.2784194299929</v>
      </c>
      <c r="C874" s="145">
        <f t="shared" si="268"/>
        <v>5405.4099999999926</v>
      </c>
      <c r="D874" s="146">
        <f ca="1">IF(A874&lt;$B$1,VLOOKUP(A874,[1]DI!$A$4:$B$15000,2,FALSE),0)</f>
        <v>0</v>
      </c>
      <c r="E874" s="145">
        <f t="shared" ca="1" si="260"/>
        <v>1</v>
      </c>
      <c r="F874" s="145">
        <f ca="1">(TRUNC(PRODUCT($E$12:$E873),16))</f>
        <v>1.09755672152357</v>
      </c>
      <c r="G874" s="145">
        <f t="shared" ca="1" si="259"/>
        <v>1.0953312689936101</v>
      </c>
      <c r="H874" s="145">
        <f t="shared" ca="1" si="261"/>
        <v>1.0020317599999999</v>
      </c>
      <c r="I874" s="147">
        <f t="shared" si="269"/>
        <v>2.9499999999999998E-2</v>
      </c>
      <c r="J874" s="148">
        <f t="shared" si="277"/>
        <v>44298</v>
      </c>
      <c r="K874" s="149">
        <f t="shared" si="270"/>
        <v>18</v>
      </c>
      <c r="L874" s="150">
        <f t="shared" si="271"/>
        <v>19</v>
      </c>
      <c r="M874" s="151">
        <f t="shared" si="262"/>
        <v>1.0021944350000001</v>
      </c>
      <c r="N874" s="151">
        <f t="shared" ca="1" si="263"/>
        <v>1.0042306539999999</v>
      </c>
      <c r="O874" s="150">
        <f t="shared" si="272"/>
        <v>0</v>
      </c>
      <c r="P874" s="145">
        <f t="shared" ca="1" si="264"/>
        <v>22.868419429999999</v>
      </c>
      <c r="Q874" s="152">
        <f t="shared" si="265"/>
        <v>0</v>
      </c>
      <c r="R874" s="153" t="str">
        <f t="shared" si="273"/>
        <v>A+J=</v>
      </c>
      <c r="S874" s="148">
        <f t="shared" si="274"/>
        <v>44327</v>
      </c>
      <c r="T874" s="154">
        <f t="shared" si="266"/>
        <v>0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7" t="str">
        <f t="shared" ca="1" si="275"/>
        <v>Pago</v>
      </c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</row>
    <row r="875" spans="1:208" x14ac:dyDescent="0.2">
      <c r="A875" s="143">
        <f t="shared" si="267"/>
        <v>44325</v>
      </c>
      <c r="B875" s="144">
        <f t="shared" ca="1" si="276"/>
        <v>5428.2784194299929</v>
      </c>
      <c r="C875" s="145">
        <f t="shared" si="268"/>
        <v>5405.4099999999926</v>
      </c>
      <c r="D875" s="146">
        <f ca="1">IF(A875&lt;$B$1,VLOOKUP(A875,[1]DI!$A$4:$B$15000,2,FALSE),0)</f>
        <v>0</v>
      </c>
      <c r="E875" s="145">
        <f t="shared" ca="1" si="260"/>
        <v>1</v>
      </c>
      <c r="F875" s="145">
        <f ca="1">(TRUNC(PRODUCT($E$12:$E874),16))</f>
        <v>1.09755672152357</v>
      </c>
      <c r="G875" s="145">
        <f t="shared" ca="1" si="259"/>
        <v>1.0953312689936101</v>
      </c>
      <c r="H875" s="145">
        <f t="shared" ca="1" si="261"/>
        <v>1.0020317599999999</v>
      </c>
      <c r="I875" s="147">
        <f t="shared" si="269"/>
        <v>2.9499999999999998E-2</v>
      </c>
      <c r="J875" s="148">
        <f t="shared" si="277"/>
        <v>44298</v>
      </c>
      <c r="K875" s="149">
        <f t="shared" si="270"/>
        <v>18</v>
      </c>
      <c r="L875" s="150">
        <f t="shared" si="271"/>
        <v>19</v>
      </c>
      <c r="M875" s="151">
        <f t="shared" si="262"/>
        <v>1.0021944350000001</v>
      </c>
      <c r="N875" s="151">
        <f t="shared" ca="1" si="263"/>
        <v>1.0042306539999999</v>
      </c>
      <c r="O875" s="150">
        <f t="shared" si="272"/>
        <v>0</v>
      </c>
      <c r="P875" s="145">
        <f t="shared" ca="1" si="264"/>
        <v>22.868419429999999</v>
      </c>
      <c r="Q875" s="152">
        <f t="shared" si="265"/>
        <v>0</v>
      </c>
      <c r="R875" s="153" t="str">
        <f t="shared" si="273"/>
        <v>A+J=</v>
      </c>
      <c r="S875" s="148">
        <f t="shared" si="274"/>
        <v>44327</v>
      </c>
      <c r="T875" s="154">
        <f t="shared" si="266"/>
        <v>0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7" t="str">
        <f t="shared" ca="1" si="275"/>
        <v>Pago</v>
      </c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</row>
    <row r="876" spans="1:208" x14ac:dyDescent="0.2">
      <c r="A876" s="143">
        <f t="shared" si="267"/>
        <v>44326</v>
      </c>
      <c r="B876" s="144">
        <f t="shared" ca="1" si="276"/>
        <v>5428.2784194299929</v>
      </c>
      <c r="C876" s="145">
        <f t="shared" si="268"/>
        <v>5405.4099999999926</v>
      </c>
      <c r="D876" s="146">
        <f ca="1">IF(A876&lt;$B$1,VLOOKUP(A876,[1]DI!$A$4:$B$15000,2,FALSE),0)</f>
        <v>3.4000000000000002E-2</v>
      </c>
      <c r="E876" s="145">
        <f t="shared" ca="1" si="260"/>
        <v>1.00013269</v>
      </c>
      <c r="F876" s="145">
        <f ca="1">(TRUNC(PRODUCT($E$12:$E875),16))</f>
        <v>1.09755672152357</v>
      </c>
      <c r="G876" s="145">
        <f t="shared" ca="1" si="259"/>
        <v>1.0953312689936101</v>
      </c>
      <c r="H876" s="145">
        <f t="shared" ca="1" si="261"/>
        <v>1.0020317599999999</v>
      </c>
      <c r="I876" s="147">
        <f t="shared" si="269"/>
        <v>2.9499999999999998E-2</v>
      </c>
      <c r="J876" s="148">
        <f t="shared" si="277"/>
        <v>44298</v>
      </c>
      <c r="K876" s="149">
        <f t="shared" si="270"/>
        <v>19</v>
      </c>
      <c r="L876" s="150">
        <f t="shared" si="271"/>
        <v>19</v>
      </c>
      <c r="M876" s="151">
        <f t="shared" si="262"/>
        <v>1.0021944350000001</v>
      </c>
      <c r="N876" s="151">
        <f t="shared" ca="1" si="263"/>
        <v>1.0042306539999999</v>
      </c>
      <c r="O876" s="150">
        <f t="shared" si="272"/>
        <v>0</v>
      </c>
      <c r="P876" s="145">
        <f t="shared" ca="1" si="264"/>
        <v>22.868419429999999</v>
      </c>
      <c r="Q876" s="152">
        <f t="shared" si="265"/>
        <v>0</v>
      </c>
      <c r="R876" s="153" t="str">
        <f t="shared" si="273"/>
        <v>A+J=</v>
      </c>
      <c r="S876" s="148">
        <f t="shared" si="274"/>
        <v>44327</v>
      </c>
      <c r="T876" s="154">
        <f t="shared" si="266"/>
        <v>0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7" t="str">
        <f t="shared" ca="1" si="275"/>
        <v>Pago</v>
      </c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</row>
    <row r="877" spans="1:208" x14ac:dyDescent="0.2">
      <c r="A877" s="143">
        <f t="shared" si="267"/>
        <v>44327</v>
      </c>
      <c r="B877" s="144">
        <f t="shared" ca="1" si="276"/>
        <v>5429.625080039993</v>
      </c>
      <c r="C877" s="145">
        <f t="shared" si="268"/>
        <v>5405.4099999999926</v>
      </c>
      <c r="D877" s="146">
        <f ca="1">IF(A877&lt;$B$1,VLOOKUP(A877,[1]DI!$A$4:$B$15000,2,FALSE),0)</f>
        <v>3.4000000000000002E-2</v>
      </c>
      <c r="E877" s="145">
        <f t="shared" ca="1" si="260"/>
        <v>1.00013269</v>
      </c>
      <c r="F877" s="145">
        <f ca="1">(TRUNC(PRODUCT($E$12:$E876),16))</f>
        <v>1.0977023563249499</v>
      </c>
      <c r="G877" s="145">
        <f t="shared" ca="1" si="259"/>
        <v>1.0953312689936101</v>
      </c>
      <c r="H877" s="145">
        <f t="shared" ca="1" si="261"/>
        <v>1.0021647199999999</v>
      </c>
      <c r="I877" s="147">
        <f t="shared" si="269"/>
        <v>2.9499999999999998E-2</v>
      </c>
      <c r="J877" s="148">
        <f t="shared" si="277"/>
        <v>44298</v>
      </c>
      <c r="K877" s="149">
        <f t="shared" si="270"/>
        <v>20</v>
      </c>
      <c r="L877" s="150">
        <f t="shared" si="271"/>
        <v>20</v>
      </c>
      <c r="M877" s="151">
        <f t="shared" si="262"/>
        <v>1.0023100650000001</v>
      </c>
      <c r="N877" s="151">
        <f t="shared" ca="1" si="263"/>
        <v>1.0044797860000001</v>
      </c>
      <c r="O877" s="150">
        <f t="shared" si="272"/>
        <v>29</v>
      </c>
      <c r="P877" s="145">
        <f t="shared" ca="1" si="264"/>
        <v>24.21508004</v>
      </c>
      <c r="Q877" s="152">
        <f t="shared" si="265"/>
        <v>270.27</v>
      </c>
      <c r="R877" s="153" t="str">
        <f t="shared" si="273"/>
        <v>A+J=</v>
      </c>
      <c r="S877" s="148">
        <f t="shared" si="274"/>
        <v>44327</v>
      </c>
      <c r="T877" s="154">
        <f t="shared" ca="1" si="266"/>
        <v>5742459.060779999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7" t="str">
        <f t="shared" ca="1" si="275"/>
        <v>Pago</v>
      </c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</row>
    <row r="878" spans="1:208" x14ac:dyDescent="0.2">
      <c r="A878" s="143">
        <f t="shared" si="267"/>
        <v>44328</v>
      </c>
      <c r="B878" s="144">
        <f t="shared" ca="1" si="276"/>
        <v>5136.413935799992</v>
      </c>
      <c r="C878" s="145">
        <f t="shared" si="268"/>
        <v>5135.1399999999921</v>
      </c>
      <c r="D878" s="146">
        <f ca="1">IF(A878&lt;$B$1,VLOOKUP(A878,[1]DI!$A$4:$B$15000,2,FALSE),0)</f>
        <v>3.4000000000000002E-2</v>
      </c>
      <c r="E878" s="145">
        <f t="shared" ca="1" si="260"/>
        <v>1.00013269</v>
      </c>
      <c r="F878" s="145">
        <f ca="1">(TRUNC(PRODUCT($E$12:$E877),16))</f>
        <v>1.0978480104506101</v>
      </c>
      <c r="G878" s="145">
        <f t="shared" ca="1" si="259"/>
        <v>1.0977023563249499</v>
      </c>
      <c r="H878" s="145">
        <f t="shared" ca="1" si="261"/>
        <v>1.00013269</v>
      </c>
      <c r="I878" s="147">
        <f t="shared" si="269"/>
        <v>2.9499999999999998E-2</v>
      </c>
      <c r="J878" s="148">
        <f t="shared" si="277"/>
        <v>44327</v>
      </c>
      <c r="K878" s="149">
        <f t="shared" si="270"/>
        <v>1</v>
      </c>
      <c r="L878" s="150">
        <f t="shared" si="271"/>
        <v>1</v>
      </c>
      <c r="M878" s="151">
        <f t="shared" si="262"/>
        <v>1.000115377</v>
      </c>
      <c r="N878" s="151">
        <f t="shared" ca="1" si="263"/>
        <v>1.0002480819999999</v>
      </c>
      <c r="O878" s="150">
        <f t="shared" si="272"/>
        <v>0</v>
      </c>
      <c r="P878" s="145">
        <f t="shared" ca="1" si="264"/>
        <v>1.2739358000000001</v>
      </c>
      <c r="Q878" s="152">
        <f t="shared" si="265"/>
        <v>0</v>
      </c>
      <c r="R878" s="153" t="str">
        <f t="shared" si="273"/>
        <v>A+J=</v>
      </c>
      <c r="S878" s="148">
        <f t="shared" si="274"/>
        <v>44358</v>
      </c>
      <c r="T878" s="154">
        <f t="shared" si="266"/>
        <v>0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7" t="str">
        <f t="shared" ca="1" si="275"/>
        <v>Pago</v>
      </c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</row>
    <row r="879" spans="1:208" x14ac:dyDescent="0.2">
      <c r="A879" s="143">
        <f t="shared" si="267"/>
        <v>44329</v>
      </c>
      <c r="B879" s="144">
        <f t="shared" ca="1" si="276"/>
        <v>5137.6882002499924</v>
      </c>
      <c r="C879" s="145">
        <f t="shared" si="268"/>
        <v>5135.1399999999921</v>
      </c>
      <c r="D879" s="146">
        <f ca="1">IF(A879&lt;$B$1,VLOOKUP(A879,[1]DI!$A$4:$B$15000,2,FALSE),0)</f>
        <v>3.4000000000000002E-2</v>
      </c>
      <c r="E879" s="145">
        <f t="shared" ca="1" si="260"/>
        <v>1.00013269</v>
      </c>
      <c r="F879" s="145">
        <f ca="1">(TRUNC(PRODUCT($E$12:$E878),16))</f>
        <v>1.0979936839031199</v>
      </c>
      <c r="G879" s="145">
        <f t="shared" ca="1" si="259"/>
        <v>1.0977023563249499</v>
      </c>
      <c r="H879" s="145">
        <f t="shared" ca="1" si="261"/>
        <v>1.0002654</v>
      </c>
      <c r="I879" s="147">
        <f t="shared" si="269"/>
        <v>2.9499999999999998E-2</v>
      </c>
      <c r="J879" s="148">
        <f t="shared" si="277"/>
        <v>44327</v>
      </c>
      <c r="K879" s="149">
        <f t="shared" si="270"/>
        <v>2</v>
      </c>
      <c r="L879" s="150">
        <f t="shared" si="271"/>
        <v>2</v>
      </c>
      <c r="M879" s="151">
        <f t="shared" si="262"/>
        <v>1.0002307669999999</v>
      </c>
      <c r="N879" s="151">
        <f t="shared" ca="1" si="263"/>
        <v>1.000496228</v>
      </c>
      <c r="O879" s="150">
        <f t="shared" si="272"/>
        <v>0</v>
      </c>
      <c r="P879" s="145">
        <f t="shared" ca="1" si="264"/>
        <v>2.5482002499999998</v>
      </c>
      <c r="Q879" s="152">
        <f t="shared" si="265"/>
        <v>0</v>
      </c>
      <c r="R879" s="153" t="str">
        <f t="shared" si="273"/>
        <v>A+J=</v>
      </c>
      <c r="S879" s="148">
        <f t="shared" si="274"/>
        <v>44358</v>
      </c>
      <c r="T879" s="154">
        <f t="shared" si="266"/>
        <v>0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7" t="str">
        <f t="shared" ca="1" si="275"/>
        <v>Pago</v>
      </c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</row>
    <row r="880" spans="1:208" x14ac:dyDescent="0.2">
      <c r="A880" s="143">
        <f t="shared" si="267"/>
        <v>44330</v>
      </c>
      <c r="B880" s="144">
        <f t="shared" ca="1" si="276"/>
        <v>5138.9627419899925</v>
      </c>
      <c r="C880" s="145">
        <f t="shared" si="268"/>
        <v>5135.1399999999921</v>
      </c>
      <c r="D880" s="146">
        <f ca="1">IF(A880&lt;$B$1,VLOOKUP(A880,[1]DI!$A$4:$B$15000,2,FALSE),0)</f>
        <v>3.4000000000000002E-2</v>
      </c>
      <c r="E880" s="145">
        <f t="shared" ca="1" si="260"/>
        <v>1.00013269</v>
      </c>
      <c r="F880" s="145">
        <f ca="1">(TRUNC(PRODUCT($E$12:$E879),16))</f>
        <v>1.09813937668504</v>
      </c>
      <c r="G880" s="145">
        <f t="shared" ref="G880:G943" ca="1" si="278">IF(O879&gt;0,F879,G879)</f>
        <v>1.0977023563249499</v>
      </c>
      <c r="H880" s="145">
        <f t="shared" ca="1" si="261"/>
        <v>1.0003981200000001</v>
      </c>
      <c r="I880" s="147">
        <f t="shared" si="269"/>
        <v>2.9499999999999998E-2</v>
      </c>
      <c r="J880" s="148">
        <f t="shared" si="277"/>
        <v>44327</v>
      </c>
      <c r="K880" s="149">
        <f t="shared" si="270"/>
        <v>3</v>
      </c>
      <c r="L880" s="150">
        <f t="shared" si="271"/>
        <v>3</v>
      </c>
      <c r="M880" s="151">
        <f t="shared" si="262"/>
        <v>1.00034617</v>
      </c>
      <c r="N880" s="151">
        <f t="shared" ca="1" si="263"/>
        <v>1.000744428</v>
      </c>
      <c r="O880" s="150">
        <f t="shared" si="272"/>
        <v>0</v>
      </c>
      <c r="P880" s="145">
        <f t="shared" ca="1" si="264"/>
        <v>3.8227419899999999</v>
      </c>
      <c r="Q880" s="152">
        <f t="shared" si="265"/>
        <v>0</v>
      </c>
      <c r="R880" s="153" t="str">
        <f t="shared" si="273"/>
        <v>A+J=</v>
      </c>
      <c r="S880" s="148">
        <f t="shared" si="274"/>
        <v>44358</v>
      </c>
      <c r="T880" s="154">
        <f t="shared" si="266"/>
        <v>0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7" t="str">
        <f t="shared" ca="1" si="275"/>
        <v>Pago</v>
      </c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</row>
    <row r="881" spans="1:208" x14ac:dyDescent="0.2">
      <c r="A881" s="143">
        <f t="shared" si="267"/>
        <v>44331</v>
      </c>
      <c r="B881" s="144">
        <f t="shared" ca="1" si="276"/>
        <v>5140.2376637399921</v>
      </c>
      <c r="C881" s="145">
        <f t="shared" si="268"/>
        <v>5135.1399999999921</v>
      </c>
      <c r="D881" s="146">
        <f ca="1">IF(A881&lt;$B$1,VLOOKUP(A881,[1]DI!$A$4:$B$15000,2,FALSE),0)</f>
        <v>0</v>
      </c>
      <c r="E881" s="145">
        <f t="shared" ca="1" si="260"/>
        <v>1</v>
      </c>
      <c r="F881" s="145">
        <f ca="1">(TRUNC(PRODUCT($E$12:$E880),16))</f>
        <v>1.0982850887989299</v>
      </c>
      <c r="G881" s="145">
        <f t="shared" ca="1" si="278"/>
        <v>1.0977023563249499</v>
      </c>
      <c r="H881" s="145">
        <f t="shared" ca="1" si="261"/>
        <v>1.00053087</v>
      </c>
      <c r="I881" s="147">
        <f t="shared" si="269"/>
        <v>2.9499999999999998E-2</v>
      </c>
      <c r="J881" s="148">
        <f t="shared" si="277"/>
        <v>44327</v>
      </c>
      <c r="K881" s="149">
        <f t="shared" si="270"/>
        <v>3</v>
      </c>
      <c r="L881" s="150">
        <f t="shared" si="271"/>
        <v>4</v>
      </c>
      <c r="M881" s="151">
        <f t="shared" si="262"/>
        <v>1.000461587</v>
      </c>
      <c r="N881" s="151">
        <f t="shared" ca="1" si="263"/>
        <v>1.000992702</v>
      </c>
      <c r="O881" s="150">
        <f t="shared" si="272"/>
        <v>0</v>
      </c>
      <c r="P881" s="145">
        <f t="shared" ca="1" si="264"/>
        <v>5.0976637399999998</v>
      </c>
      <c r="Q881" s="152">
        <f t="shared" si="265"/>
        <v>0</v>
      </c>
      <c r="R881" s="153" t="str">
        <f t="shared" si="273"/>
        <v>A+J=</v>
      </c>
      <c r="S881" s="148">
        <f t="shared" si="274"/>
        <v>44358</v>
      </c>
      <c r="T881" s="154">
        <f t="shared" si="266"/>
        <v>0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7" t="str">
        <f t="shared" ca="1" si="275"/>
        <v>Pago</v>
      </c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</row>
    <row r="882" spans="1:208" x14ac:dyDescent="0.2">
      <c r="A882" s="143">
        <f t="shared" si="267"/>
        <v>44332</v>
      </c>
      <c r="B882" s="144">
        <f t="shared" ca="1" si="276"/>
        <v>5140.2376637399921</v>
      </c>
      <c r="C882" s="145">
        <f t="shared" si="268"/>
        <v>5135.1399999999921</v>
      </c>
      <c r="D882" s="146">
        <f ca="1">IF(A882&lt;$B$1,VLOOKUP(A882,[1]DI!$A$4:$B$15000,2,FALSE),0)</f>
        <v>0</v>
      </c>
      <c r="E882" s="145">
        <f t="shared" ca="1" si="260"/>
        <v>1</v>
      </c>
      <c r="F882" s="145">
        <f ca="1">(TRUNC(PRODUCT($E$12:$E881),16))</f>
        <v>1.0982850887989299</v>
      </c>
      <c r="G882" s="145">
        <f t="shared" ca="1" si="278"/>
        <v>1.0977023563249499</v>
      </c>
      <c r="H882" s="145">
        <f t="shared" ca="1" si="261"/>
        <v>1.00053087</v>
      </c>
      <c r="I882" s="147">
        <f t="shared" si="269"/>
        <v>2.9499999999999998E-2</v>
      </c>
      <c r="J882" s="148">
        <f t="shared" si="277"/>
        <v>44327</v>
      </c>
      <c r="K882" s="149">
        <f t="shared" si="270"/>
        <v>3</v>
      </c>
      <c r="L882" s="150">
        <f t="shared" si="271"/>
        <v>4</v>
      </c>
      <c r="M882" s="151">
        <f t="shared" si="262"/>
        <v>1.000461587</v>
      </c>
      <c r="N882" s="151">
        <f t="shared" ca="1" si="263"/>
        <v>1.000992702</v>
      </c>
      <c r="O882" s="150">
        <f t="shared" si="272"/>
        <v>0</v>
      </c>
      <c r="P882" s="145">
        <f t="shared" ca="1" si="264"/>
        <v>5.0976637399999998</v>
      </c>
      <c r="Q882" s="152">
        <f t="shared" si="265"/>
        <v>0</v>
      </c>
      <c r="R882" s="153" t="str">
        <f t="shared" si="273"/>
        <v>A+J=</v>
      </c>
      <c r="S882" s="148">
        <f t="shared" si="274"/>
        <v>44358</v>
      </c>
      <c r="T882" s="154">
        <f t="shared" si="266"/>
        <v>0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7" t="str">
        <f t="shared" ca="1" si="275"/>
        <v>Pago</v>
      </c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</row>
    <row r="883" spans="1:208" x14ac:dyDescent="0.2">
      <c r="A883" s="143">
        <f t="shared" si="267"/>
        <v>44333</v>
      </c>
      <c r="B883" s="144">
        <f t="shared" ca="1" si="276"/>
        <v>5140.2376637399921</v>
      </c>
      <c r="C883" s="145">
        <f t="shared" si="268"/>
        <v>5135.1399999999921</v>
      </c>
      <c r="D883" s="146">
        <f ca="1">IF(A883&lt;$B$1,VLOOKUP(A883,[1]DI!$A$4:$B$15000,2,FALSE),0)</f>
        <v>3.4000000000000002E-2</v>
      </c>
      <c r="E883" s="145">
        <f t="shared" ca="1" si="260"/>
        <v>1.00013269</v>
      </c>
      <c r="F883" s="145">
        <f ca="1">(TRUNC(PRODUCT($E$12:$E882),16))</f>
        <v>1.0982850887989299</v>
      </c>
      <c r="G883" s="145">
        <f t="shared" ca="1" si="278"/>
        <v>1.0977023563249499</v>
      </c>
      <c r="H883" s="145">
        <f t="shared" ca="1" si="261"/>
        <v>1.00053087</v>
      </c>
      <c r="I883" s="147">
        <f t="shared" si="269"/>
        <v>2.9499999999999998E-2</v>
      </c>
      <c r="J883" s="148">
        <f t="shared" si="277"/>
        <v>44327</v>
      </c>
      <c r="K883" s="149">
        <f t="shared" si="270"/>
        <v>4</v>
      </c>
      <c r="L883" s="150">
        <f t="shared" si="271"/>
        <v>4</v>
      </c>
      <c r="M883" s="151">
        <f t="shared" si="262"/>
        <v>1.000461587</v>
      </c>
      <c r="N883" s="151">
        <f t="shared" ca="1" si="263"/>
        <v>1.000992702</v>
      </c>
      <c r="O883" s="150">
        <f t="shared" si="272"/>
        <v>0</v>
      </c>
      <c r="P883" s="145">
        <f t="shared" ca="1" si="264"/>
        <v>5.0976637399999998</v>
      </c>
      <c r="Q883" s="152">
        <f t="shared" si="265"/>
        <v>0</v>
      </c>
      <c r="R883" s="153" t="str">
        <f t="shared" si="273"/>
        <v>A+J=</v>
      </c>
      <c r="S883" s="148">
        <f t="shared" si="274"/>
        <v>44358</v>
      </c>
      <c r="T883" s="154">
        <f t="shared" si="266"/>
        <v>0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7" t="str">
        <f t="shared" ca="1" si="275"/>
        <v>Pago</v>
      </c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</row>
    <row r="884" spans="1:208" x14ac:dyDescent="0.2">
      <c r="A884" s="143">
        <f t="shared" si="267"/>
        <v>44334</v>
      </c>
      <c r="B884" s="144">
        <f t="shared" ca="1" si="276"/>
        <v>5141.5128627899921</v>
      </c>
      <c r="C884" s="145">
        <f t="shared" si="268"/>
        <v>5135.1399999999921</v>
      </c>
      <c r="D884" s="146">
        <f ca="1">IF(A884&lt;$B$1,VLOOKUP(A884,[1]DI!$A$4:$B$15000,2,FALSE),0)</f>
        <v>3.4000000000000002E-2</v>
      </c>
      <c r="E884" s="145">
        <f t="shared" ca="1" si="260"/>
        <v>1.00013269</v>
      </c>
      <c r="F884" s="145">
        <f ca="1">(TRUNC(PRODUCT($E$12:$E883),16))</f>
        <v>1.0984308202473601</v>
      </c>
      <c r="G884" s="145">
        <f t="shared" ca="1" si="278"/>
        <v>1.0977023563249499</v>
      </c>
      <c r="H884" s="145">
        <f t="shared" ca="1" si="261"/>
        <v>1.00066363</v>
      </c>
      <c r="I884" s="147">
        <f t="shared" si="269"/>
        <v>2.9499999999999998E-2</v>
      </c>
      <c r="J884" s="148">
        <f t="shared" si="277"/>
        <v>44327</v>
      </c>
      <c r="K884" s="149">
        <f t="shared" si="270"/>
        <v>5</v>
      </c>
      <c r="L884" s="150">
        <f t="shared" si="271"/>
        <v>5</v>
      </c>
      <c r="M884" s="151">
        <f t="shared" si="262"/>
        <v>1.0005770169999999</v>
      </c>
      <c r="N884" s="151">
        <f t="shared" ca="1" si="263"/>
        <v>1.0012410300000001</v>
      </c>
      <c r="O884" s="150">
        <f t="shared" si="272"/>
        <v>0</v>
      </c>
      <c r="P884" s="145">
        <f t="shared" ca="1" si="264"/>
        <v>6.3728627900000001</v>
      </c>
      <c r="Q884" s="152">
        <f t="shared" si="265"/>
        <v>0</v>
      </c>
      <c r="R884" s="153" t="str">
        <f t="shared" si="273"/>
        <v>A+J=</v>
      </c>
      <c r="S884" s="148">
        <f t="shared" si="274"/>
        <v>44358</v>
      </c>
      <c r="T884" s="154">
        <f t="shared" si="266"/>
        <v>0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7" t="str">
        <f t="shared" ca="1" si="275"/>
        <v>Pago</v>
      </c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</row>
    <row r="885" spans="1:208" x14ac:dyDescent="0.2">
      <c r="A885" s="143">
        <f t="shared" si="267"/>
        <v>44335</v>
      </c>
      <c r="B885" s="144">
        <f t="shared" ca="1" si="276"/>
        <v>5142.7883339999926</v>
      </c>
      <c r="C885" s="145">
        <f t="shared" si="268"/>
        <v>5135.1399999999921</v>
      </c>
      <c r="D885" s="146">
        <f ca="1">IF(A885&lt;$B$1,VLOOKUP(A885,[1]DI!$A$4:$B$15000,2,FALSE),0)</f>
        <v>3.4000000000000002E-2</v>
      </c>
      <c r="E885" s="145">
        <f t="shared" ca="1" si="260"/>
        <v>1.00013269</v>
      </c>
      <c r="F885" s="145">
        <f ca="1">(TRUNC(PRODUCT($E$12:$E884),16))</f>
        <v>1.0985765710329001</v>
      </c>
      <c r="G885" s="145">
        <f t="shared" ca="1" si="278"/>
        <v>1.0977023563249499</v>
      </c>
      <c r="H885" s="145">
        <f t="shared" ca="1" si="261"/>
        <v>1.0007964</v>
      </c>
      <c r="I885" s="147">
        <f t="shared" si="269"/>
        <v>2.9499999999999998E-2</v>
      </c>
      <c r="J885" s="148">
        <f t="shared" si="277"/>
        <v>44327</v>
      </c>
      <c r="K885" s="149">
        <f t="shared" si="270"/>
        <v>6</v>
      </c>
      <c r="L885" s="150">
        <f t="shared" si="271"/>
        <v>6</v>
      </c>
      <c r="M885" s="151">
        <f t="shared" si="262"/>
        <v>1.00069246</v>
      </c>
      <c r="N885" s="151">
        <f t="shared" ca="1" si="263"/>
        <v>1.0014894110000001</v>
      </c>
      <c r="O885" s="150">
        <f t="shared" si="272"/>
        <v>0</v>
      </c>
      <c r="P885" s="145">
        <f t="shared" ca="1" si="264"/>
        <v>7.6483340000000002</v>
      </c>
      <c r="Q885" s="152">
        <f t="shared" si="265"/>
        <v>0</v>
      </c>
      <c r="R885" s="153" t="str">
        <f t="shared" si="273"/>
        <v>A+J=</v>
      </c>
      <c r="S885" s="148">
        <f t="shared" si="274"/>
        <v>44358</v>
      </c>
      <c r="T885" s="154">
        <f t="shared" si="266"/>
        <v>0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7" t="str">
        <f t="shared" ca="1" si="275"/>
        <v>Pago</v>
      </c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</row>
    <row r="886" spans="1:208" x14ac:dyDescent="0.2">
      <c r="A886" s="143">
        <f t="shared" si="267"/>
        <v>44336</v>
      </c>
      <c r="B886" s="144">
        <f t="shared" ca="1" si="276"/>
        <v>5144.0641903399919</v>
      </c>
      <c r="C886" s="145">
        <f t="shared" si="268"/>
        <v>5135.1399999999921</v>
      </c>
      <c r="D886" s="146">
        <f ca="1">IF(A886&lt;$B$1,VLOOKUP(A886,[1]DI!$A$4:$B$15000,2,FALSE),0)</f>
        <v>3.4000000000000002E-2</v>
      </c>
      <c r="E886" s="145">
        <f t="shared" ca="1" si="260"/>
        <v>1.00013269</v>
      </c>
      <c r="F886" s="145">
        <f ca="1">(TRUNC(PRODUCT($E$12:$E885),16))</f>
        <v>1.09872234115811</v>
      </c>
      <c r="G886" s="145">
        <f t="shared" ca="1" si="278"/>
        <v>1.0977023563249499</v>
      </c>
      <c r="H886" s="145">
        <f t="shared" ca="1" si="261"/>
        <v>1.0009292000000001</v>
      </c>
      <c r="I886" s="147">
        <f t="shared" si="269"/>
        <v>2.9499999999999998E-2</v>
      </c>
      <c r="J886" s="148">
        <f t="shared" si="277"/>
        <v>44327</v>
      </c>
      <c r="K886" s="149">
        <f t="shared" si="270"/>
        <v>7</v>
      </c>
      <c r="L886" s="150">
        <f t="shared" si="271"/>
        <v>7</v>
      </c>
      <c r="M886" s="151">
        <f t="shared" si="262"/>
        <v>1.0008079160000001</v>
      </c>
      <c r="N886" s="151">
        <f t="shared" ca="1" si="263"/>
        <v>1.0017378669999999</v>
      </c>
      <c r="O886" s="150">
        <f t="shared" si="272"/>
        <v>0</v>
      </c>
      <c r="P886" s="145">
        <f t="shared" ca="1" si="264"/>
        <v>8.9241903400000009</v>
      </c>
      <c r="Q886" s="152">
        <f t="shared" si="265"/>
        <v>0</v>
      </c>
      <c r="R886" s="153" t="str">
        <f t="shared" si="273"/>
        <v>A+J=</v>
      </c>
      <c r="S886" s="148">
        <f t="shared" si="274"/>
        <v>44358</v>
      </c>
      <c r="T886" s="154">
        <f t="shared" si="266"/>
        <v>0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7" t="str">
        <f t="shared" ca="1" si="275"/>
        <v>Pago</v>
      </c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</row>
    <row r="887" spans="1:208" x14ac:dyDescent="0.2">
      <c r="A887" s="143">
        <f t="shared" si="267"/>
        <v>44337</v>
      </c>
      <c r="B887" s="144">
        <f t="shared" ca="1" si="276"/>
        <v>5145.3403239799918</v>
      </c>
      <c r="C887" s="145">
        <f t="shared" si="268"/>
        <v>5135.1399999999921</v>
      </c>
      <c r="D887" s="146">
        <f ca="1">IF(A887&lt;$B$1,VLOOKUP(A887,[1]DI!$A$4:$B$15000,2,FALSE),0)</f>
        <v>3.4000000000000002E-2</v>
      </c>
      <c r="E887" s="145">
        <f t="shared" ca="1" si="260"/>
        <v>1.00013269</v>
      </c>
      <c r="F887" s="145">
        <f ca="1">(TRUNC(PRODUCT($E$12:$E886),16))</f>
        <v>1.0988681306255601</v>
      </c>
      <c r="G887" s="145">
        <f t="shared" ca="1" si="278"/>
        <v>1.0977023563249499</v>
      </c>
      <c r="H887" s="145">
        <f t="shared" ca="1" si="261"/>
        <v>1.0010620100000001</v>
      </c>
      <c r="I887" s="147">
        <f t="shared" si="269"/>
        <v>2.9499999999999998E-2</v>
      </c>
      <c r="J887" s="148">
        <f t="shared" si="277"/>
        <v>44327</v>
      </c>
      <c r="K887" s="149">
        <f t="shared" si="270"/>
        <v>8</v>
      </c>
      <c r="L887" s="150">
        <f t="shared" si="271"/>
        <v>8</v>
      </c>
      <c r="M887" s="151">
        <f t="shared" si="262"/>
        <v>1.000923386</v>
      </c>
      <c r="N887" s="151">
        <f t="shared" ca="1" si="263"/>
        <v>1.0019863769999999</v>
      </c>
      <c r="O887" s="150">
        <f t="shared" si="272"/>
        <v>0</v>
      </c>
      <c r="P887" s="145">
        <f t="shared" ca="1" si="264"/>
        <v>10.20032398</v>
      </c>
      <c r="Q887" s="152">
        <f t="shared" si="265"/>
        <v>0</v>
      </c>
      <c r="R887" s="153" t="str">
        <f t="shared" si="273"/>
        <v>A+J=</v>
      </c>
      <c r="S887" s="148">
        <f t="shared" si="274"/>
        <v>44358</v>
      </c>
      <c r="T887" s="154">
        <f t="shared" si="266"/>
        <v>0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7" t="str">
        <f t="shared" ca="1" si="275"/>
        <v>Pago</v>
      </c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</row>
    <row r="888" spans="1:208" x14ac:dyDescent="0.2">
      <c r="A888" s="143">
        <f t="shared" si="267"/>
        <v>44338</v>
      </c>
      <c r="B888" s="144">
        <f t="shared" ca="1" si="276"/>
        <v>5146.6167862699922</v>
      </c>
      <c r="C888" s="145">
        <f t="shared" si="268"/>
        <v>5135.1399999999921</v>
      </c>
      <c r="D888" s="146">
        <f ca="1">IF(A888&lt;$B$1,VLOOKUP(A888,[1]DI!$A$4:$B$15000,2,FALSE),0)</f>
        <v>0</v>
      </c>
      <c r="E888" s="145">
        <f t="shared" ca="1" si="260"/>
        <v>1</v>
      </c>
      <c r="F888" s="145">
        <f ca="1">(TRUNC(PRODUCT($E$12:$E887),16))</f>
        <v>1.09901393943781</v>
      </c>
      <c r="G888" s="145">
        <f t="shared" ca="1" si="278"/>
        <v>1.0977023563249499</v>
      </c>
      <c r="H888" s="145">
        <f t="shared" ca="1" si="261"/>
        <v>1.0011948399999999</v>
      </c>
      <c r="I888" s="147">
        <f t="shared" si="269"/>
        <v>2.9499999999999998E-2</v>
      </c>
      <c r="J888" s="148">
        <f t="shared" si="277"/>
        <v>44327</v>
      </c>
      <c r="K888" s="149">
        <f t="shared" si="270"/>
        <v>8</v>
      </c>
      <c r="L888" s="150">
        <f t="shared" si="271"/>
        <v>9</v>
      </c>
      <c r="M888" s="151">
        <f t="shared" si="262"/>
        <v>1.0010388699999999</v>
      </c>
      <c r="N888" s="151">
        <f t="shared" ca="1" si="263"/>
        <v>1.0022349509999999</v>
      </c>
      <c r="O888" s="150">
        <f t="shared" si="272"/>
        <v>0</v>
      </c>
      <c r="P888" s="145">
        <f t="shared" ca="1" si="264"/>
        <v>11.47678627</v>
      </c>
      <c r="Q888" s="152">
        <f t="shared" si="265"/>
        <v>0</v>
      </c>
      <c r="R888" s="153" t="str">
        <f t="shared" si="273"/>
        <v>A+J=</v>
      </c>
      <c r="S888" s="148">
        <f t="shared" si="274"/>
        <v>44358</v>
      </c>
      <c r="T888" s="154">
        <f t="shared" si="266"/>
        <v>0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7" t="str">
        <f t="shared" ca="1" si="275"/>
        <v>Pago</v>
      </c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</row>
    <row r="889" spans="1:208" x14ac:dyDescent="0.2">
      <c r="A889" s="143">
        <f t="shared" si="267"/>
        <v>44339</v>
      </c>
      <c r="B889" s="144">
        <f t="shared" ca="1" si="276"/>
        <v>5146.6167862699922</v>
      </c>
      <c r="C889" s="145">
        <f t="shared" si="268"/>
        <v>5135.1399999999921</v>
      </c>
      <c r="D889" s="146">
        <f ca="1">IF(A889&lt;$B$1,VLOOKUP(A889,[1]DI!$A$4:$B$15000,2,FALSE),0)</f>
        <v>0</v>
      </c>
      <c r="E889" s="145">
        <f t="shared" ca="1" si="260"/>
        <v>1</v>
      </c>
      <c r="F889" s="145">
        <f ca="1">(TRUNC(PRODUCT($E$12:$E888),16))</f>
        <v>1.09901393943781</v>
      </c>
      <c r="G889" s="145">
        <f t="shared" ca="1" si="278"/>
        <v>1.0977023563249499</v>
      </c>
      <c r="H889" s="145">
        <f t="shared" ca="1" si="261"/>
        <v>1.0011948399999999</v>
      </c>
      <c r="I889" s="147">
        <f t="shared" si="269"/>
        <v>2.9499999999999998E-2</v>
      </c>
      <c r="J889" s="148">
        <f t="shared" si="277"/>
        <v>44327</v>
      </c>
      <c r="K889" s="149">
        <f t="shared" si="270"/>
        <v>8</v>
      </c>
      <c r="L889" s="150">
        <f t="shared" si="271"/>
        <v>9</v>
      </c>
      <c r="M889" s="151">
        <f t="shared" si="262"/>
        <v>1.0010388699999999</v>
      </c>
      <c r="N889" s="151">
        <f t="shared" ca="1" si="263"/>
        <v>1.0022349509999999</v>
      </c>
      <c r="O889" s="150">
        <f t="shared" si="272"/>
        <v>0</v>
      </c>
      <c r="P889" s="145">
        <f t="shared" ca="1" si="264"/>
        <v>11.47678627</v>
      </c>
      <c r="Q889" s="152">
        <f t="shared" si="265"/>
        <v>0</v>
      </c>
      <c r="R889" s="153" t="str">
        <f t="shared" si="273"/>
        <v>A+J=</v>
      </c>
      <c r="S889" s="148">
        <f t="shared" si="274"/>
        <v>44358</v>
      </c>
      <c r="T889" s="154">
        <f t="shared" si="266"/>
        <v>0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7" t="str">
        <f t="shared" ca="1" si="275"/>
        <v>Pago</v>
      </c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</row>
    <row r="890" spans="1:208" x14ac:dyDescent="0.2">
      <c r="A890" s="143">
        <f t="shared" si="267"/>
        <v>44340</v>
      </c>
      <c r="B890" s="144">
        <f t="shared" ca="1" si="276"/>
        <v>5146.6167862699922</v>
      </c>
      <c r="C890" s="145">
        <f t="shared" si="268"/>
        <v>5135.1399999999921</v>
      </c>
      <c r="D890" s="146">
        <f ca="1">IF(A890&lt;$B$1,VLOOKUP(A890,[1]DI!$A$4:$B$15000,2,FALSE),0)</f>
        <v>3.4000000000000002E-2</v>
      </c>
      <c r="E890" s="145">
        <f t="shared" ca="1" si="260"/>
        <v>1.00013269</v>
      </c>
      <c r="F890" s="145">
        <f ca="1">(TRUNC(PRODUCT($E$12:$E889),16))</f>
        <v>1.09901393943781</v>
      </c>
      <c r="G890" s="145">
        <f t="shared" ca="1" si="278"/>
        <v>1.0977023563249499</v>
      </c>
      <c r="H890" s="145">
        <f t="shared" ca="1" si="261"/>
        <v>1.0011948399999999</v>
      </c>
      <c r="I890" s="147">
        <f t="shared" si="269"/>
        <v>2.9499999999999998E-2</v>
      </c>
      <c r="J890" s="148">
        <f t="shared" si="277"/>
        <v>44327</v>
      </c>
      <c r="K890" s="149">
        <f t="shared" si="270"/>
        <v>9</v>
      </c>
      <c r="L890" s="150">
        <f t="shared" si="271"/>
        <v>9</v>
      </c>
      <c r="M890" s="151">
        <f t="shared" si="262"/>
        <v>1.0010388699999999</v>
      </c>
      <c r="N890" s="151">
        <f t="shared" ca="1" si="263"/>
        <v>1.0022349509999999</v>
      </c>
      <c r="O890" s="150">
        <f t="shared" si="272"/>
        <v>0</v>
      </c>
      <c r="P890" s="145">
        <f t="shared" ca="1" si="264"/>
        <v>11.47678627</v>
      </c>
      <c r="Q890" s="152">
        <f t="shared" si="265"/>
        <v>0</v>
      </c>
      <c r="R890" s="153" t="str">
        <f t="shared" si="273"/>
        <v>A+J=</v>
      </c>
      <c r="S890" s="148">
        <f t="shared" si="274"/>
        <v>44358</v>
      </c>
      <c r="T890" s="154">
        <f t="shared" si="266"/>
        <v>0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7" t="str">
        <f t="shared" ca="1" si="275"/>
        <v>Pago</v>
      </c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</row>
    <row r="891" spans="1:208" x14ac:dyDescent="0.2">
      <c r="A891" s="143">
        <f t="shared" si="267"/>
        <v>44341</v>
      </c>
      <c r="B891" s="144">
        <f t="shared" ca="1" si="276"/>
        <v>5147.8935772099921</v>
      </c>
      <c r="C891" s="145">
        <f t="shared" si="268"/>
        <v>5135.1399999999921</v>
      </c>
      <c r="D891" s="146">
        <f ca="1">IF(A891&lt;$B$1,VLOOKUP(A891,[1]DI!$A$4:$B$15000,2,FALSE),0)</f>
        <v>3.4000000000000002E-2</v>
      </c>
      <c r="E891" s="145">
        <f t="shared" ca="1" si="260"/>
        <v>1.00013269</v>
      </c>
      <c r="F891" s="145">
        <f ca="1">(TRUNC(PRODUCT($E$12:$E890),16))</f>
        <v>1.0991597675974401</v>
      </c>
      <c r="G891" s="145">
        <f t="shared" ca="1" si="278"/>
        <v>1.0977023563249499</v>
      </c>
      <c r="H891" s="145">
        <f t="shared" ca="1" si="261"/>
        <v>1.0013276900000001</v>
      </c>
      <c r="I891" s="147">
        <f t="shared" si="269"/>
        <v>2.9499999999999998E-2</v>
      </c>
      <c r="J891" s="148">
        <f t="shared" si="277"/>
        <v>44327</v>
      </c>
      <c r="K891" s="149">
        <f t="shared" si="270"/>
        <v>10</v>
      </c>
      <c r="L891" s="150">
        <f t="shared" si="271"/>
        <v>10</v>
      </c>
      <c r="M891" s="151">
        <f t="shared" si="262"/>
        <v>1.001154366</v>
      </c>
      <c r="N891" s="151">
        <f t="shared" ca="1" si="263"/>
        <v>1.0024835889999999</v>
      </c>
      <c r="O891" s="150">
        <f t="shared" si="272"/>
        <v>0</v>
      </c>
      <c r="P891" s="145">
        <f t="shared" ca="1" si="264"/>
        <v>12.75357721</v>
      </c>
      <c r="Q891" s="152">
        <f t="shared" si="265"/>
        <v>0</v>
      </c>
      <c r="R891" s="153" t="str">
        <f t="shared" si="273"/>
        <v>A+J=</v>
      </c>
      <c r="S891" s="148">
        <f t="shared" si="274"/>
        <v>44358</v>
      </c>
      <c r="T891" s="154">
        <f t="shared" si="266"/>
        <v>0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7" t="str">
        <f t="shared" ca="1" si="275"/>
        <v>Pago</v>
      </c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</row>
    <row r="892" spans="1:208" x14ac:dyDescent="0.2">
      <c r="A892" s="143">
        <f t="shared" si="267"/>
        <v>44342</v>
      </c>
      <c r="B892" s="144">
        <f t="shared" ca="1" si="276"/>
        <v>5149.1706967999926</v>
      </c>
      <c r="C892" s="145">
        <f t="shared" si="268"/>
        <v>5135.1399999999921</v>
      </c>
      <c r="D892" s="146">
        <f ca="1">IF(A892&lt;$B$1,VLOOKUP(A892,[1]DI!$A$4:$B$15000,2,FALSE),0)</f>
        <v>3.4000000000000002E-2</v>
      </c>
      <c r="E892" s="145">
        <f t="shared" ca="1" si="260"/>
        <v>1.00013269</v>
      </c>
      <c r="F892" s="145">
        <f ca="1">(TRUNC(PRODUCT($E$12:$E891),16))</f>
        <v>1.099305615107</v>
      </c>
      <c r="G892" s="145">
        <f t="shared" ca="1" si="278"/>
        <v>1.0977023563249499</v>
      </c>
      <c r="H892" s="145">
        <f t="shared" ca="1" si="261"/>
        <v>1.0014605599999999</v>
      </c>
      <c r="I892" s="147">
        <f t="shared" si="269"/>
        <v>2.9499999999999998E-2</v>
      </c>
      <c r="J892" s="148">
        <f t="shared" si="277"/>
        <v>44327</v>
      </c>
      <c r="K892" s="149">
        <f t="shared" si="270"/>
        <v>11</v>
      </c>
      <c r="L892" s="150">
        <f t="shared" si="271"/>
        <v>11</v>
      </c>
      <c r="M892" s="151">
        <f t="shared" si="262"/>
        <v>1.0012698760000001</v>
      </c>
      <c r="N892" s="151">
        <f t="shared" ca="1" si="263"/>
        <v>1.0027322910000001</v>
      </c>
      <c r="O892" s="150">
        <f t="shared" si="272"/>
        <v>0</v>
      </c>
      <c r="P892" s="145">
        <f t="shared" ca="1" si="264"/>
        <v>14.030696799999999</v>
      </c>
      <c r="Q892" s="152">
        <f t="shared" si="265"/>
        <v>0</v>
      </c>
      <c r="R892" s="153" t="str">
        <f t="shared" si="273"/>
        <v>A+J=</v>
      </c>
      <c r="S892" s="148">
        <f t="shared" si="274"/>
        <v>44358</v>
      </c>
      <c r="T892" s="154">
        <f t="shared" si="266"/>
        <v>0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7" t="str">
        <f t="shared" ca="1" si="275"/>
        <v>Pago</v>
      </c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</row>
    <row r="893" spans="1:208" x14ac:dyDescent="0.2">
      <c r="A893" s="143">
        <f t="shared" si="267"/>
        <v>44343</v>
      </c>
      <c r="B893" s="144">
        <f t="shared" ca="1" si="276"/>
        <v>5150.4480936899918</v>
      </c>
      <c r="C893" s="145">
        <f t="shared" si="268"/>
        <v>5135.1399999999921</v>
      </c>
      <c r="D893" s="146">
        <f ca="1">IF(A893&lt;$B$1,VLOOKUP(A893,[1]DI!$A$4:$B$15000,2,FALSE),0)</f>
        <v>3.4000000000000002E-2</v>
      </c>
      <c r="E893" s="145">
        <f t="shared" ca="1" si="260"/>
        <v>1.00013269</v>
      </c>
      <c r="F893" s="145">
        <f ca="1">(TRUNC(PRODUCT($E$12:$E892),16))</f>
        <v>1.0994514819690699</v>
      </c>
      <c r="G893" s="145">
        <f t="shared" ca="1" si="278"/>
        <v>1.0977023563249499</v>
      </c>
      <c r="H893" s="145">
        <f t="shared" ca="1" si="261"/>
        <v>1.0015934399999999</v>
      </c>
      <c r="I893" s="147">
        <f t="shared" si="269"/>
        <v>2.9499999999999998E-2</v>
      </c>
      <c r="J893" s="148">
        <f t="shared" si="277"/>
        <v>44327</v>
      </c>
      <c r="K893" s="149">
        <f t="shared" si="270"/>
        <v>12</v>
      </c>
      <c r="L893" s="150">
        <f t="shared" si="271"/>
        <v>12</v>
      </c>
      <c r="M893" s="151">
        <f t="shared" si="262"/>
        <v>1.0013853989999999</v>
      </c>
      <c r="N893" s="151">
        <f t="shared" ca="1" si="263"/>
        <v>1.002981047</v>
      </c>
      <c r="O893" s="150">
        <f t="shared" si="272"/>
        <v>0</v>
      </c>
      <c r="P893" s="145">
        <f t="shared" ca="1" si="264"/>
        <v>15.30809369</v>
      </c>
      <c r="Q893" s="152">
        <f t="shared" si="265"/>
        <v>0</v>
      </c>
      <c r="R893" s="153" t="str">
        <f t="shared" si="273"/>
        <v>A+J=</v>
      </c>
      <c r="S893" s="148">
        <f t="shared" si="274"/>
        <v>44358</v>
      </c>
      <c r="T893" s="154">
        <f t="shared" si="266"/>
        <v>0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7" t="str">
        <f t="shared" ca="1" si="275"/>
        <v>Pago</v>
      </c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</row>
    <row r="894" spans="1:208" x14ac:dyDescent="0.2">
      <c r="A894" s="143">
        <f t="shared" si="267"/>
        <v>44344</v>
      </c>
      <c r="B894" s="144">
        <f t="shared" ca="1" si="276"/>
        <v>5151.7258192199924</v>
      </c>
      <c r="C894" s="145">
        <f t="shared" si="268"/>
        <v>5135.1399999999921</v>
      </c>
      <c r="D894" s="146">
        <f ca="1">IF(A894&lt;$B$1,VLOOKUP(A894,[1]DI!$A$4:$B$15000,2,FALSE),0)</f>
        <v>3.4000000000000002E-2</v>
      </c>
      <c r="E894" s="145">
        <f t="shared" ca="1" si="260"/>
        <v>1.00013269</v>
      </c>
      <c r="F894" s="145">
        <f ca="1">(TRUNC(PRODUCT($E$12:$E893),16))</f>
        <v>1.0995973681862099</v>
      </c>
      <c r="G894" s="145">
        <f t="shared" ca="1" si="278"/>
        <v>1.0977023563249499</v>
      </c>
      <c r="H894" s="145">
        <f t="shared" ca="1" si="261"/>
        <v>1.00172634</v>
      </c>
      <c r="I894" s="147">
        <f t="shared" si="269"/>
        <v>2.9499999999999998E-2</v>
      </c>
      <c r="J894" s="148">
        <f t="shared" si="277"/>
        <v>44327</v>
      </c>
      <c r="K894" s="149">
        <f t="shared" si="270"/>
        <v>13</v>
      </c>
      <c r="L894" s="150">
        <f t="shared" si="271"/>
        <v>13</v>
      </c>
      <c r="M894" s="151">
        <f t="shared" si="262"/>
        <v>1.001500936</v>
      </c>
      <c r="N894" s="151">
        <f t="shared" ca="1" si="263"/>
        <v>1.0032298669999999</v>
      </c>
      <c r="O894" s="150">
        <f t="shared" si="272"/>
        <v>0</v>
      </c>
      <c r="P894" s="145">
        <f t="shared" ca="1" si="264"/>
        <v>16.585819220000001</v>
      </c>
      <c r="Q894" s="152">
        <f t="shared" si="265"/>
        <v>0</v>
      </c>
      <c r="R894" s="153" t="str">
        <f t="shared" si="273"/>
        <v>A+J=</v>
      </c>
      <c r="S894" s="148">
        <f t="shared" si="274"/>
        <v>44358</v>
      </c>
      <c r="T894" s="154">
        <f t="shared" si="266"/>
        <v>0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7" t="str">
        <f t="shared" ca="1" si="275"/>
        <v>Pago</v>
      </c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</row>
    <row r="895" spans="1:208" x14ac:dyDescent="0.2">
      <c r="A895" s="143">
        <f t="shared" si="267"/>
        <v>44345</v>
      </c>
      <c r="B895" s="144">
        <f t="shared" ca="1" si="276"/>
        <v>5153.0038734099926</v>
      </c>
      <c r="C895" s="145">
        <f t="shared" si="268"/>
        <v>5135.1399999999921</v>
      </c>
      <c r="D895" s="146">
        <f ca="1">IF(A895&lt;$B$1,VLOOKUP(A895,[1]DI!$A$4:$B$15000,2,FALSE),0)</f>
        <v>0</v>
      </c>
      <c r="E895" s="145">
        <f t="shared" ca="1" si="260"/>
        <v>1</v>
      </c>
      <c r="F895" s="145">
        <f ca="1">(TRUNC(PRODUCT($E$12:$E894),16))</f>
        <v>1.09974327376099</v>
      </c>
      <c r="G895" s="145">
        <f t="shared" ca="1" si="278"/>
        <v>1.0977023563249499</v>
      </c>
      <c r="H895" s="145">
        <f t="shared" ca="1" si="261"/>
        <v>1.00185926</v>
      </c>
      <c r="I895" s="147">
        <f t="shared" si="269"/>
        <v>2.9499999999999998E-2</v>
      </c>
      <c r="J895" s="148">
        <f t="shared" si="277"/>
        <v>44327</v>
      </c>
      <c r="K895" s="149">
        <f t="shared" si="270"/>
        <v>13</v>
      </c>
      <c r="L895" s="150">
        <f t="shared" si="271"/>
        <v>14</v>
      </c>
      <c r="M895" s="151">
        <f t="shared" si="262"/>
        <v>1.0016164860000001</v>
      </c>
      <c r="N895" s="151">
        <f t="shared" ca="1" si="263"/>
        <v>1.0034787510000001</v>
      </c>
      <c r="O895" s="150">
        <f t="shared" si="272"/>
        <v>0</v>
      </c>
      <c r="P895" s="145">
        <f t="shared" ca="1" si="264"/>
        <v>17.86387341</v>
      </c>
      <c r="Q895" s="152">
        <f t="shared" si="265"/>
        <v>0</v>
      </c>
      <c r="R895" s="153" t="str">
        <f t="shared" si="273"/>
        <v>A+J=</v>
      </c>
      <c r="S895" s="148">
        <f t="shared" si="274"/>
        <v>44358</v>
      </c>
      <c r="T895" s="154">
        <f t="shared" si="266"/>
        <v>0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7" t="str">
        <f t="shared" ca="1" si="275"/>
        <v>Pago</v>
      </c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</row>
    <row r="896" spans="1:208" x14ac:dyDescent="0.2">
      <c r="A896" s="143">
        <f t="shared" si="267"/>
        <v>44346</v>
      </c>
      <c r="B896" s="144">
        <f t="shared" ca="1" si="276"/>
        <v>5153.0038734099926</v>
      </c>
      <c r="C896" s="145">
        <f t="shared" si="268"/>
        <v>5135.1399999999921</v>
      </c>
      <c r="D896" s="146">
        <f ca="1">IF(A896&lt;$B$1,VLOOKUP(A896,[1]DI!$A$4:$B$15000,2,FALSE),0)</f>
        <v>0</v>
      </c>
      <c r="E896" s="145">
        <f t="shared" ca="1" si="260"/>
        <v>1</v>
      </c>
      <c r="F896" s="145">
        <f ca="1">(TRUNC(PRODUCT($E$12:$E895),16))</f>
        <v>1.09974327376099</v>
      </c>
      <c r="G896" s="145">
        <f t="shared" ca="1" si="278"/>
        <v>1.0977023563249499</v>
      </c>
      <c r="H896" s="145">
        <f t="shared" ca="1" si="261"/>
        <v>1.00185926</v>
      </c>
      <c r="I896" s="147">
        <f t="shared" si="269"/>
        <v>2.9499999999999998E-2</v>
      </c>
      <c r="J896" s="148">
        <f t="shared" si="277"/>
        <v>44327</v>
      </c>
      <c r="K896" s="149">
        <f t="shared" si="270"/>
        <v>13</v>
      </c>
      <c r="L896" s="150">
        <f t="shared" si="271"/>
        <v>14</v>
      </c>
      <c r="M896" s="151">
        <f t="shared" si="262"/>
        <v>1.0016164860000001</v>
      </c>
      <c r="N896" s="151">
        <f t="shared" ca="1" si="263"/>
        <v>1.0034787510000001</v>
      </c>
      <c r="O896" s="150">
        <f t="shared" si="272"/>
        <v>0</v>
      </c>
      <c r="P896" s="145">
        <f t="shared" ca="1" si="264"/>
        <v>17.86387341</v>
      </c>
      <c r="Q896" s="152">
        <f t="shared" si="265"/>
        <v>0</v>
      </c>
      <c r="R896" s="153" t="str">
        <f t="shared" si="273"/>
        <v>A+J=</v>
      </c>
      <c r="S896" s="148">
        <f t="shared" si="274"/>
        <v>44358</v>
      </c>
      <c r="T896" s="154">
        <f t="shared" si="266"/>
        <v>0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7" t="str">
        <f t="shared" ca="1" si="275"/>
        <v>Pago</v>
      </c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</row>
    <row r="897" spans="1:208" x14ac:dyDescent="0.2">
      <c r="A897" s="143">
        <f t="shared" si="267"/>
        <v>44347</v>
      </c>
      <c r="B897" s="144">
        <f t="shared" ca="1" si="276"/>
        <v>5153.0038734099926</v>
      </c>
      <c r="C897" s="145">
        <f t="shared" si="268"/>
        <v>5135.1399999999921</v>
      </c>
      <c r="D897" s="146">
        <f ca="1">IF(A897&lt;$B$1,VLOOKUP(A897,[1]DI!$A$4:$B$15000,2,FALSE),0)</f>
        <v>3.4000000000000002E-2</v>
      </c>
      <c r="E897" s="145">
        <f t="shared" ca="1" si="260"/>
        <v>1.00013269</v>
      </c>
      <c r="F897" s="145">
        <f ca="1">(TRUNC(PRODUCT($E$12:$E896),16))</f>
        <v>1.09974327376099</v>
      </c>
      <c r="G897" s="145">
        <f t="shared" ca="1" si="278"/>
        <v>1.0977023563249499</v>
      </c>
      <c r="H897" s="145">
        <f t="shared" ca="1" si="261"/>
        <v>1.00185926</v>
      </c>
      <c r="I897" s="147">
        <f t="shared" si="269"/>
        <v>2.9499999999999998E-2</v>
      </c>
      <c r="J897" s="148">
        <f t="shared" si="277"/>
        <v>44327</v>
      </c>
      <c r="K897" s="149">
        <f t="shared" si="270"/>
        <v>14</v>
      </c>
      <c r="L897" s="150">
        <f t="shared" si="271"/>
        <v>14</v>
      </c>
      <c r="M897" s="151">
        <f t="shared" si="262"/>
        <v>1.0016164860000001</v>
      </c>
      <c r="N897" s="151">
        <f t="shared" ca="1" si="263"/>
        <v>1.0034787510000001</v>
      </c>
      <c r="O897" s="150">
        <f t="shared" si="272"/>
        <v>0</v>
      </c>
      <c r="P897" s="145">
        <f t="shared" ca="1" si="264"/>
        <v>17.86387341</v>
      </c>
      <c r="Q897" s="152">
        <f t="shared" si="265"/>
        <v>0</v>
      </c>
      <c r="R897" s="153" t="str">
        <f t="shared" si="273"/>
        <v>A+J=</v>
      </c>
      <c r="S897" s="148">
        <f t="shared" si="274"/>
        <v>44358</v>
      </c>
      <c r="T897" s="154">
        <f t="shared" si="266"/>
        <v>0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7" t="str">
        <f t="shared" ca="1" si="275"/>
        <v>Pago</v>
      </c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</row>
    <row r="898" spans="1:208" x14ac:dyDescent="0.2">
      <c r="A898" s="143">
        <f t="shared" si="267"/>
        <v>44348</v>
      </c>
      <c r="B898" s="144">
        <f t="shared" ca="1" si="276"/>
        <v>5154.2822613699918</v>
      </c>
      <c r="C898" s="145">
        <f t="shared" si="268"/>
        <v>5135.1399999999921</v>
      </c>
      <c r="D898" s="146">
        <f ca="1">IF(A898&lt;$B$1,VLOOKUP(A898,[1]DI!$A$4:$B$15000,2,FALSE),0)</f>
        <v>3.4000000000000002E-2</v>
      </c>
      <c r="E898" s="145">
        <f t="shared" ca="1" si="260"/>
        <v>1.00013269</v>
      </c>
      <c r="F898" s="145">
        <f ca="1">(TRUNC(PRODUCT($E$12:$E897),16))</f>
        <v>1.09988919869599</v>
      </c>
      <c r="G898" s="145">
        <f t="shared" ca="1" si="278"/>
        <v>1.0977023563249499</v>
      </c>
      <c r="H898" s="145">
        <f t="shared" ca="1" si="261"/>
        <v>1.0019922000000001</v>
      </c>
      <c r="I898" s="147">
        <f t="shared" si="269"/>
        <v>2.9499999999999998E-2</v>
      </c>
      <c r="J898" s="148">
        <f t="shared" si="277"/>
        <v>44327</v>
      </c>
      <c r="K898" s="149">
        <f t="shared" si="270"/>
        <v>15</v>
      </c>
      <c r="L898" s="150">
        <f t="shared" si="271"/>
        <v>15</v>
      </c>
      <c r="M898" s="151">
        <f t="shared" si="262"/>
        <v>1.0017320489999999</v>
      </c>
      <c r="N898" s="151">
        <f t="shared" ca="1" si="263"/>
        <v>1.0037277</v>
      </c>
      <c r="O898" s="150">
        <f t="shared" si="272"/>
        <v>0</v>
      </c>
      <c r="P898" s="145">
        <f t="shared" ca="1" si="264"/>
        <v>19.14226137</v>
      </c>
      <c r="Q898" s="152">
        <f t="shared" si="265"/>
        <v>0</v>
      </c>
      <c r="R898" s="153" t="str">
        <f t="shared" si="273"/>
        <v>A+J=</v>
      </c>
      <c r="S898" s="148">
        <f t="shared" si="274"/>
        <v>44358</v>
      </c>
      <c r="T898" s="154">
        <f t="shared" si="266"/>
        <v>0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7" t="str">
        <f t="shared" ca="1" si="275"/>
        <v>Pago</v>
      </c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</row>
    <row r="899" spans="1:208" x14ac:dyDescent="0.2">
      <c r="A899" s="143">
        <f t="shared" si="267"/>
        <v>44349</v>
      </c>
      <c r="B899" s="144">
        <f t="shared" ca="1" si="276"/>
        <v>5155.5609163699919</v>
      </c>
      <c r="C899" s="145">
        <f t="shared" si="268"/>
        <v>5135.1399999999921</v>
      </c>
      <c r="D899" s="146">
        <f ca="1">IF(A899&lt;$B$1,VLOOKUP(A899,[1]DI!$A$4:$B$15000,2,FALSE),0)</f>
        <v>3.4000000000000002E-2</v>
      </c>
      <c r="E899" s="145">
        <f t="shared" ca="1" si="260"/>
        <v>1.00013269</v>
      </c>
      <c r="F899" s="145">
        <f ca="1">(TRUNC(PRODUCT($E$12:$E898),16))</f>
        <v>1.10003514299376</v>
      </c>
      <c r="G899" s="145">
        <f t="shared" ca="1" si="278"/>
        <v>1.0977023563249499</v>
      </c>
      <c r="H899" s="145">
        <f t="shared" ca="1" si="261"/>
        <v>1.0021251499999999</v>
      </c>
      <c r="I899" s="147">
        <f t="shared" si="269"/>
        <v>2.9499999999999998E-2</v>
      </c>
      <c r="J899" s="148">
        <f t="shared" si="277"/>
        <v>44327</v>
      </c>
      <c r="K899" s="149">
        <f t="shared" si="270"/>
        <v>16</v>
      </c>
      <c r="L899" s="150">
        <f t="shared" si="271"/>
        <v>16</v>
      </c>
      <c r="M899" s="151">
        <f t="shared" si="262"/>
        <v>1.0018476249999999</v>
      </c>
      <c r="N899" s="151">
        <f t="shared" ca="1" si="263"/>
        <v>1.003976701</v>
      </c>
      <c r="O899" s="150">
        <f t="shared" si="272"/>
        <v>0</v>
      </c>
      <c r="P899" s="145">
        <f t="shared" ca="1" si="264"/>
        <v>20.42091637</v>
      </c>
      <c r="Q899" s="152">
        <f t="shared" si="265"/>
        <v>0</v>
      </c>
      <c r="R899" s="153" t="str">
        <f t="shared" si="273"/>
        <v>A+J=</v>
      </c>
      <c r="S899" s="148">
        <f t="shared" si="274"/>
        <v>44358</v>
      </c>
      <c r="T899" s="154">
        <f t="shared" si="266"/>
        <v>0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7" t="str">
        <f t="shared" ca="1" si="275"/>
        <v>Pago</v>
      </c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</row>
    <row r="900" spans="1:208" x14ac:dyDescent="0.2">
      <c r="A900" s="143">
        <f t="shared" si="267"/>
        <v>44350</v>
      </c>
      <c r="B900" s="144">
        <f t="shared" ca="1" si="276"/>
        <v>5156.8399616299921</v>
      </c>
      <c r="C900" s="145">
        <f t="shared" si="268"/>
        <v>5135.1399999999921</v>
      </c>
      <c r="D900" s="146">
        <f ca="1">IF(A900&lt;$B$1,VLOOKUP(A900,[1]DI!$A$4:$B$15000,2,FALSE),0)</f>
        <v>0</v>
      </c>
      <c r="E900" s="145">
        <f t="shared" ca="1" si="260"/>
        <v>1</v>
      </c>
      <c r="F900" s="145">
        <f ca="1">(TRUNC(PRODUCT($E$12:$E899),16))</f>
        <v>1.1001811066568901</v>
      </c>
      <c r="G900" s="145">
        <f t="shared" ca="1" si="278"/>
        <v>1.0977023563249499</v>
      </c>
      <c r="H900" s="145">
        <f t="shared" ca="1" si="261"/>
        <v>1.00225813</v>
      </c>
      <c r="I900" s="147">
        <f t="shared" si="269"/>
        <v>2.9499999999999998E-2</v>
      </c>
      <c r="J900" s="148">
        <f t="shared" si="277"/>
        <v>44327</v>
      </c>
      <c r="K900" s="149">
        <f t="shared" si="270"/>
        <v>16</v>
      </c>
      <c r="L900" s="150">
        <f t="shared" si="271"/>
        <v>17</v>
      </c>
      <c r="M900" s="151">
        <f t="shared" si="262"/>
        <v>1.001963215</v>
      </c>
      <c r="N900" s="151">
        <f t="shared" ca="1" si="263"/>
        <v>1.0042257779999999</v>
      </c>
      <c r="O900" s="150">
        <f t="shared" si="272"/>
        <v>0</v>
      </c>
      <c r="P900" s="145">
        <f t="shared" ca="1" si="264"/>
        <v>21.699961630000001</v>
      </c>
      <c r="Q900" s="152">
        <f t="shared" si="265"/>
        <v>0</v>
      </c>
      <c r="R900" s="153" t="str">
        <f t="shared" si="273"/>
        <v>A+J=</v>
      </c>
      <c r="S900" s="148">
        <f t="shared" si="274"/>
        <v>44358</v>
      </c>
      <c r="T900" s="154">
        <f t="shared" si="266"/>
        <v>0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7" t="str">
        <f t="shared" ca="1" si="275"/>
        <v>Pago</v>
      </c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</row>
    <row r="901" spans="1:208" x14ac:dyDescent="0.2">
      <c r="A901" s="143">
        <f t="shared" si="267"/>
        <v>44351</v>
      </c>
      <c r="B901" s="144">
        <f t="shared" ca="1" si="276"/>
        <v>5156.8399616299921</v>
      </c>
      <c r="C901" s="145">
        <f t="shared" si="268"/>
        <v>5135.1399999999921</v>
      </c>
      <c r="D901" s="146">
        <f ca="1">IF(A901&lt;$B$1,VLOOKUP(A901,[1]DI!$A$4:$B$15000,2,FALSE),0)</f>
        <v>3.4000000000000002E-2</v>
      </c>
      <c r="E901" s="145">
        <f t="shared" ca="1" si="260"/>
        <v>1.00013269</v>
      </c>
      <c r="F901" s="145">
        <f ca="1">(TRUNC(PRODUCT($E$12:$E900),16))</f>
        <v>1.1001811066568901</v>
      </c>
      <c r="G901" s="145">
        <f t="shared" ca="1" si="278"/>
        <v>1.0977023563249499</v>
      </c>
      <c r="H901" s="145">
        <f t="shared" ca="1" si="261"/>
        <v>1.00225813</v>
      </c>
      <c r="I901" s="147">
        <f t="shared" si="269"/>
        <v>2.9499999999999998E-2</v>
      </c>
      <c r="J901" s="148">
        <f t="shared" si="277"/>
        <v>44327</v>
      </c>
      <c r="K901" s="149">
        <f t="shared" si="270"/>
        <v>17</v>
      </c>
      <c r="L901" s="150">
        <f t="shared" si="271"/>
        <v>17</v>
      </c>
      <c r="M901" s="151">
        <f t="shared" si="262"/>
        <v>1.001963215</v>
      </c>
      <c r="N901" s="151">
        <f t="shared" ca="1" si="263"/>
        <v>1.0042257779999999</v>
      </c>
      <c r="O901" s="150">
        <f t="shared" si="272"/>
        <v>0</v>
      </c>
      <c r="P901" s="145">
        <f t="shared" ca="1" si="264"/>
        <v>21.699961630000001</v>
      </c>
      <c r="Q901" s="152">
        <f t="shared" si="265"/>
        <v>0</v>
      </c>
      <c r="R901" s="153" t="str">
        <f t="shared" si="273"/>
        <v>A+J=</v>
      </c>
      <c r="S901" s="148">
        <f t="shared" si="274"/>
        <v>44358</v>
      </c>
      <c r="T901" s="154">
        <f t="shared" si="266"/>
        <v>0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7" t="str">
        <f t="shared" ca="1" si="275"/>
        <v>Pago</v>
      </c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</row>
    <row r="902" spans="1:208" x14ac:dyDescent="0.2">
      <c r="A902" s="143">
        <f t="shared" si="267"/>
        <v>44352</v>
      </c>
      <c r="B902" s="144">
        <f t="shared" ca="1" si="276"/>
        <v>5158.1192841999919</v>
      </c>
      <c r="C902" s="145">
        <f t="shared" si="268"/>
        <v>5135.1399999999921</v>
      </c>
      <c r="D902" s="146">
        <f ca="1">IF(A902&lt;$B$1,VLOOKUP(A902,[1]DI!$A$4:$B$15000,2,FALSE),0)</f>
        <v>0</v>
      </c>
      <c r="E902" s="145">
        <f t="shared" ca="1" si="260"/>
        <v>1</v>
      </c>
      <c r="F902" s="145">
        <f ca="1">(TRUNC(PRODUCT($E$12:$E901),16))</f>
        <v>1.10032708968793</v>
      </c>
      <c r="G902" s="145">
        <f t="shared" ca="1" si="278"/>
        <v>1.0977023563249499</v>
      </c>
      <c r="H902" s="145">
        <f t="shared" ca="1" si="261"/>
        <v>1.00239112</v>
      </c>
      <c r="I902" s="147">
        <f t="shared" si="269"/>
        <v>2.9499999999999998E-2</v>
      </c>
      <c r="J902" s="148">
        <f t="shared" si="277"/>
        <v>44327</v>
      </c>
      <c r="K902" s="149">
        <f t="shared" si="270"/>
        <v>17</v>
      </c>
      <c r="L902" s="150">
        <f t="shared" si="271"/>
        <v>18</v>
      </c>
      <c r="M902" s="151">
        <f t="shared" si="262"/>
        <v>1.002078818</v>
      </c>
      <c r="N902" s="151">
        <f t="shared" ca="1" si="263"/>
        <v>1.004474909</v>
      </c>
      <c r="O902" s="150">
        <f t="shared" si="272"/>
        <v>0</v>
      </c>
      <c r="P902" s="145">
        <f t="shared" ca="1" si="264"/>
        <v>22.979284199999999</v>
      </c>
      <c r="Q902" s="152">
        <f t="shared" si="265"/>
        <v>0</v>
      </c>
      <c r="R902" s="153" t="str">
        <f t="shared" si="273"/>
        <v>A+J=</v>
      </c>
      <c r="S902" s="148">
        <f t="shared" si="274"/>
        <v>44358</v>
      </c>
      <c r="T902" s="154">
        <f t="shared" si="266"/>
        <v>0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7" t="str">
        <f t="shared" ca="1" si="275"/>
        <v>Pago</v>
      </c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</row>
    <row r="903" spans="1:208" x14ac:dyDescent="0.2">
      <c r="A903" s="143">
        <f t="shared" si="267"/>
        <v>44353</v>
      </c>
      <c r="B903" s="144">
        <f t="shared" ca="1" si="276"/>
        <v>5158.1192841999919</v>
      </c>
      <c r="C903" s="145">
        <f t="shared" si="268"/>
        <v>5135.1399999999921</v>
      </c>
      <c r="D903" s="146">
        <f ca="1">IF(A903&lt;$B$1,VLOOKUP(A903,[1]DI!$A$4:$B$15000,2,FALSE),0)</f>
        <v>0</v>
      </c>
      <c r="E903" s="145">
        <f t="shared" ca="1" si="260"/>
        <v>1</v>
      </c>
      <c r="F903" s="145">
        <f ca="1">(TRUNC(PRODUCT($E$12:$E902),16))</f>
        <v>1.10032708968793</v>
      </c>
      <c r="G903" s="145">
        <f t="shared" ca="1" si="278"/>
        <v>1.0977023563249499</v>
      </c>
      <c r="H903" s="145">
        <f t="shared" ca="1" si="261"/>
        <v>1.00239112</v>
      </c>
      <c r="I903" s="147">
        <f t="shared" si="269"/>
        <v>2.9499999999999998E-2</v>
      </c>
      <c r="J903" s="148">
        <f t="shared" si="277"/>
        <v>44327</v>
      </c>
      <c r="K903" s="149">
        <f t="shared" si="270"/>
        <v>17</v>
      </c>
      <c r="L903" s="150">
        <f t="shared" si="271"/>
        <v>18</v>
      </c>
      <c r="M903" s="151">
        <f t="shared" si="262"/>
        <v>1.002078818</v>
      </c>
      <c r="N903" s="151">
        <f t="shared" ca="1" si="263"/>
        <v>1.004474909</v>
      </c>
      <c r="O903" s="150">
        <f t="shared" si="272"/>
        <v>0</v>
      </c>
      <c r="P903" s="145">
        <f t="shared" ca="1" si="264"/>
        <v>22.979284199999999</v>
      </c>
      <c r="Q903" s="152">
        <f t="shared" si="265"/>
        <v>0</v>
      </c>
      <c r="R903" s="153" t="str">
        <f t="shared" si="273"/>
        <v>A+J=</v>
      </c>
      <c r="S903" s="148">
        <f t="shared" si="274"/>
        <v>44358</v>
      </c>
      <c r="T903" s="154">
        <f t="shared" si="266"/>
        <v>0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7" t="str">
        <f t="shared" ca="1" si="275"/>
        <v>Pago</v>
      </c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</row>
    <row r="904" spans="1:208" x14ac:dyDescent="0.2">
      <c r="A904" s="143">
        <f t="shared" si="267"/>
        <v>44354</v>
      </c>
      <c r="B904" s="144">
        <f t="shared" ca="1" si="276"/>
        <v>5158.1192841999919</v>
      </c>
      <c r="C904" s="145">
        <f t="shared" si="268"/>
        <v>5135.1399999999921</v>
      </c>
      <c r="D904" s="146">
        <f ca="1">IF(A904&lt;$B$1,VLOOKUP(A904,[1]DI!$A$4:$B$15000,2,FALSE),0)</f>
        <v>3.4000000000000002E-2</v>
      </c>
      <c r="E904" s="145">
        <f t="shared" ca="1" si="260"/>
        <v>1.00013269</v>
      </c>
      <c r="F904" s="145">
        <f ca="1">(TRUNC(PRODUCT($E$12:$E903),16))</f>
        <v>1.10032708968793</v>
      </c>
      <c r="G904" s="145">
        <f t="shared" ca="1" si="278"/>
        <v>1.0977023563249499</v>
      </c>
      <c r="H904" s="145">
        <f t="shared" ca="1" si="261"/>
        <v>1.00239112</v>
      </c>
      <c r="I904" s="147">
        <f t="shared" si="269"/>
        <v>2.9499999999999998E-2</v>
      </c>
      <c r="J904" s="148">
        <f t="shared" si="277"/>
        <v>44327</v>
      </c>
      <c r="K904" s="149">
        <f t="shared" si="270"/>
        <v>18</v>
      </c>
      <c r="L904" s="150">
        <f t="shared" si="271"/>
        <v>18</v>
      </c>
      <c r="M904" s="151">
        <f t="shared" si="262"/>
        <v>1.002078818</v>
      </c>
      <c r="N904" s="151">
        <f t="shared" ca="1" si="263"/>
        <v>1.004474909</v>
      </c>
      <c r="O904" s="150">
        <f t="shared" si="272"/>
        <v>0</v>
      </c>
      <c r="P904" s="145">
        <f t="shared" ca="1" si="264"/>
        <v>22.979284199999999</v>
      </c>
      <c r="Q904" s="152">
        <f t="shared" si="265"/>
        <v>0</v>
      </c>
      <c r="R904" s="153" t="str">
        <f t="shared" si="273"/>
        <v>A+J=</v>
      </c>
      <c r="S904" s="148">
        <f t="shared" si="274"/>
        <v>44358</v>
      </c>
      <c r="T904" s="154">
        <f t="shared" si="266"/>
        <v>0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7" t="str">
        <f t="shared" ca="1" si="275"/>
        <v>Pago</v>
      </c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</row>
    <row r="905" spans="1:208" x14ac:dyDescent="0.2">
      <c r="A905" s="143">
        <f t="shared" si="267"/>
        <v>44355</v>
      </c>
      <c r="B905" s="144">
        <f t="shared" ca="1" si="276"/>
        <v>5159.3988840599923</v>
      </c>
      <c r="C905" s="145">
        <f t="shared" si="268"/>
        <v>5135.1399999999921</v>
      </c>
      <c r="D905" s="146">
        <f ca="1">IF(A905&lt;$B$1,VLOOKUP(A905,[1]DI!$A$4:$B$15000,2,FALSE),0)</f>
        <v>3.4000000000000002E-2</v>
      </c>
      <c r="E905" s="145">
        <f t="shared" ca="1" si="260"/>
        <v>1.00013269</v>
      </c>
      <c r="F905" s="145">
        <f ca="1">(TRUNC(PRODUCT($E$12:$E904),16))</f>
        <v>1.1004730920894601</v>
      </c>
      <c r="G905" s="145">
        <f t="shared" ca="1" si="278"/>
        <v>1.0977023563249499</v>
      </c>
      <c r="H905" s="145">
        <f t="shared" ca="1" si="261"/>
        <v>1.0025241199999999</v>
      </c>
      <c r="I905" s="147">
        <f t="shared" si="269"/>
        <v>2.9499999999999998E-2</v>
      </c>
      <c r="J905" s="148">
        <f t="shared" si="277"/>
        <v>44327</v>
      </c>
      <c r="K905" s="149">
        <f t="shared" si="270"/>
        <v>19</v>
      </c>
      <c r="L905" s="150">
        <f t="shared" si="271"/>
        <v>19</v>
      </c>
      <c r="M905" s="151">
        <f t="shared" si="262"/>
        <v>1.0021944350000001</v>
      </c>
      <c r="N905" s="151">
        <f t="shared" ca="1" si="263"/>
        <v>1.004724094</v>
      </c>
      <c r="O905" s="150">
        <f t="shared" si="272"/>
        <v>0</v>
      </c>
      <c r="P905" s="145">
        <f t="shared" ca="1" si="264"/>
        <v>24.25888406</v>
      </c>
      <c r="Q905" s="152">
        <f t="shared" si="265"/>
        <v>0</v>
      </c>
      <c r="R905" s="153" t="str">
        <f t="shared" si="273"/>
        <v>A+J=</v>
      </c>
      <c r="S905" s="148">
        <f t="shared" si="274"/>
        <v>44358</v>
      </c>
      <c r="T905" s="154">
        <f t="shared" si="266"/>
        <v>0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7" t="str">
        <f t="shared" ca="1" si="275"/>
        <v>Pago</v>
      </c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</row>
    <row r="906" spans="1:208" x14ac:dyDescent="0.2">
      <c r="A906" s="143">
        <f t="shared" si="267"/>
        <v>44356</v>
      </c>
      <c r="B906" s="144">
        <f t="shared" ca="1" si="276"/>
        <v>5160.6788639199922</v>
      </c>
      <c r="C906" s="145">
        <f t="shared" si="268"/>
        <v>5135.1399999999921</v>
      </c>
      <c r="D906" s="146">
        <f ca="1">IF(A906&lt;$B$1,VLOOKUP(A906,[1]DI!$A$4:$B$15000,2,FALSE),0)</f>
        <v>3.4000000000000002E-2</v>
      </c>
      <c r="E906" s="145">
        <f t="shared" ca="1" si="260"/>
        <v>1.00013269</v>
      </c>
      <c r="F906" s="145">
        <f ca="1">(TRUNC(PRODUCT($E$12:$E905),16))</f>
        <v>1.10061911386405</v>
      </c>
      <c r="G906" s="145">
        <f t="shared" ca="1" si="278"/>
        <v>1.0977023563249499</v>
      </c>
      <c r="H906" s="145">
        <f t="shared" ca="1" si="261"/>
        <v>1.0026571500000001</v>
      </c>
      <c r="I906" s="147">
        <f t="shared" si="269"/>
        <v>2.9499999999999998E-2</v>
      </c>
      <c r="J906" s="148">
        <f t="shared" si="277"/>
        <v>44327</v>
      </c>
      <c r="K906" s="149">
        <f t="shared" si="270"/>
        <v>20</v>
      </c>
      <c r="L906" s="150">
        <f t="shared" si="271"/>
        <v>20</v>
      </c>
      <c r="M906" s="151">
        <f t="shared" si="262"/>
        <v>1.0023100650000001</v>
      </c>
      <c r="N906" s="151">
        <f t="shared" ca="1" si="263"/>
        <v>1.004973353</v>
      </c>
      <c r="O906" s="150">
        <f t="shared" si="272"/>
        <v>0</v>
      </c>
      <c r="P906" s="145">
        <f t="shared" ca="1" si="264"/>
        <v>25.538863920000001</v>
      </c>
      <c r="Q906" s="152">
        <f t="shared" si="265"/>
        <v>0</v>
      </c>
      <c r="R906" s="153" t="str">
        <f t="shared" si="273"/>
        <v>A+J=</v>
      </c>
      <c r="S906" s="148">
        <f t="shared" si="274"/>
        <v>44358</v>
      </c>
      <c r="T906" s="154">
        <f t="shared" si="266"/>
        <v>0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7" t="str">
        <f t="shared" ca="1" si="275"/>
        <v>Pago</v>
      </c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</row>
    <row r="907" spans="1:208" x14ac:dyDescent="0.2">
      <c r="A907" s="143">
        <f t="shared" si="267"/>
        <v>44357</v>
      </c>
      <c r="B907" s="144">
        <f t="shared" ca="1" si="276"/>
        <v>5161.9591210799917</v>
      </c>
      <c r="C907" s="145">
        <f t="shared" si="268"/>
        <v>5135.1399999999921</v>
      </c>
      <c r="D907" s="146">
        <f ca="1">IF(A907&lt;$B$1,VLOOKUP(A907,[1]DI!$A$4:$B$15000,2,FALSE),0)</f>
        <v>3.4000000000000002E-2</v>
      </c>
      <c r="E907" s="145">
        <f t="shared" ca="1" si="260"/>
        <v>1.00013269</v>
      </c>
      <c r="F907" s="145">
        <f ca="1">(TRUNC(PRODUCT($E$12:$E906),16))</f>
        <v>1.1007651550142701</v>
      </c>
      <c r="G907" s="145">
        <f t="shared" ca="1" si="278"/>
        <v>1.0977023563249499</v>
      </c>
      <c r="H907" s="145">
        <f t="shared" ca="1" si="261"/>
        <v>1.00279019</v>
      </c>
      <c r="I907" s="147">
        <f t="shared" si="269"/>
        <v>2.9499999999999998E-2</v>
      </c>
      <c r="J907" s="148">
        <f t="shared" si="277"/>
        <v>44327</v>
      </c>
      <c r="K907" s="149">
        <f t="shared" si="270"/>
        <v>21</v>
      </c>
      <c r="L907" s="150">
        <f t="shared" si="271"/>
        <v>21</v>
      </c>
      <c r="M907" s="151">
        <f t="shared" si="262"/>
        <v>1.0024257080000001</v>
      </c>
      <c r="N907" s="151">
        <f t="shared" ca="1" si="263"/>
        <v>1.0052226660000001</v>
      </c>
      <c r="O907" s="150">
        <f t="shared" si="272"/>
        <v>0</v>
      </c>
      <c r="P907" s="145">
        <f t="shared" ca="1" si="264"/>
        <v>26.819121079999999</v>
      </c>
      <c r="Q907" s="152">
        <f t="shared" si="265"/>
        <v>0</v>
      </c>
      <c r="R907" s="153" t="str">
        <f t="shared" si="273"/>
        <v>A+J=</v>
      </c>
      <c r="S907" s="148">
        <f t="shared" si="274"/>
        <v>44358</v>
      </c>
      <c r="T907" s="154">
        <f t="shared" si="266"/>
        <v>0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7" t="str">
        <f t="shared" ca="1" si="275"/>
        <v>Pago</v>
      </c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</row>
    <row r="908" spans="1:208" x14ac:dyDescent="0.2">
      <c r="A908" s="143">
        <f t="shared" si="267"/>
        <v>44358</v>
      </c>
      <c r="B908" s="144">
        <f t="shared" ca="1" si="276"/>
        <v>5163.2397068899918</v>
      </c>
      <c r="C908" s="145">
        <f t="shared" si="268"/>
        <v>5135.1399999999921</v>
      </c>
      <c r="D908" s="146">
        <f ca="1">IF(A908&lt;$B$1,VLOOKUP(A908,[1]DI!$A$4:$B$15000,2,FALSE),0)</f>
        <v>3.4000000000000002E-2</v>
      </c>
      <c r="E908" s="145">
        <f t="shared" ref="E908:E971" ca="1" si="279">IF(A908&lt;A$10,1,ROUND(((1+D908)^(1/252)),8))</f>
        <v>1.00013269</v>
      </c>
      <c r="F908" s="145">
        <f ca="1">(TRUNC(PRODUCT($E$12:$E907),16))</f>
        <v>1.1009112155426899</v>
      </c>
      <c r="G908" s="145">
        <f t="shared" ca="1" si="278"/>
        <v>1.0977023563249499</v>
      </c>
      <c r="H908" s="145">
        <f t="shared" ref="H908:H971" ca="1" si="280">ROUND(F908/G908,8)</f>
        <v>1.00292325</v>
      </c>
      <c r="I908" s="147">
        <f t="shared" si="269"/>
        <v>2.9499999999999998E-2</v>
      </c>
      <c r="J908" s="148">
        <f t="shared" si="277"/>
        <v>44327</v>
      </c>
      <c r="K908" s="149">
        <f t="shared" si="270"/>
        <v>22</v>
      </c>
      <c r="L908" s="150">
        <f t="shared" si="271"/>
        <v>22</v>
      </c>
      <c r="M908" s="151">
        <f t="shared" ref="M908:M971" si="281">ROUND((I908+1)^(L908/252),9)</f>
        <v>1.002541364</v>
      </c>
      <c r="N908" s="151">
        <f t="shared" ref="N908:N971" ca="1" si="282">ROUND(H908*M908,9)</f>
        <v>1.0054720429999999</v>
      </c>
      <c r="O908" s="150">
        <f t="shared" si="272"/>
        <v>30</v>
      </c>
      <c r="P908" s="145">
        <f t="shared" ref="P908:P971" ca="1" si="283">TRUNC(((N908-1)*C908),8)</f>
        <v>28.09970689</v>
      </c>
      <c r="Q908" s="152">
        <f t="shared" ref="Q908:Q971" si="284">IF(O908&gt;0,VLOOKUP(O908,$V$12:$AA$72,6),0)</f>
        <v>270.27</v>
      </c>
      <c r="R908" s="153" t="str">
        <f t="shared" si="273"/>
        <v>A+J=</v>
      </c>
      <c r="S908" s="148">
        <f t="shared" si="274"/>
        <v>44358</v>
      </c>
      <c r="T908" s="154">
        <f t="shared" ref="T908:T971" ca="1" si="285">IF(O908&gt;0,(P908+Q908)*T$10,0)</f>
        <v>5818209.2843549997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7" t="str">
        <f t="shared" ca="1" si="275"/>
        <v>Pago</v>
      </c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</row>
    <row r="909" spans="1:208" x14ac:dyDescent="0.2">
      <c r="A909" s="143">
        <f t="shared" ref="A909:A972" si="286">(A908+1)</f>
        <v>44359</v>
      </c>
      <c r="B909" s="144">
        <f t="shared" ca="1" si="276"/>
        <v>4866.0768866699918</v>
      </c>
      <c r="C909" s="145">
        <f t="shared" ref="C909:C972" si="287">(C908-Q908)</f>
        <v>4864.8699999999917</v>
      </c>
      <c r="D909" s="146">
        <f ca="1">IF(A909&lt;$B$1,VLOOKUP(A909,[1]DI!$A$4:$B$15000,2,FALSE),0)</f>
        <v>0</v>
      </c>
      <c r="E909" s="145">
        <f t="shared" ca="1" si="279"/>
        <v>1</v>
      </c>
      <c r="F909" s="145">
        <f ca="1">(TRUNC(PRODUCT($E$12:$E908),16))</f>
        <v>1.10105729545188</v>
      </c>
      <c r="G909" s="145">
        <f t="shared" ca="1" si="278"/>
        <v>1.1009112155426899</v>
      </c>
      <c r="H909" s="145">
        <f t="shared" ca="1" si="280"/>
        <v>1.00013269</v>
      </c>
      <c r="I909" s="147">
        <f t="shared" ref="I909:I972" si="288">I908</f>
        <v>2.9499999999999998E-2</v>
      </c>
      <c r="J909" s="148">
        <f t="shared" si="277"/>
        <v>44358</v>
      </c>
      <c r="K909" s="149">
        <f t="shared" ref="K909:K972" si="289">IF(A909&gt;J909,IF(NETWORKDAYS(J909,A909,$V$81:$V$465)-1=0,1,NETWORKDAYS(J909,A909,$V$81:$V$465)-1),0)</f>
        <v>1</v>
      </c>
      <c r="L909" s="150">
        <f t="shared" ref="L909:L972" si="290">IF(AND(K909=1,K908=1),1,IF(K909&gt;0,IF(K909=K908,K909+1,K909),0))</f>
        <v>1</v>
      </c>
      <c r="M909" s="151">
        <f t="shared" si="281"/>
        <v>1.000115377</v>
      </c>
      <c r="N909" s="151">
        <f t="shared" ca="1" si="282"/>
        <v>1.0002480819999999</v>
      </c>
      <c r="O909" s="150">
        <f t="shared" ref="O909:O972" si="291">IF(VLOOKUP(A909,W$12:AD$72,8)=VLOOKUP(A908,W$12:AD$72,8),0,VLOOKUP(A909,W$12:AD$72,8))</f>
        <v>0</v>
      </c>
      <c r="P909" s="145">
        <f t="shared" ca="1" si="283"/>
        <v>1.2068866700000001</v>
      </c>
      <c r="Q909" s="152">
        <f t="shared" si="284"/>
        <v>0</v>
      </c>
      <c r="R909" s="153" t="str">
        <f t="shared" ref="R909:R972" si="292">IF(O908&gt;0,VLOOKUP(O908,V$12:AF$72,10),R908)</f>
        <v>A+J=</v>
      </c>
      <c r="S909" s="148">
        <f t="shared" ref="S909:S972" si="293">IF(O908&gt;0,VLOOKUP(O908,V$12:AF$72,11),S908)</f>
        <v>44389</v>
      </c>
      <c r="T909" s="154">
        <f t="shared" si="285"/>
        <v>0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7" t="str">
        <f t="shared" ref="AG909:AG972" ca="1" si="294">IF(W909&lt;TODAY(),"Pago","")</f>
        <v>Pago</v>
      </c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</row>
    <row r="910" spans="1:208" x14ac:dyDescent="0.2">
      <c r="A910" s="143">
        <f t="shared" si="286"/>
        <v>44360</v>
      </c>
      <c r="B910" s="144">
        <f t="shared" ref="B910:B973" ca="1" si="295">IF(A910&lt;=TODAY(),C910+P910,IF(AND(A910&gt;TODAY(),A910&lt;=$B$1),IF(VLOOKUP(TODAY(),$A$10:$D$10000,4,FALSE)=0,"n.d",C910+P910),"n.d"))</f>
        <v>4866.0768866699918</v>
      </c>
      <c r="C910" s="145">
        <f t="shared" si="287"/>
        <v>4864.8699999999917</v>
      </c>
      <c r="D910" s="146">
        <f ca="1">IF(A910&lt;$B$1,VLOOKUP(A910,[1]DI!$A$4:$B$15000,2,FALSE),0)</f>
        <v>0</v>
      </c>
      <c r="E910" s="145">
        <f t="shared" ca="1" si="279"/>
        <v>1</v>
      </c>
      <c r="F910" s="145">
        <f ca="1">(TRUNC(PRODUCT($E$12:$E909),16))</f>
        <v>1.10105729545188</v>
      </c>
      <c r="G910" s="145">
        <f t="shared" ca="1" si="278"/>
        <v>1.1009112155426899</v>
      </c>
      <c r="H910" s="145">
        <f t="shared" ca="1" si="280"/>
        <v>1.00013269</v>
      </c>
      <c r="I910" s="147">
        <f t="shared" si="288"/>
        <v>2.9499999999999998E-2</v>
      </c>
      <c r="J910" s="148">
        <f t="shared" ref="J910:J973" si="296">IF(O909&gt;0,VLOOKUP(O909,V$12:AF$72,2),J909)</f>
        <v>44358</v>
      </c>
      <c r="K910" s="149">
        <f t="shared" si="289"/>
        <v>1</v>
      </c>
      <c r="L910" s="150">
        <f t="shared" si="290"/>
        <v>1</v>
      </c>
      <c r="M910" s="151">
        <f t="shared" si="281"/>
        <v>1.000115377</v>
      </c>
      <c r="N910" s="151">
        <f t="shared" ca="1" si="282"/>
        <v>1.0002480819999999</v>
      </c>
      <c r="O910" s="150">
        <f t="shared" si="291"/>
        <v>0</v>
      </c>
      <c r="P910" s="145">
        <f t="shared" ca="1" si="283"/>
        <v>1.2068866700000001</v>
      </c>
      <c r="Q910" s="152">
        <f t="shared" si="284"/>
        <v>0</v>
      </c>
      <c r="R910" s="153" t="str">
        <f t="shared" si="292"/>
        <v>A+J=</v>
      </c>
      <c r="S910" s="148">
        <f t="shared" si="293"/>
        <v>44389</v>
      </c>
      <c r="T910" s="154">
        <f t="shared" si="285"/>
        <v>0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7" t="str">
        <f t="shared" ca="1" si="294"/>
        <v>Pago</v>
      </c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</row>
    <row r="911" spans="1:208" x14ac:dyDescent="0.2">
      <c r="A911" s="143">
        <f t="shared" si="286"/>
        <v>44361</v>
      </c>
      <c r="B911" s="144">
        <f t="shared" ca="1" si="295"/>
        <v>4866.0768866699918</v>
      </c>
      <c r="C911" s="145">
        <f t="shared" si="287"/>
        <v>4864.8699999999917</v>
      </c>
      <c r="D911" s="146">
        <f ca="1">IF(A911&lt;$B$1,VLOOKUP(A911,[1]DI!$A$4:$B$15000,2,FALSE),0)</f>
        <v>3.4000000000000002E-2</v>
      </c>
      <c r="E911" s="145">
        <f t="shared" ca="1" si="279"/>
        <v>1.00013269</v>
      </c>
      <c r="F911" s="145">
        <f ca="1">(TRUNC(PRODUCT($E$12:$E910),16))</f>
        <v>1.10105729545188</v>
      </c>
      <c r="G911" s="145">
        <f t="shared" ca="1" si="278"/>
        <v>1.1009112155426899</v>
      </c>
      <c r="H911" s="145">
        <f t="shared" ca="1" si="280"/>
        <v>1.00013269</v>
      </c>
      <c r="I911" s="147">
        <f t="shared" si="288"/>
        <v>2.9499999999999998E-2</v>
      </c>
      <c r="J911" s="148">
        <f t="shared" si="296"/>
        <v>44358</v>
      </c>
      <c r="K911" s="149">
        <f t="shared" si="289"/>
        <v>1</v>
      </c>
      <c r="L911" s="150">
        <f t="shared" si="290"/>
        <v>1</v>
      </c>
      <c r="M911" s="151">
        <f t="shared" si="281"/>
        <v>1.000115377</v>
      </c>
      <c r="N911" s="151">
        <f t="shared" ca="1" si="282"/>
        <v>1.0002480819999999</v>
      </c>
      <c r="O911" s="150">
        <f t="shared" si="291"/>
        <v>0</v>
      </c>
      <c r="P911" s="145">
        <f t="shared" ca="1" si="283"/>
        <v>1.2068866700000001</v>
      </c>
      <c r="Q911" s="152">
        <f t="shared" si="284"/>
        <v>0</v>
      </c>
      <c r="R911" s="153" t="str">
        <f t="shared" si="292"/>
        <v>A+J=</v>
      </c>
      <c r="S911" s="148">
        <f t="shared" si="293"/>
        <v>44389</v>
      </c>
      <c r="T911" s="154">
        <f t="shared" si="285"/>
        <v>0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7" t="str">
        <f t="shared" ca="1" si="294"/>
        <v>Pago</v>
      </c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</row>
    <row r="912" spans="1:208" x14ac:dyDescent="0.2">
      <c r="A912" s="143">
        <f t="shared" si="286"/>
        <v>44362</v>
      </c>
      <c r="B912" s="144">
        <f t="shared" ca="1" si="295"/>
        <v>4867.2840847099915</v>
      </c>
      <c r="C912" s="145">
        <f t="shared" si="287"/>
        <v>4864.8699999999917</v>
      </c>
      <c r="D912" s="146">
        <f ca="1">IF(A912&lt;$B$1,VLOOKUP(A912,[1]DI!$A$4:$B$15000,2,FALSE),0)</f>
        <v>3.4000000000000002E-2</v>
      </c>
      <c r="E912" s="145">
        <f t="shared" ca="1" si="279"/>
        <v>1.00013269</v>
      </c>
      <c r="F912" s="145">
        <f ca="1">(TRUNC(PRODUCT($E$12:$E911),16))</f>
        <v>1.10120339474441</v>
      </c>
      <c r="G912" s="145">
        <f t="shared" ca="1" si="278"/>
        <v>1.1009112155426899</v>
      </c>
      <c r="H912" s="145">
        <f t="shared" ca="1" si="280"/>
        <v>1.0002654</v>
      </c>
      <c r="I912" s="147">
        <f t="shared" si="288"/>
        <v>2.9499999999999998E-2</v>
      </c>
      <c r="J912" s="148">
        <f t="shared" si="296"/>
        <v>44358</v>
      </c>
      <c r="K912" s="149">
        <f t="shared" si="289"/>
        <v>2</v>
      </c>
      <c r="L912" s="150">
        <f t="shared" si="290"/>
        <v>2</v>
      </c>
      <c r="M912" s="151">
        <f t="shared" si="281"/>
        <v>1.0002307669999999</v>
      </c>
      <c r="N912" s="151">
        <f t="shared" ca="1" si="282"/>
        <v>1.000496228</v>
      </c>
      <c r="O912" s="150">
        <f t="shared" si="291"/>
        <v>0</v>
      </c>
      <c r="P912" s="145">
        <f t="shared" ca="1" si="283"/>
        <v>2.41408471</v>
      </c>
      <c r="Q912" s="152">
        <f t="shared" si="284"/>
        <v>0</v>
      </c>
      <c r="R912" s="153" t="str">
        <f t="shared" si="292"/>
        <v>A+J=</v>
      </c>
      <c r="S912" s="148">
        <f t="shared" si="293"/>
        <v>44389</v>
      </c>
      <c r="T912" s="154">
        <f t="shared" si="285"/>
        <v>0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7" t="str">
        <f t="shared" ca="1" si="294"/>
        <v>Pago</v>
      </c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</row>
    <row r="913" spans="1:208" x14ac:dyDescent="0.2">
      <c r="A913" s="143">
        <f t="shared" si="286"/>
        <v>44363</v>
      </c>
      <c r="B913" s="144">
        <f t="shared" ca="1" si="295"/>
        <v>4868.4915454399916</v>
      </c>
      <c r="C913" s="145">
        <f t="shared" si="287"/>
        <v>4864.8699999999917</v>
      </c>
      <c r="D913" s="146">
        <f ca="1">IF(A913&lt;$B$1,VLOOKUP(A913,[1]DI!$A$4:$B$15000,2,FALSE),0)</f>
        <v>3.4000000000000002E-2</v>
      </c>
      <c r="E913" s="145">
        <f t="shared" ca="1" si="279"/>
        <v>1.00013269</v>
      </c>
      <c r="F913" s="145">
        <f ca="1">(TRUNC(PRODUCT($E$12:$E912),16))</f>
        <v>1.1013495134228599</v>
      </c>
      <c r="G913" s="145">
        <f t="shared" ca="1" si="278"/>
        <v>1.1009112155426899</v>
      </c>
      <c r="H913" s="145">
        <f t="shared" ca="1" si="280"/>
        <v>1.0003981200000001</v>
      </c>
      <c r="I913" s="147">
        <f t="shared" si="288"/>
        <v>2.9499999999999998E-2</v>
      </c>
      <c r="J913" s="148">
        <f t="shared" si="296"/>
        <v>44358</v>
      </c>
      <c r="K913" s="149">
        <f t="shared" si="289"/>
        <v>3</v>
      </c>
      <c r="L913" s="150">
        <f t="shared" si="290"/>
        <v>3</v>
      </c>
      <c r="M913" s="151">
        <f t="shared" si="281"/>
        <v>1.00034617</v>
      </c>
      <c r="N913" s="151">
        <f t="shared" ca="1" si="282"/>
        <v>1.000744428</v>
      </c>
      <c r="O913" s="150">
        <f t="shared" si="291"/>
        <v>0</v>
      </c>
      <c r="P913" s="145">
        <f t="shared" ca="1" si="283"/>
        <v>3.6215454399999998</v>
      </c>
      <c r="Q913" s="152">
        <f t="shared" si="284"/>
        <v>0</v>
      </c>
      <c r="R913" s="153" t="str">
        <f t="shared" si="292"/>
        <v>A+J=</v>
      </c>
      <c r="S913" s="148">
        <f t="shared" si="293"/>
        <v>44389</v>
      </c>
      <c r="T913" s="154">
        <f t="shared" si="285"/>
        <v>0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7" t="str">
        <f t="shared" ca="1" si="294"/>
        <v>Pago</v>
      </c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</row>
    <row r="914" spans="1:208" x14ac:dyDescent="0.2">
      <c r="A914" s="143">
        <f t="shared" si="286"/>
        <v>44364</v>
      </c>
      <c r="B914" s="144">
        <f t="shared" ca="1" si="295"/>
        <v>4869.6993661699917</v>
      </c>
      <c r="C914" s="145">
        <f t="shared" si="287"/>
        <v>4864.8699999999917</v>
      </c>
      <c r="D914" s="146">
        <f ca="1">IF(A914&lt;$B$1,VLOOKUP(A914,[1]DI!$A$4:$B$15000,2,FALSE),0)</f>
        <v>4.1500000000000002E-2</v>
      </c>
      <c r="E914" s="145">
        <f t="shared" ca="1" si="279"/>
        <v>1.00016137</v>
      </c>
      <c r="F914" s="145">
        <f ca="1">(TRUNC(PRODUCT($E$12:$E913),16))</f>
        <v>1.1014956514898</v>
      </c>
      <c r="G914" s="145">
        <f t="shared" ca="1" si="278"/>
        <v>1.1009112155426899</v>
      </c>
      <c r="H914" s="145">
        <f t="shared" ca="1" si="280"/>
        <v>1.00053087</v>
      </c>
      <c r="I914" s="147">
        <f t="shared" si="288"/>
        <v>2.9499999999999998E-2</v>
      </c>
      <c r="J914" s="148">
        <f t="shared" si="296"/>
        <v>44358</v>
      </c>
      <c r="K914" s="149">
        <f t="shared" si="289"/>
        <v>4</v>
      </c>
      <c r="L914" s="150">
        <f t="shared" si="290"/>
        <v>4</v>
      </c>
      <c r="M914" s="151">
        <f t="shared" si="281"/>
        <v>1.000461587</v>
      </c>
      <c r="N914" s="151">
        <f t="shared" ca="1" si="282"/>
        <v>1.000992702</v>
      </c>
      <c r="O914" s="150">
        <f t="shared" si="291"/>
        <v>0</v>
      </c>
      <c r="P914" s="145">
        <f t="shared" ca="1" si="283"/>
        <v>4.8293661700000001</v>
      </c>
      <c r="Q914" s="152">
        <f t="shared" si="284"/>
        <v>0</v>
      </c>
      <c r="R914" s="153" t="str">
        <f t="shared" si="292"/>
        <v>A+J=</v>
      </c>
      <c r="S914" s="148">
        <f t="shared" si="293"/>
        <v>44389</v>
      </c>
      <c r="T914" s="154">
        <f t="shared" si="285"/>
        <v>0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7" t="str">
        <f t="shared" ca="1" si="294"/>
        <v>Pago</v>
      </c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</row>
    <row r="915" spans="1:208" x14ac:dyDescent="0.2">
      <c r="A915" s="143">
        <f t="shared" si="286"/>
        <v>44365</v>
      </c>
      <c r="B915" s="144">
        <f t="shared" ca="1" si="295"/>
        <v>4871.0471005699919</v>
      </c>
      <c r="C915" s="145">
        <f t="shared" si="287"/>
        <v>4864.8699999999917</v>
      </c>
      <c r="D915" s="146">
        <f ca="1">IF(A915&lt;$B$1,VLOOKUP(A915,[1]DI!$A$4:$B$15000,2,FALSE),0)</f>
        <v>4.1500000000000002E-2</v>
      </c>
      <c r="E915" s="145">
        <f t="shared" ca="1" si="279"/>
        <v>1.00016137</v>
      </c>
      <c r="F915" s="145">
        <f ca="1">(TRUNC(PRODUCT($E$12:$E914),16))</f>
        <v>1.1016733998430801</v>
      </c>
      <c r="G915" s="145">
        <f t="shared" ca="1" si="278"/>
        <v>1.1009112155426899</v>
      </c>
      <c r="H915" s="145">
        <f t="shared" ca="1" si="280"/>
        <v>1.00069232</v>
      </c>
      <c r="I915" s="147">
        <f t="shared" si="288"/>
        <v>2.9499999999999998E-2</v>
      </c>
      <c r="J915" s="148">
        <f t="shared" si="296"/>
        <v>44358</v>
      </c>
      <c r="K915" s="149">
        <f t="shared" si="289"/>
        <v>5</v>
      </c>
      <c r="L915" s="150">
        <f t="shared" si="290"/>
        <v>5</v>
      </c>
      <c r="M915" s="151">
        <f t="shared" si="281"/>
        <v>1.0005770169999999</v>
      </c>
      <c r="N915" s="151">
        <f t="shared" ca="1" si="282"/>
        <v>1.001269736</v>
      </c>
      <c r="O915" s="150">
        <f t="shared" si="291"/>
        <v>0</v>
      </c>
      <c r="P915" s="145">
        <f t="shared" ca="1" si="283"/>
        <v>6.1771005700000003</v>
      </c>
      <c r="Q915" s="152">
        <f t="shared" si="284"/>
        <v>0</v>
      </c>
      <c r="R915" s="153" t="str">
        <f t="shared" si="292"/>
        <v>A+J=</v>
      </c>
      <c r="S915" s="148">
        <f t="shared" si="293"/>
        <v>44389</v>
      </c>
      <c r="T915" s="154">
        <f t="shared" si="285"/>
        <v>0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7" t="str">
        <f t="shared" ca="1" si="294"/>
        <v>Pago</v>
      </c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</row>
    <row r="916" spans="1:208" x14ac:dyDescent="0.2">
      <c r="A916" s="143">
        <f t="shared" si="286"/>
        <v>44366</v>
      </c>
      <c r="B916" s="144">
        <f t="shared" ca="1" si="295"/>
        <v>4872.3952290199913</v>
      </c>
      <c r="C916" s="145">
        <f t="shared" si="287"/>
        <v>4864.8699999999917</v>
      </c>
      <c r="D916" s="146">
        <f ca="1">IF(A916&lt;$B$1,VLOOKUP(A916,[1]DI!$A$4:$B$15000,2,FALSE),0)</f>
        <v>0</v>
      </c>
      <c r="E916" s="145">
        <f t="shared" ca="1" si="279"/>
        <v>1</v>
      </c>
      <c r="F916" s="145">
        <f ca="1">(TRUNC(PRODUCT($E$12:$E915),16))</f>
        <v>1.10185117687961</v>
      </c>
      <c r="G916" s="145">
        <f t="shared" ca="1" si="278"/>
        <v>1.1009112155426899</v>
      </c>
      <c r="H916" s="145">
        <f t="shared" ca="1" si="280"/>
        <v>1.0008538</v>
      </c>
      <c r="I916" s="147">
        <f t="shared" si="288"/>
        <v>2.9499999999999998E-2</v>
      </c>
      <c r="J916" s="148">
        <f t="shared" si="296"/>
        <v>44358</v>
      </c>
      <c r="K916" s="149">
        <f t="shared" si="289"/>
        <v>5</v>
      </c>
      <c r="L916" s="150">
        <f t="shared" si="290"/>
        <v>6</v>
      </c>
      <c r="M916" s="151">
        <f t="shared" si="281"/>
        <v>1.00069246</v>
      </c>
      <c r="N916" s="151">
        <f t="shared" ca="1" si="282"/>
        <v>1.0015468510000001</v>
      </c>
      <c r="O916" s="150">
        <f t="shared" si="291"/>
        <v>0</v>
      </c>
      <c r="P916" s="145">
        <f t="shared" ca="1" si="283"/>
        <v>7.5252290200000003</v>
      </c>
      <c r="Q916" s="152">
        <f t="shared" si="284"/>
        <v>0</v>
      </c>
      <c r="R916" s="153" t="str">
        <f t="shared" si="292"/>
        <v>A+J=</v>
      </c>
      <c r="S916" s="148">
        <f t="shared" si="293"/>
        <v>44389</v>
      </c>
      <c r="T916" s="154">
        <f t="shared" si="285"/>
        <v>0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7" t="str">
        <f t="shared" ca="1" si="294"/>
        <v>Pago</v>
      </c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</row>
    <row r="917" spans="1:208" x14ac:dyDescent="0.2">
      <c r="A917" s="143">
        <f t="shared" si="286"/>
        <v>44367</v>
      </c>
      <c r="B917" s="144">
        <f t="shared" ca="1" si="295"/>
        <v>4872.3952290199913</v>
      </c>
      <c r="C917" s="145">
        <f t="shared" si="287"/>
        <v>4864.8699999999917</v>
      </c>
      <c r="D917" s="146">
        <f ca="1">IF(A917&lt;$B$1,VLOOKUP(A917,[1]DI!$A$4:$B$15000,2,FALSE),0)</f>
        <v>0</v>
      </c>
      <c r="E917" s="145">
        <f t="shared" ca="1" si="279"/>
        <v>1</v>
      </c>
      <c r="F917" s="145">
        <f ca="1">(TRUNC(PRODUCT($E$12:$E916),16))</f>
        <v>1.10185117687961</v>
      </c>
      <c r="G917" s="145">
        <f t="shared" ca="1" si="278"/>
        <v>1.1009112155426899</v>
      </c>
      <c r="H917" s="145">
        <f t="shared" ca="1" si="280"/>
        <v>1.0008538</v>
      </c>
      <c r="I917" s="147">
        <f t="shared" si="288"/>
        <v>2.9499999999999998E-2</v>
      </c>
      <c r="J917" s="148">
        <f t="shared" si="296"/>
        <v>44358</v>
      </c>
      <c r="K917" s="149">
        <f t="shared" si="289"/>
        <v>5</v>
      </c>
      <c r="L917" s="150">
        <f t="shared" si="290"/>
        <v>6</v>
      </c>
      <c r="M917" s="151">
        <f t="shared" si="281"/>
        <v>1.00069246</v>
      </c>
      <c r="N917" s="151">
        <f t="shared" ca="1" si="282"/>
        <v>1.0015468510000001</v>
      </c>
      <c r="O917" s="150">
        <f t="shared" si="291"/>
        <v>0</v>
      </c>
      <c r="P917" s="145">
        <f t="shared" ca="1" si="283"/>
        <v>7.5252290200000003</v>
      </c>
      <c r="Q917" s="152">
        <f t="shared" si="284"/>
        <v>0</v>
      </c>
      <c r="R917" s="153" t="str">
        <f t="shared" si="292"/>
        <v>A+J=</v>
      </c>
      <c r="S917" s="148">
        <f t="shared" si="293"/>
        <v>44389</v>
      </c>
      <c r="T917" s="154">
        <f t="shared" si="285"/>
        <v>0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7" t="str">
        <f t="shared" ca="1" si="294"/>
        <v>Pago</v>
      </c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</row>
    <row r="918" spans="1:208" x14ac:dyDescent="0.2">
      <c r="A918" s="143">
        <f t="shared" si="286"/>
        <v>44368</v>
      </c>
      <c r="B918" s="144">
        <f t="shared" ca="1" si="295"/>
        <v>4872.3952290199913</v>
      </c>
      <c r="C918" s="145">
        <f t="shared" si="287"/>
        <v>4864.8699999999917</v>
      </c>
      <c r="D918" s="146">
        <f ca="1">IF(A918&lt;$B$1,VLOOKUP(A918,[1]DI!$A$4:$B$15000,2,FALSE),0)</f>
        <v>4.1500000000000002E-2</v>
      </c>
      <c r="E918" s="145">
        <f t="shared" ca="1" si="279"/>
        <v>1.00016137</v>
      </c>
      <c r="F918" s="145">
        <f ca="1">(TRUNC(PRODUCT($E$12:$E917),16))</f>
        <v>1.10185117687961</v>
      </c>
      <c r="G918" s="145">
        <f t="shared" ca="1" si="278"/>
        <v>1.1009112155426899</v>
      </c>
      <c r="H918" s="145">
        <f t="shared" ca="1" si="280"/>
        <v>1.0008538</v>
      </c>
      <c r="I918" s="147">
        <f t="shared" si="288"/>
        <v>2.9499999999999998E-2</v>
      </c>
      <c r="J918" s="148">
        <f t="shared" si="296"/>
        <v>44358</v>
      </c>
      <c r="K918" s="149">
        <f t="shared" si="289"/>
        <v>6</v>
      </c>
      <c r="L918" s="150">
        <f t="shared" si="290"/>
        <v>6</v>
      </c>
      <c r="M918" s="151">
        <f t="shared" si="281"/>
        <v>1.00069246</v>
      </c>
      <c r="N918" s="151">
        <f t="shared" ca="1" si="282"/>
        <v>1.0015468510000001</v>
      </c>
      <c r="O918" s="150">
        <f t="shared" si="291"/>
        <v>0</v>
      </c>
      <c r="P918" s="145">
        <f t="shared" ca="1" si="283"/>
        <v>7.5252290200000003</v>
      </c>
      <c r="Q918" s="152">
        <f t="shared" si="284"/>
        <v>0</v>
      </c>
      <c r="R918" s="153" t="str">
        <f t="shared" si="292"/>
        <v>A+J=</v>
      </c>
      <c r="S918" s="148">
        <f t="shared" si="293"/>
        <v>44389</v>
      </c>
      <c r="T918" s="154">
        <f t="shared" si="285"/>
        <v>0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7" t="str">
        <f t="shared" ca="1" si="294"/>
        <v>Pago</v>
      </c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</row>
    <row r="919" spans="1:208" x14ac:dyDescent="0.2">
      <c r="A919" s="143">
        <f t="shared" si="286"/>
        <v>44369</v>
      </c>
      <c r="B919" s="144">
        <f t="shared" ca="1" si="295"/>
        <v>4873.7437466599913</v>
      </c>
      <c r="C919" s="145">
        <f t="shared" si="287"/>
        <v>4864.8699999999917</v>
      </c>
      <c r="D919" s="146">
        <f ca="1">IF(A919&lt;$B$1,VLOOKUP(A919,[1]DI!$A$4:$B$15000,2,FALSE),0)</f>
        <v>4.1500000000000002E-2</v>
      </c>
      <c r="E919" s="145">
        <f t="shared" ca="1" si="279"/>
        <v>1.00016137</v>
      </c>
      <c r="F919" s="145">
        <f ca="1">(TRUNC(PRODUCT($E$12:$E918),16))</f>
        <v>1.1020289826040199</v>
      </c>
      <c r="G919" s="145">
        <f t="shared" ca="1" si="278"/>
        <v>1.1009112155426899</v>
      </c>
      <c r="H919" s="145">
        <f t="shared" ca="1" si="280"/>
        <v>1.0010153100000001</v>
      </c>
      <c r="I919" s="147">
        <f t="shared" si="288"/>
        <v>2.9499999999999998E-2</v>
      </c>
      <c r="J919" s="148">
        <f t="shared" si="296"/>
        <v>44358</v>
      </c>
      <c r="K919" s="149">
        <f t="shared" si="289"/>
        <v>7</v>
      </c>
      <c r="L919" s="150">
        <f t="shared" si="290"/>
        <v>7</v>
      </c>
      <c r="M919" s="151">
        <f t="shared" si="281"/>
        <v>1.0008079160000001</v>
      </c>
      <c r="N919" s="151">
        <f t="shared" ca="1" si="282"/>
        <v>1.0018240460000001</v>
      </c>
      <c r="O919" s="150">
        <f t="shared" si="291"/>
        <v>0</v>
      </c>
      <c r="P919" s="145">
        <f t="shared" ca="1" si="283"/>
        <v>8.8737466600000001</v>
      </c>
      <c r="Q919" s="152">
        <f t="shared" si="284"/>
        <v>0</v>
      </c>
      <c r="R919" s="153" t="str">
        <f t="shared" si="292"/>
        <v>A+J=</v>
      </c>
      <c r="S919" s="148">
        <f t="shared" si="293"/>
        <v>44389</v>
      </c>
      <c r="T919" s="154">
        <f t="shared" si="285"/>
        <v>0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7" t="str">
        <f t="shared" ca="1" si="294"/>
        <v>Pago</v>
      </c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</row>
    <row r="920" spans="1:208" x14ac:dyDescent="0.2">
      <c r="A920" s="143">
        <f t="shared" si="286"/>
        <v>44370</v>
      </c>
      <c r="B920" s="144">
        <f t="shared" ca="1" si="295"/>
        <v>4875.0926145699914</v>
      </c>
      <c r="C920" s="145">
        <f t="shared" si="287"/>
        <v>4864.8699999999917</v>
      </c>
      <c r="D920" s="146">
        <f ca="1">IF(A920&lt;$B$1,VLOOKUP(A920,[1]DI!$A$4:$B$15000,2,FALSE),0)</f>
        <v>4.1500000000000002E-2</v>
      </c>
      <c r="E920" s="145">
        <f t="shared" ca="1" si="279"/>
        <v>1.00016137</v>
      </c>
      <c r="F920" s="145">
        <f ca="1">(TRUNC(PRODUCT($E$12:$E919),16))</f>
        <v>1.10220681702095</v>
      </c>
      <c r="G920" s="145">
        <f t="shared" ca="1" si="278"/>
        <v>1.1009112155426899</v>
      </c>
      <c r="H920" s="145">
        <f t="shared" ca="1" si="280"/>
        <v>1.0011768400000001</v>
      </c>
      <c r="I920" s="147">
        <f t="shared" si="288"/>
        <v>2.9499999999999998E-2</v>
      </c>
      <c r="J920" s="148">
        <f t="shared" si="296"/>
        <v>44358</v>
      </c>
      <c r="K920" s="149">
        <f t="shared" si="289"/>
        <v>8</v>
      </c>
      <c r="L920" s="150">
        <f t="shared" si="290"/>
        <v>8</v>
      </c>
      <c r="M920" s="151">
        <f t="shared" si="281"/>
        <v>1.000923386</v>
      </c>
      <c r="N920" s="151">
        <f t="shared" ca="1" si="282"/>
        <v>1.002101313</v>
      </c>
      <c r="O920" s="150">
        <f t="shared" si="291"/>
        <v>0</v>
      </c>
      <c r="P920" s="145">
        <f t="shared" ca="1" si="283"/>
        <v>10.222614569999999</v>
      </c>
      <c r="Q920" s="152">
        <f t="shared" si="284"/>
        <v>0</v>
      </c>
      <c r="R920" s="153" t="str">
        <f t="shared" si="292"/>
        <v>A+J=</v>
      </c>
      <c r="S920" s="148">
        <f t="shared" si="293"/>
        <v>44389</v>
      </c>
      <c r="T920" s="154">
        <f t="shared" si="285"/>
        <v>0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7" t="str">
        <f t="shared" ca="1" si="294"/>
        <v>Pago</v>
      </c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</row>
    <row r="921" spans="1:208" x14ac:dyDescent="0.2">
      <c r="A921" s="143">
        <f t="shared" si="286"/>
        <v>44371</v>
      </c>
      <c r="B921" s="144">
        <f t="shared" ca="1" si="295"/>
        <v>4876.441871669992</v>
      </c>
      <c r="C921" s="145">
        <f t="shared" si="287"/>
        <v>4864.8699999999917</v>
      </c>
      <c r="D921" s="146">
        <f ca="1">IF(A921&lt;$B$1,VLOOKUP(A921,[1]DI!$A$4:$B$15000,2,FALSE),0)</f>
        <v>4.1500000000000002E-2</v>
      </c>
      <c r="E921" s="145">
        <f t="shared" ca="1" si="279"/>
        <v>1.00016137</v>
      </c>
      <c r="F921" s="145">
        <f ca="1">(TRUNC(PRODUCT($E$12:$E920),16))</f>
        <v>1.1023846801350099</v>
      </c>
      <c r="G921" s="145">
        <f t="shared" ca="1" si="278"/>
        <v>1.1009112155426899</v>
      </c>
      <c r="H921" s="145">
        <f t="shared" ca="1" si="280"/>
        <v>1.0013384000000001</v>
      </c>
      <c r="I921" s="147">
        <f t="shared" si="288"/>
        <v>2.9499999999999998E-2</v>
      </c>
      <c r="J921" s="148">
        <f t="shared" si="296"/>
        <v>44358</v>
      </c>
      <c r="K921" s="149">
        <f t="shared" si="289"/>
        <v>9</v>
      </c>
      <c r="L921" s="150">
        <f t="shared" si="290"/>
        <v>9</v>
      </c>
      <c r="M921" s="151">
        <f t="shared" si="281"/>
        <v>1.0010388699999999</v>
      </c>
      <c r="N921" s="151">
        <f t="shared" ca="1" si="282"/>
        <v>1.00237866</v>
      </c>
      <c r="O921" s="150">
        <f t="shared" si="291"/>
        <v>0</v>
      </c>
      <c r="P921" s="145">
        <f t="shared" ca="1" si="283"/>
        <v>11.57187167</v>
      </c>
      <c r="Q921" s="152">
        <f t="shared" si="284"/>
        <v>0</v>
      </c>
      <c r="R921" s="153" t="str">
        <f t="shared" si="292"/>
        <v>A+J=</v>
      </c>
      <c r="S921" s="148">
        <f t="shared" si="293"/>
        <v>44389</v>
      </c>
      <c r="T921" s="154">
        <f t="shared" si="285"/>
        <v>0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7" t="str">
        <f t="shared" ca="1" si="294"/>
        <v>Pago</v>
      </c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</row>
    <row r="922" spans="1:208" x14ac:dyDescent="0.2">
      <c r="A922" s="143">
        <f t="shared" si="286"/>
        <v>44372</v>
      </c>
      <c r="B922" s="144">
        <f t="shared" ca="1" si="295"/>
        <v>4877.7915228199918</v>
      </c>
      <c r="C922" s="145">
        <f t="shared" si="287"/>
        <v>4864.8699999999917</v>
      </c>
      <c r="D922" s="146">
        <f ca="1">IF(A922&lt;$B$1,VLOOKUP(A922,[1]DI!$A$4:$B$15000,2,FALSE),0)</f>
        <v>4.1500000000000002E-2</v>
      </c>
      <c r="E922" s="145">
        <f t="shared" ca="1" si="279"/>
        <v>1.00016137</v>
      </c>
      <c r="F922" s="145">
        <f ca="1">(TRUNC(PRODUCT($E$12:$E921),16))</f>
        <v>1.1025625719508401</v>
      </c>
      <c r="G922" s="145">
        <f t="shared" ca="1" si="278"/>
        <v>1.1009112155426899</v>
      </c>
      <c r="H922" s="145">
        <f t="shared" ca="1" si="280"/>
        <v>1.0014999899999999</v>
      </c>
      <c r="I922" s="147">
        <f t="shared" si="288"/>
        <v>2.9499999999999998E-2</v>
      </c>
      <c r="J922" s="148">
        <f t="shared" si="296"/>
        <v>44358</v>
      </c>
      <c r="K922" s="149">
        <f t="shared" si="289"/>
        <v>10</v>
      </c>
      <c r="L922" s="150">
        <f t="shared" si="290"/>
        <v>10</v>
      </c>
      <c r="M922" s="151">
        <f t="shared" si="281"/>
        <v>1.001154366</v>
      </c>
      <c r="N922" s="151">
        <f t="shared" ca="1" si="282"/>
        <v>1.0026560879999999</v>
      </c>
      <c r="O922" s="150">
        <f t="shared" si="291"/>
        <v>0</v>
      </c>
      <c r="P922" s="145">
        <f t="shared" ca="1" si="283"/>
        <v>12.92152282</v>
      </c>
      <c r="Q922" s="152">
        <f t="shared" si="284"/>
        <v>0</v>
      </c>
      <c r="R922" s="153" t="str">
        <f t="shared" si="292"/>
        <v>A+J=</v>
      </c>
      <c r="S922" s="148">
        <f t="shared" si="293"/>
        <v>44389</v>
      </c>
      <c r="T922" s="154">
        <f t="shared" si="285"/>
        <v>0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7" t="str">
        <f t="shared" ca="1" si="294"/>
        <v>Pago</v>
      </c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</row>
    <row r="923" spans="1:208" x14ac:dyDescent="0.2">
      <c r="A923" s="143">
        <f t="shared" si="286"/>
        <v>44373</v>
      </c>
      <c r="B923" s="144">
        <f t="shared" ca="1" si="295"/>
        <v>4879.1415145199917</v>
      </c>
      <c r="C923" s="145">
        <f t="shared" si="287"/>
        <v>4864.8699999999917</v>
      </c>
      <c r="D923" s="146">
        <f ca="1">IF(A923&lt;$B$1,VLOOKUP(A923,[1]DI!$A$4:$B$15000,2,FALSE),0)</f>
        <v>0</v>
      </c>
      <c r="E923" s="145">
        <f t="shared" ca="1" si="279"/>
        <v>1</v>
      </c>
      <c r="F923" s="145">
        <f ca="1">(TRUNC(PRODUCT($E$12:$E922),16))</f>
        <v>1.1027404924730799</v>
      </c>
      <c r="G923" s="145">
        <f t="shared" ca="1" si="278"/>
        <v>1.1009112155426899</v>
      </c>
      <c r="H923" s="145">
        <f t="shared" ca="1" si="280"/>
        <v>1.0016616</v>
      </c>
      <c r="I923" s="147">
        <f t="shared" si="288"/>
        <v>2.9499999999999998E-2</v>
      </c>
      <c r="J923" s="148">
        <f t="shared" si="296"/>
        <v>44358</v>
      </c>
      <c r="K923" s="149">
        <f t="shared" si="289"/>
        <v>10</v>
      </c>
      <c r="L923" s="150">
        <f t="shared" si="290"/>
        <v>11</v>
      </c>
      <c r="M923" s="151">
        <f t="shared" si="281"/>
        <v>1.0012698760000001</v>
      </c>
      <c r="N923" s="151">
        <f t="shared" ca="1" si="282"/>
        <v>1.0029335859999999</v>
      </c>
      <c r="O923" s="150">
        <f t="shared" si="291"/>
        <v>0</v>
      </c>
      <c r="P923" s="145">
        <f t="shared" ca="1" si="283"/>
        <v>14.27151452</v>
      </c>
      <c r="Q923" s="152">
        <f t="shared" si="284"/>
        <v>0</v>
      </c>
      <c r="R923" s="153" t="str">
        <f t="shared" si="292"/>
        <v>A+J=</v>
      </c>
      <c r="S923" s="148">
        <f t="shared" si="293"/>
        <v>44389</v>
      </c>
      <c r="T923" s="154">
        <f t="shared" si="285"/>
        <v>0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7" t="str">
        <f t="shared" ca="1" si="294"/>
        <v>Pago</v>
      </c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</row>
    <row r="924" spans="1:208" x14ac:dyDescent="0.2">
      <c r="A924" s="143">
        <f t="shared" si="286"/>
        <v>44374</v>
      </c>
      <c r="B924" s="144">
        <f t="shared" ca="1" si="295"/>
        <v>4879.1415145199917</v>
      </c>
      <c r="C924" s="145">
        <f t="shared" si="287"/>
        <v>4864.8699999999917</v>
      </c>
      <c r="D924" s="146">
        <f ca="1">IF(A924&lt;$B$1,VLOOKUP(A924,[1]DI!$A$4:$B$15000,2,FALSE),0)</f>
        <v>0</v>
      </c>
      <c r="E924" s="145">
        <f t="shared" ca="1" si="279"/>
        <v>1</v>
      </c>
      <c r="F924" s="145">
        <f ca="1">(TRUNC(PRODUCT($E$12:$E923),16))</f>
        <v>1.1027404924730799</v>
      </c>
      <c r="G924" s="145">
        <f t="shared" ca="1" si="278"/>
        <v>1.1009112155426899</v>
      </c>
      <c r="H924" s="145">
        <f t="shared" ca="1" si="280"/>
        <v>1.0016616</v>
      </c>
      <c r="I924" s="147">
        <f t="shared" si="288"/>
        <v>2.9499999999999998E-2</v>
      </c>
      <c r="J924" s="148">
        <f t="shared" si="296"/>
        <v>44358</v>
      </c>
      <c r="K924" s="149">
        <f t="shared" si="289"/>
        <v>10</v>
      </c>
      <c r="L924" s="150">
        <f t="shared" si="290"/>
        <v>11</v>
      </c>
      <c r="M924" s="151">
        <f t="shared" si="281"/>
        <v>1.0012698760000001</v>
      </c>
      <c r="N924" s="151">
        <f t="shared" ca="1" si="282"/>
        <v>1.0029335859999999</v>
      </c>
      <c r="O924" s="150">
        <f t="shared" si="291"/>
        <v>0</v>
      </c>
      <c r="P924" s="145">
        <f t="shared" ca="1" si="283"/>
        <v>14.27151452</v>
      </c>
      <c r="Q924" s="152">
        <f t="shared" si="284"/>
        <v>0</v>
      </c>
      <c r="R924" s="153" t="str">
        <f t="shared" si="292"/>
        <v>A+J=</v>
      </c>
      <c r="S924" s="148">
        <f t="shared" si="293"/>
        <v>44389</v>
      </c>
      <c r="T924" s="154">
        <f t="shared" si="285"/>
        <v>0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7" t="str">
        <f t="shared" ca="1" si="294"/>
        <v>Pago</v>
      </c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</row>
    <row r="925" spans="1:208" x14ac:dyDescent="0.2">
      <c r="A925" s="143">
        <f t="shared" si="286"/>
        <v>44375</v>
      </c>
      <c r="B925" s="144">
        <f t="shared" ca="1" si="295"/>
        <v>4879.1415145199917</v>
      </c>
      <c r="C925" s="145">
        <f t="shared" si="287"/>
        <v>4864.8699999999917</v>
      </c>
      <c r="D925" s="146">
        <f ca="1">IF(A925&lt;$B$1,VLOOKUP(A925,[1]DI!$A$4:$B$15000,2,FALSE),0)</f>
        <v>4.1500000000000002E-2</v>
      </c>
      <c r="E925" s="145">
        <f t="shared" ca="1" si="279"/>
        <v>1.00016137</v>
      </c>
      <c r="F925" s="145">
        <f ca="1">(TRUNC(PRODUCT($E$12:$E924),16))</f>
        <v>1.1027404924730799</v>
      </c>
      <c r="G925" s="145">
        <f t="shared" ca="1" si="278"/>
        <v>1.1009112155426899</v>
      </c>
      <c r="H925" s="145">
        <f t="shared" ca="1" si="280"/>
        <v>1.0016616</v>
      </c>
      <c r="I925" s="147">
        <f t="shared" si="288"/>
        <v>2.9499999999999998E-2</v>
      </c>
      <c r="J925" s="148">
        <f t="shared" si="296"/>
        <v>44358</v>
      </c>
      <c r="K925" s="149">
        <f t="shared" si="289"/>
        <v>11</v>
      </c>
      <c r="L925" s="150">
        <f t="shared" si="290"/>
        <v>11</v>
      </c>
      <c r="M925" s="151">
        <f t="shared" si="281"/>
        <v>1.0012698760000001</v>
      </c>
      <c r="N925" s="151">
        <f t="shared" ca="1" si="282"/>
        <v>1.0029335859999999</v>
      </c>
      <c r="O925" s="150">
        <f t="shared" si="291"/>
        <v>0</v>
      </c>
      <c r="P925" s="145">
        <f t="shared" ca="1" si="283"/>
        <v>14.27151452</v>
      </c>
      <c r="Q925" s="152">
        <f t="shared" si="284"/>
        <v>0</v>
      </c>
      <c r="R925" s="153" t="str">
        <f t="shared" si="292"/>
        <v>A+J=</v>
      </c>
      <c r="S925" s="148">
        <f t="shared" si="293"/>
        <v>44389</v>
      </c>
      <c r="T925" s="154">
        <f t="shared" si="285"/>
        <v>0</v>
      </c>
      <c r="U925" s="29"/>
      <c r="V925" s="29"/>
      <c r="W925" s="29"/>
      <c r="X925" s="29"/>
      <c r="Y925" s="31"/>
      <c r="Z925" s="29"/>
      <c r="AA925" s="29"/>
      <c r="AB925" s="29"/>
      <c r="AC925" s="29"/>
      <c r="AD925" s="29"/>
      <c r="AE925" s="48"/>
      <c r="AF925" s="29"/>
      <c r="AG925" s="7" t="str">
        <f t="shared" ca="1" si="294"/>
        <v>Pago</v>
      </c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  <c r="DE925" s="30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/>
      <c r="FC925" s="30"/>
      <c r="FD925" s="30"/>
      <c r="FE925" s="30"/>
      <c r="FF925" s="30"/>
      <c r="FG925" s="30"/>
      <c r="FH925" s="30"/>
      <c r="FI925" s="30"/>
      <c r="FJ925" s="30"/>
      <c r="FK925" s="30"/>
      <c r="FL925" s="30"/>
      <c r="FM925" s="30"/>
      <c r="FN925" s="30"/>
      <c r="FO925" s="30"/>
      <c r="FP925" s="30"/>
      <c r="FQ925" s="30"/>
      <c r="FR925" s="30"/>
      <c r="FS925" s="30"/>
      <c r="FT925" s="30"/>
      <c r="FU925" s="30"/>
      <c r="FV925" s="30"/>
      <c r="FW925" s="30"/>
      <c r="FX925" s="30"/>
      <c r="FY925" s="30"/>
      <c r="FZ925" s="30"/>
      <c r="GA925" s="30"/>
      <c r="GB925" s="30"/>
      <c r="GC925" s="30"/>
      <c r="GD925" s="30"/>
      <c r="GE925" s="30"/>
      <c r="GF925" s="30"/>
      <c r="GG925" s="30"/>
      <c r="GH925" s="31"/>
      <c r="GI925" s="31"/>
      <c r="GJ925" s="31"/>
      <c r="GK925" s="31"/>
      <c r="GL925" s="31"/>
      <c r="GM925" s="31"/>
      <c r="GN925" s="31"/>
      <c r="GO925" s="31"/>
      <c r="GP925" s="31"/>
      <c r="GQ925" s="31"/>
      <c r="GR925" s="31"/>
      <c r="GS925" s="31"/>
      <c r="GT925" s="31"/>
      <c r="GU925" s="31"/>
      <c r="GV925" s="31"/>
      <c r="GW925" s="31"/>
      <c r="GX925" s="31"/>
      <c r="GY925" s="31"/>
      <c r="GZ925" s="31"/>
    </row>
    <row r="926" spans="1:208" x14ac:dyDescent="0.2">
      <c r="A926" s="143">
        <f t="shared" si="286"/>
        <v>44376</v>
      </c>
      <c r="B926" s="144">
        <f t="shared" ca="1" si="295"/>
        <v>4880.4919002699917</v>
      </c>
      <c r="C926" s="145">
        <f t="shared" si="287"/>
        <v>4864.8699999999917</v>
      </c>
      <c r="D926" s="146">
        <f ca="1">IF(A926&lt;$B$1,VLOOKUP(A926,[1]DI!$A$4:$B$15000,2,FALSE),0)</f>
        <v>4.1500000000000002E-2</v>
      </c>
      <c r="E926" s="145">
        <f t="shared" ca="1" si="279"/>
        <v>1.00016137</v>
      </c>
      <c r="F926" s="145">
        <f ca="1">(TRUNC(PRODUCT($E$12:$E925),16))</f>
        <v>1.10291844170635</v>
      </c>
      <c r="G926" s="145">
        <f t="shared" ca="1" si="278"/>
        <v>1.1009112155426899</v>
      </c>
      <c r="H926" s="145">
        <f t="shared" ca="1" si="280"/>
        <v>1.00182324</v>
      </c>
      <c r="I926" s="147">
        <f t="shared" si="288"/>
        <v>2.9499999999999998E-2</v>
      </c>
      <c r="J926" s="148">
        <f t="shared" si="296"/>
        <v>44358</v>
      </c>
      <c r="K926" s="149">
        <f t="shared" si="289"/>
        <v>12</v>
      </c>
      <c r="L926" s="150">
        <f t="shared" si="290"/>
        <v>12</v>
      </c>
      <c r="M926" s="151">
        <f t="shared" si="281"/>
        <v>1.0013853989999999</v>
      </c>
      <c r="N926" s="151">
        <f t="shared" ca="1" si="282"/>
        <v>1.003211165</v>
      </c>
      <c r="O926" s="150">
        <f t="shared" si="291"/>
        <v>0</v>
      </c>
      <c r="P926" s="145">
        <f t="shared" ca="1" si="283"/>
        <v>15.621900269999999</v>
      </c>
      <c r="Q926" s="152">
        <f t="shared" si="284"/>
        <v>0</v>
      </c>
      <c r="R926" s="153" t="str">
        <f t="shared" si="292"/>
        <v>A+J=</v>
      </c>
      <c r="S926" s="148">
        <f t="shared" si="293"/>
        <v>44389</v>
      </c>
      <c r="T926" s="154">
        <f t="shared" si="285"/>
        <v>0</v>
      </c>
      <c r="U926" s="29"/>
      <c r="V926" s="29"/>
      <c r="W926" s="29"/>
      <c r="X926" s="29"/>
      <c r="Y926" s="31"/>
      <c r="Z926" s="29"/>
      <c r="AA926" s="29"/>
      <c r="AB926" s="29"/>
      <c r="AC926" s="29"/>
      <c r="AD926" s="29"/>
      <c r="AE926" s="48"/>
      <c r="AF926" s="29"/>
      <c r="AG926" s="7" t="str">
        <f t="shared" ca="1" si="294"/>
        <v>Pago</v>
      </c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1"/>
      <c r="GI926" s="31"/>
      <c r="GJ926" s="31"/>
      <c r="GK926" s="31"/>
      <c r="GL926" s="31"/>
      <c r="GM926" s="31"/>
      <c r="GN926" s="31"/>
      <c r="GO926" s="31"/>
      <c r="GP926" s="31"/>
      <c r="GQ926" s="31"/>
      <c r="GR926" s="31"/>
      <c r="GS926" s="31"/>
      <c r="GT926" s="31"/>
      <c r="GU926" s="31"/>
      <c r="GV926" s="31"/>
      <c r="GW926" s="31"/>
      <c r="GX926" s="31"/>
      <c r="GY926" s="31"/>
      <c r="GZ926" s="31"/>
    </row>
    <row r="927" spans="1:208" x14ac:dyDescent="0.2">
      <c r="A927" s="143">
        <f t="shared" si="286"/>
        <v>44377</v>
      </c>
      <c r="B927" s="144">
        <f t="shared" ca="1" si="295"/>
        <v>4881.8426314199914</v>
      </c>
      <c r="C927" s="145">
        <f t="shared" si="287"/>
        <v>4864.8699999999917</v>
      </c>
      <c r="D927" s="146">
        <f ca="1">IF(A927&lt;$B$1,VLOOKUP(A927,[1]DI!$A$4:$B$15000,2,FALSE),0)</f>
        <v>4.1500000000000002E-2</v>
      </c>
      <c r="E927" s="145">
        <f t="shared" ca="1" si="279"/>
        <v>1.00016137</v>
      </c>
      <c r="F927" s="145">
        <f ca="1">(TRUNC(PRODUCT($E$12:$E926),16))</f>
        <v>1.1030964196552899</v>
      </c>
      <c r="G927" s="145">
        <f t="shared" ca="1" si="278"/>
        <v>1.1009112155426899</v>
      </c>
      <c r="H927" s="145">
        <f t="shared" ca="1" si="280"/>
        <v>1.0019849000000001</v>
      </c>
      <c r="I927" s="147">
        <f t="shared" si="288"/>
        <v>2.9499999999999998E-2</v>
      </c>
      <c r="J927" s="148">
        <f t="shared" si="296"/>
        <v>44358</v>
      </c>
      <c r="K927" s="149">
        <f t="shared" si="289"/>
        <v>13</v>
      </c>
      <c r="L927" s="150">
        <f t="shared" si="290"/>
        <v>13</v>
      </c>
      <c r="M927" s="151">
        <f t="shared" si="281"/>
        <v>1.001500936</v>
      </c>
      <c r="N927" s="151">
        <f t="shared" ca="1" si="282"/>
        <v>1.0034888150000001</v>
      </c>
      <c r="O927" s="150">
        <f t="shared" si="291"/>
        <v>0</v>
      </c>
      <c r="P927" s="145">
        <f t="shared" ca="1" si="283"/>
        <v>16.972631419999999</v>
      </c>
      <c r="Q927" s="152">
        <f t="shared" si="284"/>
        <v>0</v>
      </c>
      <c r="R927" s="153" t="str">
        <f t="shared" si="292"/>
        <v>A+J=</v>
      </c>
      <c r="S927" s="148">
        <f t="shared" si="293"/>
        <v>44389</v>
      </c>
      <c r="T927" s="154">
        <f t="shared" si="285"/>
        <v>0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7" t="str">
        <f t="shared" ca="1" si="294"/>
        <v>Pago</v>
      </c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</row>
    <row r="928" spans="1:208" x14ac:dyDescent="0.2">
      <c r="A928" s="143">
        <f t="shared" si="286"/>
        <v>44378</v>
      </c>
      <c r="B928" s="144">
        <f t="shared" ca="1" si="295"/>
        <v>4883.1938052799915</v>
      </c>
      <c r="C928" s="145">
        <f t="shared" si="287"/>
        <v>4864.8699999999917</v>
      </c>
      <c r="D928" s="146">
        <f ca="1">IF(A928&lt;$B$1,VLOOKUP(A928,[1]DI!$A$4:$B$15000,2,FALSE),0)</f>
        <v>4.1500000000000002E-2</v>
      </c>
      <c r="E928" s="145">
        <f t="shared" ca="1" si="279"/>
        <v>1.00016137</v>
      </c>
      <c r="F928" s="145">
        <f ca="1">(TRUNC(PRODUCT($E$12:$E927),16))</f>
        <v>1.10327442632453</v>
      </c>
      <c r="G928" s="145">
        <f t="shared" ca="1" si="278"/>
        <v>1.1009112155426899</v>
      </c>
      <c r="H928" s="145">
        <f t="shared" ca="1" si="280"/>
        <v>1.0021466000000001</v>
      </c>
      <c r="I928" s="147">
        <f t="shared" si="288"/>
        <v>2.9499999999999998E-2</v>
      </c>
      <c r="J928" s="148">
        <f t="shared" si="296"/>
        <v>44358</v>
      </c>
      <c r="K928" s="149">
        <f t="shared" si="289"/>
        <v>14</v>
      </c>
      <c r="L928" s="150">
        <f t="shared" si="290"/>
        <v>14</v>
      </c>
      <c r="M928" s="151">
        <f t="shared" si="281"/>
        <v>1.0016164860000001</v>
      </c>
      <c r="N928" s="151">
        <f t="shared" ca="1" si="282"/>
        <v>1.003766556</v>
      </c>
      <c r="O928" s="150">
        <f t="shared" si="291"/>
        <v>0</v>
      </c>
      <c r="P928" s="145">
        <f t="shared" ca="1" si="283"/>
        <v>18.323805279999998</v>
      </c>
      <c r="Q928" s="152">
        <f t="shared" si="284"/>
        <v>0</v>
      </c>
      <c r="R928" s="153" t="str">
        <f t="shared" si="292"/>
        <v>A+J=</v>
      </c>
      <c r="S928" s="148">
        <f t="shared" si="293"/>
        <v>44389</v>
      </c>
      <c r="T928" s="154">
        <f t="shared" si="285"/>
        <v>0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7" t="str">
        <f t="shared" ca="1" si="294"/>
        <v>Pago</v>
      </c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</row>
    <row r="929" spans="1:208" x14ac:dyDescent="0.2">
      <c r="A929" s="143">
        <f t="shared" si="286"/>
        <v>44379</v>
      </c>
      <c r="B929" s="144">
        <f t="shared" ca="1" si="295"/>
        <v>4884.5452710299915</v>
      </c>
      <c r="C929" s="145">
        <f t="shared" si="287"/>
        <v>4864.8699999999917</v>
      </c>
      <c r="D929" s="146">
        <f ca="1">IF(A929&lt;$B$1,VLOOKUP(A929,[1]DI!$A$4:$B$15000,2,FALSE),0)</f>
        <v>4.1500000000000002E-2</v>
      </c>
      <c r="E929" s="145">
        <f t="shared" ca="1" si="279"/>
        <v>1.00016137</v>
      </c>
      <c r="F929" s="145">
        <f ca="1">(TRUNC(PRODUCT($E$12:$E928),16))</f>
        <v>1.1034524617187</v>
      </c>
      <c r="G929" s="145">
        <f t="shared" ca="1" si="278"/>
        <v>1.1009112155426899</v>
      </c>
      <c r="H929" s="145">
        <f t="shared" ca="1" si="280"/>
        <v>1.0023083100000001</v>
      </c>
      <c r="I929" s="147">
        <f t="shared" si="288"/>
        <v>2.9499999999999998E-2</v>
      </c>
      <c r="J929" s="148">
        <f t="shared" si="296"/>
        <v>44358</v>
      </c>
      <c r="K929" s="149">
        <f t="shared" si="289"/>
        <v>15</v>
      </c>
      <c r="L929" s="150">
        <f t="shared" si="290"/>
        <v>15</v>
      </c>
      <c r="M929" s="151">
        <f t="shared" si="281"/>
        <v>1.0017320489999999</v>
      </c>
      <c r="N929" s="151">
        <f t="shared" ca="1" si="282"/>
        <v>1.0040443569999999</v>
      </c>
      <c r="O929" s="150">
        <f t="shared" si="291"/>
        <v>0</v>
      </c>
      <c r="P929" s="145">
        <f t="shared" ca="1" si="283"/>
        <v>19.675271030000001</v>
      </c>
      <c r="Q929" s="152">
        <f t="shared" si="284"/>
        <v>0</v>
      </c>
      <c r="R929" s="153" t="str">
        <f t="shared" si="292"/>
        <v>A+J=</v>
      </c>
      <c r="S929" s="148">
        <f t="shared" si="293"/>
        <v>44389</v>
      </c>
      <c r="T929" s="154">
        <f t="shared" si="285"/>
        <v>0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7" t="str">
        <f t="shared" ca="1" si="294"/>
        <v>Pago</v>
      </c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</row>
    <row r="930" spans="1:208" x14ac:dyDescent="0.2">
      <c r="A930" s="143">
        <f t="shared" si="286"/>
        <v>44380</v>
      </c>
      <c r="B930" s="144">
        <f t="shared" ca="1" si="295"/>
        <v>4885.8971308399914</v>
      </c>
      <c r="C930" s="145">
        <f t="shared" si="287"/>
        <v>4864.8699999999917</v>
      </c>
      <c r="D930" s="146">
        <f ca="1">IF(A930&lt;$B$1,VLOOKUP(A930,[1]DI!$A$4:$B$15000,2,FALSE),0)</f>
        <v>0</v>
      </c>
      <c r="E930" s="145">
        <f t="shared" ca="1" si="279"/>
        <v>1</v>
      </c>
      <c r="F930" s="145">
        <f ca="1">(TRUNC(PRODUCT($E$12:$E929),16))</f>
        <v>1.1036305258424499</v>
      </c>
      <c r="G930" s="145">
        <f t="shared" ca="1" si="278"/>
        <v>1.1009112155426899</v>
      </c>
      <c r="H930" s="145">
        <f t="shared" ca="1" si="280"/>
        <v>1.0024700499999999</v>
      </c>
      <c r="I930" s="147">
        <f t="shared" si="288"/>
        <v>2.9499999999999998E-2</v>
      </c>
      <c r="J930" s="148">
        <f t="shared" si="296"/>
        <v>44358</v>
      </c>
      <c r="K930" s="149">
        <f t="shared" si="289"/>
        <v>15</v>
      </c>
      <c r="L930" s="150">
        <f t="shared" si="290"/>
        <v>16</v>
      </c>
      <c r="M930" s="151">
        <f t="shared" si="281"/>
        <v>1.0018476249999999</v>
      </c>
      <c r="N930" s="151">
        <f t="shared" ca="1" si="282"/>
        <v>1.0043222389999999</v>
      </c>
      <c r="O930" s="150">
        <f t="shared" si="291"/>
        <v>0</v>
      </c>
      <c r="P930" s="145">
        <f t="shared" ca="1" si="283"/>
        <v>21.027130840000002</v>
      </c>
      <c r="Q930" s="152">
        <f t="shared" si="284"/>
        <v>0</v>
      </c>
      <c r="R930" s="153" t="str">
        <f t="shared" si="292"/>
        <v>A+J=</v>
      </c>
      <c r="S930" s="148">
        <f t="shared" si="293"/>
        <v>44389</v>
      </c>
      <c r="T930" s="154">
        <f t="shared" si="285"/>
        <v>0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7" t="str">
        <f t="shared" ca="1" si="294"/>
        <v>Pago</v>
      </c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</row>
    <row r="931" spans="1:208" x14ac:dyDescent="0.2">
      <c r="A931" s="143">
        <f t="shared" si="286"/>
        <v>44381</v>
      </c>
      <c r="B931" s="144">
        <f t="shared" ca="1" si="295"/>
        <v>4885.8971308399914</v>
      </c>
      <c r="C931" s="145">
        <f t="shared" si="287"/>
        <v>4864.8699999999917</v>
      </c>
      <c r="D931" s="146">
        <f ca="1">IF(A931&lt;$B$1,VLOOKUP(A931,[1]DI!$A$4:$B$15000,2,FALSE),0)</f>
        <v>0</v>
      </c>
      <c r="E931" s="145">
        <f t="shared" ca="1" si="279"/>
        <v>1</v>
      </c>
      <c r="F931" s="145">
        <f ca="1">(TRUNC(PRODUCT($E$12:$E930),16))</f>
        <v>1.1036305258424499</v>
      </c>
      <c r="G931" s="145">
        <f t="shared" ca="1" si="278"/>
        <v>1.1009112155426899</v>
      </c>
      <c r="H931" s="145">
        <f t="shared" ca="1" si="280"/>
        <v>1.0024700499999999</v>
      </c>
      <c r="I931" s="147">
        <f t="shared" si="288"/>
        <v>2.9499999999999998E-2</v>
      </c>
      <c r="J931" s="148">
        <f t="shared" si="296"/>
        <v>44358</v>
      </c>
      <c r="K931" s="149">
        <f t="shared" si="289"/>
        <v>15</v>
      </c>
      <c r="L931" s="150">
        <f t="shared" si="290"/>
        <v>16</v>
      </c>
      <c r="M931" s="151">
        <f t="shared" si="281"/>
        <v>1.0018476249999999</v>
      </c>
      <c r="N931" s="151">
        <f t="shared" ca="1" si="282"/>
        <v>1.0043222389999999</v>
      </c>
      <c r="O931" s="150">
        <f t="shared" si="291"/>
        <v>0</v>
      </c>
      <c r="P931" s="145">
        <f t="shared" ca="1" si="283"/>
        <v>21.027130840000002</v>
      </c>
      <c r="Q931" s="152">
        <f t="shared" si="284"/>
        <v>0</v>
      </c>
      <c r="R931" s="153" t="str">
        <f t="shared" si="292"/>
        <v>A+J=</v>
      </c>
      <c r="S931" s="148">
        <f t="shared" si="293"/>
        <v>44389</v>
      </c>
      <c r="T931" s="154">
        <f t="shared" si="285"/>
        <v>0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7" t="str">
        <f t="shared" ca="1" si="294"/>
        <v>Pago</v>
      </c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</row>
    <row r="932" spans="1:208" x14ac:dyDescent="0.2">
      <c r="A932" s="143">
        <f t="shared" si="286"/>
        <v>44382</v>
      </c>
      <c r="B932" s="144">
        <f t="shared" ca="1" si="295"/>
        <v>4885.8971308399914</v>
      </c>
      <c r="C932" s="145">
        <f t="shared" si="287"/>
        <v>4864.8699999999917</v>
      </c>
      <c r="D932" s="146">
        <f ca="1">IF(A932&lt;$B$1,VLOOKUP(A932,[1]DI!$A$4:$B$15000,2,FALSE),0)</f>
        <v>4.1500000000000002E-2</v>
      </c>
      <c r="E932" s="145">
        <f t="shared" ca="1" si="279"/>
        <v>1.00016137</v>
      </c>
      <c r="F932" s="145">
        <f ca="1">(TRUNC(PRODUCT($E$12:$E931),16))</f>
        <v>1.1036305258424499</v>
      </c>
      <c r="G932" s="145">
        <f t="shared" ca="1" si="278"/>
        <v>1.1009112155426899</v>
      </c>
      <c r="H932" s="145">
        <f t="shared" ca="1" si="280"/>
        <v>1.0024700499999999</v>
      </c>
      <c r="I932" s="147">
        <f t="shared" si="288"/>
        <v>2.9499999999999998E-2</v>
      </c>
      <c r="J932" s="148">
        <f t="shared" si="296"/>
        <v>44358</v>
      </c>
      <c r="K932" s="149">
        <f t="shared" si="289"/>
        <v>16</v>
      </c>
      <c r="L932" s="150">
        <f t="shared" si="290"/>
        <v>16</v>
      </c>
      <c r="M932" s="151">
        <f t="shared" si="281"/>
        <v>1.0018476249999999</v>
      </c>
      <c r="N932" s="151">
        <f t="shared" ca="1" si="282"/>
        <v>1.0043222389999999</v>
      </c>
      <c r="O932" s="150">
        <f t="shared" si="291"/>
        <v>0</v>
      </c>
      <c r="P932" s="145">
        <f t="shared" ca="1" si="283"/>
        <v>21.027130840000002</v>
      </c>
      <c r="Q932" s="152">
        <f t="shared" si="284"/>
        <v>0</v>
      </c>
      <c r="R932" s="153" t="str">
        <f t="shared" si="292"/>
        <v>A+J=</v>
      </c>
      <c r="S932" s="148">
        <f t="shared" si="293"/>
        <v>44389</v>
      </c>
      <c r="T932" s="154">
        <f t="shared" si="285"/>
        <v>0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7" t="str">
        <f t="shared" ca="1" si="294"/>
        <v>Pago</v>
      </c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</row>
    <row r="933" spans="1:208" x14ac:dyDescent="0.2">
      <c r="A933" s="143">
        <f t="shared" si="286"/>
        <v>44383</v>
      </c>
      <c r="B933" s="144">
        <f t="shared" ca="1" si="295"/>
        <v>4887.2493846999914</v>
      </c>
      <c r="C933" s="145">
        <f t="shared" si="287"/>
        <v>4864.8699999999917</v>
      </c>
      <c r="D933" s="146">
        <f ca="1">IF(A933&lt;$B$1,VLOOKUP(A933,[1]DI!$A$4:$B$15000,2,FALSE),0)</f>
        <v>4.1500000000000002E-2</v>
      </c>
      <c r="E933" s="145">
        <f t="shared" ca="1" si="279"/>
        <v>1.00016137</v>
      </c>
      <c r="F933" s="145">
        <f ca="1">(TRUNC(PRODUCT($E$12:$E932),16))</f>
        <v>1.1038086187004099</v>
      </c>
      <c r="G933" s="145">
        <f t="shared" ca="1" si="278"/>
        <v>1.1009112155426899</v>
      </c>
      <c r="H933" s="145">
        <f t="shared" ca="1" si="280"/>
        <v>1.00263182</v>
      </c>
      <c r="I933" s="147">
        <f t="shared" si="288"/>
        <v>2.9499999999999998E-2</v>
      </c>
      <c r="J933" s="148">
        <f t="shared" si="296"/>
        <v>44358</v>
      </c>
      <c r="K933" s="149">
        <f t="shared" si="289"/>
        <v>17</v>
      </c>
      <c r="L933" s="150">
        <f t="shared" si="290"/>
        <v>17</v>
      </c>
      <c r="M933" s="151">
        <f t="shared" si="281"/>
        <v>1.001963215</v>
      </c>
      <c r="N933" s="151">
        <f t="shared" ca="1" si="282"/>
        <v>1.004600202</v>
      </c>
      <c r="O933" s="150">
        <f t="shared" si="291"/>
        <v>0</v>
      </c>
      <c r="P933" s="145">
        <f t="shared" ca="1" si="283"/>
        <v>22.379384699999999</v>
      </c>
      <c r="Q933" s="152">
        <f t="shared" si="284"/>
        <v>0</v>
      </c>
      <c r="R933" s="153" t="str">
        <f t="shared" si="292"/>
        <v>A+J=</v>
      </c>
      <c r="S933" s="148">
        <f t="shared" si="293"/>
        <v>44389</v>
      </c>
      <c r="T933" s="154">
        <f t="shared" si="285"/>
        <v>0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7" t="str">
        <f t="shared" ca="1" si="294"/>
        <v>Pago</v>
      </c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</row>
    <row r="934" spans="1:208" x14ac:dyDescent="0.2">
      <c r="A934" s="143">
        <f t="shared" si="286"/>
        <v>44384</v>
      </c>
      <c r="B934" s="144">
        <f t="shared" ca="1" si="295"/>
        <v>4888.602027749992</v>
      </c>
      <c r="C934" s="145">
        <f t="shared" si="287"/>
        <v>4864.8699999999917</v>
      </c>
      <c r="D934" s="146">
        <f ca="1">IF(A934&lt;$B$1,VLOOKUP(A934,[1]DI!$A$4:$B$15000,2,FALSE),0)</f>
        <v>4.1500000000000002E-2</v>
      </c>
      <c r="E934" s="145">
        <f t="shared" ca="1" si="279"/>
        <v>1.00016137</v>
      </c>
      <c r="F934" s="145">
        <f ca="1">(TRUNC(PRODUCT($E$12:$E933),16))</f>
        <v>1.1039867402972099</v>
      </c>
      <c r="G934" s="145">
        <f t="shared" ca="1" si="278"/>
        <v>1.1009112155426899</v>
      </c>
      <c r="H934" s="145">
        <f t="shared" ca="1" si="280"/>
        <v>1.0027936200000001</v>
      </c>
      <c r="I934" s="147">
        <f t="shared" si="288"/>
        <v>2.9499999999999998E-2</v>
      </c>
      <c r="J934" s="148">
        <f t="shared" si="296"/>
        <v>44358</v>
      </c>
      <c r="K934" s="149">
        <f t="shared" si="289"/>
        <v>18</v>
      </c>
      <c r="L934" s="150">
        <f t="shared" si="290"/>
        <v>18</v>
      </c>
      <c r="M934" s="151">
        <f t="shared" si="281"/>
        <v>1.002078818</v>
      </c>
      <c r="N934" s="151">
        <f t="shared" ca="1" si="282"/>
        <v>1.004878245</v>
      </c>
      <c r="O934" s="150">
        <f t="shared" si="291"/>
        <v>0</v>
      </c>
      <c r="P934" s="145">
        <f t="shared" ca="1" si="283"/>
        <v>23.73202775</v>
      </c>
      <c r="Q934" s="152">
        <f t="shared" si="284"/>
        <v>0</v>
      </c>
      <c r="R934" s="153" t="str">
        <f t="shared" si="292"/>
        <v>A+J=</v>
      </c>
      <c r="S934" s="148">
        <f t="shared" si="293"/>
        <v>44389</v>
      </c>
      <c r="T934" s="154">
        <f t="shared" si="285"/>
        <v>0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7" t="str">
        <f t="shared" ca="1" si="294"/>
        <v>Pago</v>
      </c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</row>
    <row r="935" spans="1:208" x14ac:dyDescent="0.2">
      <c r="A935" s="143">
        <f t="shared" si="286"/>
        <v>44385</v>
      </c>
      <c r="B935" s="144">
        <f t="shared" ca="1" si="295"/>
        <v>4889.9550259299913</v>
      </c>
      <c r="C935" s="145">
        <f t="shared" si="287"/>
        <v>4864.8699999999917</v>
      </c>
      <c r="D935" s="146">
        <f ca="1">IF(A935&lt;$B$1,VLOOKUP(A935,[1]DI!$A$4:$B$15000,2,FALSE),0)</f>
        <v>4.1500000000000002E-2</v>
      </c>
      <c r="E935" s="145">
        <f t="shared" ca="1" si="279"/>
        <v>1.00016137</v>
      </c>
      <c r="F935" s="145">
        <f ca="1">(TRUNC(PRODUCT($E$12:$E934),16))</f>
        <v>1.1041648906374899</v>
      </c>
      <c r="G935" s="145">
        <f t="shared" ca="1" si="278"/>
        <v>1.1009112155426899</v>
      </c>
      <c r="H935" s="145">
        <f t="shared" ca="1" si="280"/>
        <v>1.00295544</v>
      </c>
      <c r="I935" s="147">
        <f t="shared" si="288"/>
        <v>2.9499999999999998E-2</v>
      </c>
      <c r="J935" s="148">
        <f t="shared" si="296"/>
        <v>44358</v>
      </c>
      <c r="K935" s="149">
        <f t="shared" si="289"/>
        <v>19</v>
      </c>
      <c r="L935" s="150">
        <f t="shared" si="290"/>
        <v>19</v>
      </c>
      <c r="M935" s="151">
        <f t="shared" si="281"/>
        <v>1.0021944350000001</v>
      </c>
      <c r="N935" s="151">
        <f t="shared" ca="1" si="282"/>
        <v>1.0051563610000001</v>
      </c>
      <c r="O935" s="150">
        <f t="shared" si="291"/>
        <v>0</v>
      </c>
      <c r="P935" s="145">
        <f t="shared" ca="1" si="283"/>
        <v>25.08502593</v>
      </c>
      <c r="Q935" s="152">
        <f t="shared" si="284"/>
        <v>0</v>
      </c>
      <c r="R935" s="153" t="str">
        <f t="shared" si="292"/>
        <v>A+J=</v>
      </c>
      <c r="S935" s="148">
        <f t="shared" si="293"/>
        <v>44389</v>
      </c>
      <c r="T935" s="154">
        <f t="shared" si="285"/>
        <v>0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7" t="str">
        <f t="shared" ca="1" si="294"/>
        <v>Pago</v>
      </c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</row>
    <row r="936" spans="1:208" x14ac:dyDescent="0.2">
      <c r="A936" s="143">
        <f t="shared" si="286"/>
        <v>44386</v>
      </c>
      <c r="B936" s="144">
        <f t="shared" ca="1" si="295"/>
        <v>4891.3084084399916</v>
      </c>
      <c r="C936" s="145">
        <f t="shared" si="287"/>
        <v>4864.8699999999917</v>
      </c>
      <c r="D936" s="146">
        <f ca="1">IF(A936&lt;$B$1,VLOOKUP(A936,[1]DI!$A$4:$B$15000,2,FALSE),0)</f>
        <v>4.1500000000000002E-2</v>
      </c>
      <c r="E936" s="145">
        <f t="shared" ca="1" si="279"/>
        <v>1.00016137</v>
      </c>
      <c r="F936" s="145">
        <f ca="1">(TRUNC(PRODUCT($E$12:$E935),16))</f>
        <v>1.10434306972589</v>
      </c>
      <c r="G936" s="145">
        <f t="shared" ca="1" si="278"/>
        <v>1.1009112155426899</v>
      </c>
      <c r="H936" s="145">
        <f t="shared" ca="1" si="280"/>
        <v>1.0031172900000001</v>
      </c>
      <c r="I936" s="147">
        <f t="shared" si="288"/>
        <v>2.9499999999999998E-2</v>
      </c>
      <c r="J936" s="148">
        <f t="shared" si="296"/>
        <v>44358</v>
      </c>
      <c r="K936" s="149">
        <f t="shared" si="289"/>
        <v>20</v>
      </c>
      <c r="L936" s="150">
        <f t="shared" si="290"/>
        <v>20</v>
      </c>
      <c r="M936" s="151">
        <f t="shared" si="281"/>
        <v>1.0023100650000001</v>
      </c>
      <c r="N936" s="151">
        <f t="shared" ca="1" si="282"/>
        <v>1.005434556</v>
      </c>
      <c r="O936" s="150">
        <f t="shared" si="291"/>
        <v>0</v>
      </c>
      <c r="P936" s="145">
        <f t="shared" ca="1" si="283"/>
        <v>26.43840844</v>
      </c>
      <c r="Q936" s="152">
        <f t="shared" si="284"/>
        <v>0</v>
      </c>
      <c r="R936" s="153" t="str">
        <f t="shared" si="292"/>
        <v>A+J=</v>
      </c>
      <c r="S936" s="148">
        <f t="shared" si="293"/>
        <v>44389</v>
      </c>
      <c r="T936" s="154">
        <f t="shared" si="285"/>
        <v>0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7" t="str">
        <f t="shared" ca="1" si="294"/>
        <v>Pago</v>
      </c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</row>
    <row r="937" spans="1:208" x14ac:dyDescent="0.2">
      <c r="A937" s="143">
        <f t="shared" si="286"/>
        <v>44387</v>
      </c>
      <c r="B937" s="144">
        <f t="shared" ca="1" si="295"/>
        <v>4892.6621363599916</v>
      </c>
      <c r="C937" s="145">
        <f t="shared" si="287"/>
        <v>4864.8699999999917</v>
      </c>
      <c r="D937" s="146">
        <f ca="1">IF(A937&lt;$B$1,VLOOKUP(A937,[1]DI!$A$4:$B$15000,2,FALSE),0)</f>
        <v>0</v>
      </c>
      <c r="E937" s="145">
        <f t="shared" ca="1" si="279"/>
        <v>1</v>
      </c>
      <c r="F937" s="145">
        <f ca="1">(TRUNC(PRODUCT($E$12:$E936),16))</f>
        <v>1.1045212775670501</v>
      </c>
      <c r="G937" s="145">
        <f t="shared" ca="1" si="278"/>
        <v>1.1009112155426899</v>
      </c>
      <c r="H937" s="145">
        <f t="shared" ca="1" si="280"/>
        <v>1.0032791599999999</v>
      </c>
      <c r="I937" s="147">
        <f t="shared" si="288"/>
        <v>2.9499999999999998E-2</v>
      </c>
      <c r="J937" s="148">
        <f t="shared" si="296"/>
        <v>44358</v>
      </c>
      <c r="K937" s="149">
        <f t="shared" si="289"/>
        <v>20</v>
      </c>
      <c r="L937" s="150">
        <f t="shared" si="290"/>
        <v>21</v>
      </c>
      <c r="M937" s="151">
        <f t="shared" si="281"/>
        <v>1.0024257080000001</v>
      </c>
      <c r="N937" s="151">
        <f t="shared" ca="1" si="282"/>
        <v>1.005712822</v>
      </c>
      <c r="O937" s="150">
        <f t="shared" si="291"/>
        <v>0</v>
      </c>
      <c r="P937" s="145">
        <f t="shared" ca="1" si="283"/>
        <v>27.792136360000001</v>
      </c>
      <c r="Q937" s="152">
        <f t="shared" si="284"/>
        <v>0</v>
      </c>
      <c r="R937" s="153" t="str">
        <f t="shared" si="292"/>
        <v>A+J=</v>
      </c>
      <c r="S937" s="148">
        <f t="shared" si="293"/>
        <v>44389</v>
      </c>
      <c r="T937" s="154">
        <f t="shared" si="285"/>
        <v>0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7" t="str">
        <f t="shared" ca="1" si="294"/>
        <v>Pago</v>
      </c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</row>
    <row r="938" spans="1:208" x14ac:dyDescent="0.2">
      <c r="A938" s="143">
        <f t="shared" si="286"/>
        <v>44388</v>
      </c>
      <c r="B938" s="144">
        <f t="shared" ca="1" si="295"/>
        <v>4892.6621363599916</v>
      </c>
      <c r="C938" s="145">
        <f t="shared" si="287"/>
        <v>4864.8699999999917</v>
      </c>
      <c r="D938" s="146">
        <f ca="1">IF(A938&lt;$B$1,VLOOKUP(A938,[1]DI!$A$4:$B$15000,2,FALSE),0)</f>
        <v>0</v>
      </c>
      <c r="E938" s="145">
        <f t="shared" ca="1" si="279"/>
        <v>1</v>
      </c>
      <c r="F938" s="145">
        <f ca="1">(TRUNC(PRODUCT($E$12:$E937),16))</f>
        <v>1.1045212775670501</v>
      </c>
      <c r="G938" s="145">
        <f t="shared" ca="1" si="278"/>
        <v>1.1009112155426899</v>
      </c>
      <c r="H938" s="145">
        <f t="shared" ca="1" si="280"/>
        <v>1.0032791599999999</v>
      </c>
      <c r="I938" s="147">
        <f t="shared" si="288"/>
        <v>2.9499999999999998E-2</v>
      </c>
      <c r="J938" s="148">
        <f t="shared" si="296"/>
        <v>44358</v>
      </c>
      <c r="K938" s="149">
        <f t="shared" si="289"/>
        <v>20</v>
      </c>
      <c r="L938" s="150">
        <f t="shared" si="290"/>
        <v>21</v>
      </c>
      <c r="M938" s="151">
        <f t="shared" si="281"/>
        <v>1.0024257080000001</v>
      </c>
      <c r="N938" s="151">
        <f t="shared" ca="1" si="282"/>
        <v>1.005712822</v>
      </c>
      <c r="O938" s="150">
        <f t="shared" si="291"/>
        <v>0</v>
      </c>
      <c r="P938" s="145">
        <f t="shared" ca="1" si="283"/>
        <v>27.792136360000001</v>
      </c>
      <c r="Q938" s="152">
        <f t="shared" si="284"/>
        <v>0</v>
      </c>
      <c r="R938" s="153" t="str">
        <f t="shared" si="292"/>
        <v>A+J=</v>
      </c>
      <c r="S938" s="148">
        <f t="shared" si="293"/>
        <v>44389</v>
      </c>
      <c r="T938" s="154">
        <f t="shared" si="285"/>
        <v>0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7" t="str">
        <f t="shared" ca="1" si="294"/>
        <v>Pago</v>
      </c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</row>
    <row r="939" spans="1:208" x14ac:dyDescent="0.2">
      <c r="A939" s="143">
        <f t="shared" si="286"/>
        <v>44389</v>
      </c>
      <c r="B939" s="144">
        <f t="shared" ca="1" si="295"/>
        <v>4892.6621363599916</v>
      </c>
      <c r="C939" s="145">
        <f t="shared" si="287"/>
        <v>4864.8699999999917</v>
      </c>
      <c r="D939" s="146">
        <f ca="1">IF(A939&lt;$B$1,VLOOKUP(A939,[1]DI!$A$4:$B$15000,2,FALSE),0)</f>
        <v>4.1500000000000002E-2</v>
      </c>
      <c r="E939" s="145">
        <f t="shared" ca="1" si="279"/>
        <v>1.00016137</v>
      </c>
      <c r="F939" s="145">
        <f ca="1">(TRUNC(PRODUCT($E$12:$E938),16))</f>
        <v>1.1045212775670501</v>
      </c>
      <c r="G939" s="145">
        <f t="shared" ca="1" si="278"/>
        <v>1.1009112155426899</v>
      </c>
      <c r="H939" s="145">
        <f t="shared" ca="1" si="280"/>
        <v>1.0032791599999999</v>
      </c>
      <c r="I939" s="147">
        <f t="shared" si="288"/>
        <v>2.9499999999999998E-2</v>
      </c>
      <c r="J939" s="148">
        <f t="shared" si="296"/>
        <v>44358</v>
      </c>
      <c r="K939" s="149">
        <f t="shared" si="289"/>
        <v>21</v>
      </c>
      <c r="L939" s="150">
        <f t="shared" si="290"/>
        <v>21</v>
      </c>
      <c r="M939" s="151">
        <f t="shared" si="281"/>
        <v>1.0024257080000001</v>
      </c>
      <c r="N939" s="151">
        <f t="shared" ca="1" si="282"/>
        <v>1.005712822</v>
      </c>
      <c r="O939" s="150">
        <f t="shared" si="291"/>
        <v>31</v>
      </c>
      <c r="P939" s="145">
        <f t="shared" ca="1" si="283"/>
        <v>27.792136360000001</v>
      </c>
      <c r="Q939" s="152">
        <f t="shared" si="284"/>
        <v>270.27</v>
      </c>
      <c r="R939" s="153" t="str">
        <f t="shared" si="292"/>
        <v>A+J=</v>
      </c>
      <c r="S939" s="148">
        <f t="shared" si="293"/>
        <v>44389</v>
      </c>
      <c r="T939" s="154">
        <f t="shared" ca="1" si="285"/>
        <v>5812211.6590199992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7" t="str">
        <f t="shared" ca="1" si="294"/>
        <v>Pago</v>
      </c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</row>
    <row r="940" spans="1:208" x14ac:dyDescent="0.2">
      <c r="A940" s="143">
        <f t="shared" si="286"/>
        <v>44390</v>
      </c>
      <c r="B940" s="144">
        <f t="shared" ca="1" si="295"/>
        <v>4595.8716290599914</v>
      </c>
      <c r="C940" s="145">
        <f t="shared" si="287"/>
        <v>4594.5999999999913</v>
      </c>
      <c r="D940" s="146">
        <f ca="1">IF(A940&lt;$B$1,VLOOKUP(A940,[1]DI!$A$4:$B$15000,2,FALSE),0)</f>
        <v>4.1500000000000002E-2</v>
      </c>
      <c r="E940" s="145">
        <f t="shared" ca="1" si="279"/>
        <v>1.00016137</v>
      </c>
      <c r="F940" s="145">
        <f ca="1">(TRUNC(PRODUCT($E$12:$E939),16))</f>
        <v>1.10469951416561</v>
      </c>
      <c r="G940" s="145">
        <f t="shared" ca="1" si="278"/>
        <v>1.1045212775670501</v>
      </c>
      <c r="H940" s="145">
        <f t="shared" ca="1" si="280"/>
        <v>1.00016137</v>
      </c>
      <c r="I940" s="147">
        <f t="shared" si="288"/>
        <v>2.9499999999999998E-2</v>
      </c>
      <c r="J940" s="148">
        <f t="shared" si="296"/>
        <v>44389</v>
      </c>
      <c r="K940" s="149">
        <f t="shared" si="289"/>
        <v>1</v>
      </c>
      <c r="L940" s="150">
        <f t="shared" si="290"/>
        <v>1</v>
      </c>
      <c r="M940" s="151">
        <f t="shared" si="281"/>
        <v>1.000115377</v>
      </c>
      <c r="N940" s="151">
        <f t="shared" ca="1" si="282"/>
        <v>1.000276766</v>
      </c>
      <c r="O940" s="150">
        <f t="shared" si="291"/>
        <v>0</v>
      </c>
      <c r="P940" s="145">
        <f t="shared" ca="1" si="283"/>
        <v>1.27162906</v>
      </c>
      <c r="Q940" s="152">
        <f t="shared" si="284"/>
        <v>0</v>
      </c>
      <c r="R940" s="153" t="str">
        <f t="shared" si="292"/>
        <v>A+J=</v>
      </c>
      <c r="S940" s="148">
        <f t="shared" si="293"/>
        <v>44419</v>
      </c>
      <c r="T940" s="154">
        <f t="shared" si="285"/>
        <v>0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7" t="str">
        <f t="shared" ca="1" si="294"/>
        <v>Pago</v>
      </c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</row>
    <row r="941" spans="1:208" x14ac:dyDescent="0.2">
      <c r="A941" s="143">
        <f t="shared" si="286"/>
        <v>44391</v>
      </c>
      <c r="B941" s="144">
        <f t="shared" ca="1" si="295"/>
        <v>4597.1436210999909</v>
      </c>
      <c r="C941" s="145">
        <f t="shared" si="287"/>
        <v>4594.5999999999913</v>
      </c>
      <c r="D941" s="146">
        <f ca="1">IF(A941&lt;$B$1,VLOOKUP(A941,[1]DI!$A$4:$B$15000,2,FALSE),0)</f>
        <v>4.1500000000000002E-2</v>
      </c>
      <c r="E941" s="145">
        <f t="shared" ca="1" si="279"/>
        <v>1.00016137</v>
      </c>
      <c r="F941" s="145">
        <f ca="1">(TRUNC(PRODUCT($E$12:$E940),16))</f>
        <v>1.1048777795262099</v>
      </c>
      <c r="G941" s="145">
        <f t="shared" ca="1" si="278"/>
        <v>1.1045212775670501</v>
      </c>
      <c r="H941" s="145">
        <f t="shared" ca="1" si="280"/>
        <v>1.0003227699999999</v>
      </c>
      <c r="I941" s="147">
        <f t="shared" si="288"/>
        <v>2.9499999999999998E-2</v>
      </c>
      <c r="J941" s="148">
        <f t="shared" si="296"/>
        <v>44389</v>
      </c>
      <c r="K941" s="149">
        <f t="shared" si="289"/>
        <v>2</v>
      </c>
      <c r="L941" s="150">
        <f t="shared" si="290"/>
        <v>2</v>
      </c>
      <c r="M941" s="151">
        <f t="shared" si="281"/>
        <v>1.0002307669999999</v>
      </c>
      <c r="N941" s="151">
        <f t="shared" ca="1" si="282"/>
        <v>1.000553611</v>
      </c>
      <c r="O941" s="150">
        <f t="shared" si="291"/>
        <v>0</v>
      </c>
      <c r="P941" s="145">
        <f t="shared" ca="1" si="283"/>
        <v>2.5436211000000002</v>
      </c>
      <c r="Q941" s="152">
        <f t="shared" si="284"/>
        <v>0</v>
      </c>
      <c r="R941" s="153" t="str">
        <f t="shared" si="292"/>
        <v>A+J=</v>
      </c>
      <c r="S941" s="148">
        <f t="shared" si="293"/>
        <v>44419</v>
      </c>
      <c r="T941" s="154">
        <f t="shared" si="285"/>
        <v>0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7" t="str">
        <f t="shared" ca="1" si="294"/>
        <v>Pago</v>
      </c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</row>
    <row r="942" spans="1:208" x14ac:dyDescent="0.2">
      <c r="A942" s="143">
        <f t="shared" si="286"/>
        <v>44392</v>
      </c>
      <c r="B942" s="144">
        <f t="shared" ca="1" si="295"/>
        <v>4598.4159439399909</v>
      </c>
      <c r="C942" s="145">
        <f t="shared" si="287"/>
        <v>4594.5999999999913</v>
      </c>
      <c r="D942" s="146">
        <f ca="1">IF(A942&lt;$B$1,VLOOKUP(A942,[1]DI!$A$4:$B$15000,2,FALSE),0)</f>
        <v>4.1500000000000002E-2</v>
      </c>
      <c r="E942" s="145">
        <f t="shared" ca="1" si="279"/>
        <v>1.00016137</v>
      </c>
      <c r="F942" s="145">
        <f ca="1">(TRUNC(PRODUCT($E$12:$E941),16))</f>
        <v>1.1050560736535</v>
      </c>
      <c r="G942" s="145">
        <f t="shared" ca="1" si="278"/>
        <v>1.1045212775670501</v>
      </c>
      <c r="H942" s="145">
        <f t="shared" ca="1" si="280"/>
        <v>1.0004841900000001</v>
      </c>
      <c r="I942" s="147">
        <f t="shared" si="288"/>
        <v>2.9499999999999998E-2</v>
      </c>
      <c r="J942" s="148">
        <f t="shared" si="296"/>
        <v>44389</v>
      </c>
      <c r="K942" s="149">
        <f t="shared" si="289"/>
        <v>3</v>
      </c>
      <c r="L942" s="150">
        <f t="shared" si="290"/>
        <v>3</v>
      </c>
      <c r="M942" s="151">
        <f t="shared" si="281"/>
        <v>1.00034617</v>
      </c>
      <c r="N942" s="151">
        <f t="shared" ca="1" si="282"/>
        <v>1.0008305280000001</v>
      </c>
      <c r="O942" s="150">
        <f t="shared" si="291"/>
        <v>0</v>
      </c>
      <c r="P942" s="145">
        <f t="shared" ca="1" si="283"/>
        <v>3.8159439399999999</v>
      </c>
      <c r="Q942" s="152">
        <f t="shared" si="284"/>
        <v>0</v>
      </c>
      <c r="R942" s="153" t="str">
        <f t="shared" si="292"/>
        <v>A+J=</v>
      </c>
      <c r="S942" s="148">
        <f t="shared" si="293"/>
        <v>44419</v>
      </c>
      <c r="T942" s="154">
        <f t="shared" si="285"/>
        <v>0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7" t="str">
        <f t="shared" ca="1" si="294"/>
        <v>Pago</v>
      </c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</row>
    <row r="943" spans="1:208" x14ac:dyDescent="0.2">
      <c r="A943" s="143">
        <f t="shared" si="286"/>
        <v>44393</v>
      </c>
      <c r="B943" s="144">
        <f t="shared" ca="1" si="295"/>
        <v>4599.6886343599908</v>
      </c>
      <c r="C943" s="145">
        <f t="shared" si="287"/>
        <v>4594.5999999999913</v>
      </c>
      <c r="D943" s="146">
        <f ca="1">IF(A943&lt;$B$1,VLOOKUP(A943,[1]DI!$A$4:$B$15000,2,FALSE),0)</f>
        <v>4.1500000000000002E-2</v>
      </c>
      <c r="E943" s="145">
        <f t="shared" ca="1" si="279"/>
        <v>1.00016137</v>
      </c>
      <c r="F943" s="145">
        <f ca="1">(TRUNC(PRODUCT($E$12:$E942),16))</f>
        <v>1.1052343965521001</v>
      </c>
      <c r="G943" s="145">
        <f t="shared" ca="1" si="278"/>
        <v>1.1045212775670501</v>
      </c>
      <c r="H943" s="145">
        <f t="shared" ca="1" si="280"/>
        <v>1.0006456399999999</v>
      </c>
      <c r="I943" s="147">
        <f t="shared" si="288"/>
        <v>2.9499999999999998E-2</v>
      </c>
      <c r="J943" s="148">
        <f t="shared" si="296"/>
        <v>44389</v>
      </c>
      <c r="K943" s="149">
        <f t="shared" si="289"/>
        <v>4</v>
      </c>
      <c r="L943" s="150">
        <f t="shared" si="290"/>
        <v>4</v>
      </c>
      <c r="M943" s="151">
        <f t="shared" si="281"/>
        <v>1.000461587</v>
      </c>
      <c r="N943" s="151">
        <f t="shared" ca="1" si="282"/>
        <v>1.0011075250000001</v>
      </c>
      <c r="O943" s="150">
        <f t="shared" si="291"/>
        <v>0</v>
      </c>
      <c r="P943" s="145">
        <f t="shared" ca="1" si="283"/>
        <v>5.0886343600000004</v>
      </c>
      <c r="Q943" s="152">
        <f t="shared" si="284"/>
        <v>0</v>
      </c>
      <c r="R943" s="153" t="str">
        <f t="shared" si="292"/>
        <v>A+J=</v>
      </c>
      <c r="S943" s="148">
        <f t="shared" si="293"/>
        <v>44419</v>
      </c>
      <c r="T943" s="154">
        <f t="shared" si="285"/>
        <v>0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7" t="str">
        <f t="shared" ca="1" si="294"/>
        <v>Pago</v>
      </c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</row>
    <row r="944" spans="1:208" x14ac:dyDescent="0.2">
      <c r="A944" s="143">
        <f t="shared" si="286"/>
        <v>44394</v>
      </c>
      <c r="B944" s="144">
        <f t="shared" ca="1" si="295"/>
        <v>4600.9616509899915</v>
      </c>
      <c r="C944" s="145">
        <f t="shared" si="287"/>
        <v>4594.5999999999913</v>
      </c>
      <c r="D944" s="146">
        <f ca="1">IF(A944&lt;$B$1,VLOOKUP(A944,[1]DI!$A$4:$B$15000,2,FALSE),0)</f>
        <v>0</v>
      </c>
      <c r="E944" s="145">
        <f t="shared" ca="1" si="279"/>
        <v>1</v>
      </c>
      <c r="F944" s="145">
        <f ca="1">(TRUNC(PRODUCT($E$12:$E943),16))</f>
        <v>1.10541274822667</v>
      </c>
      <c r="G944" s="145">
        <f t="shared" ref="G944:G1007" ca="1" si="297">IF(O943&gt;0,F943,G943)</f>
        <v>1.1045212775670501</v>
      </c>
      <c r="H944" s="145">
        <f t="shared" ca="1" si="280"/>
        <v>1.00080711</v>
      </c>
      <c r="I944" s="147">
        <f t="shared" si="288"/>
        <v>2.9499999999999998E-2</v>
      </c>
      <c r="J944" s="148">
        <f t="shared" si="296"/>
        <v>44389</v>
      </c>
      <c r="K944" s="149">
        <f t="shared" si="289"/>
        <v>4</v>
      </c>
      <c r="L944" s="150">
        <f t="shared" si="290"/>
        <v>5</v>
      </c>
      <c r="M944" s="151">
        <f t="shared" si="281"/>
        <v>1.0005770169999999</v>
      </c>
      <c r="N944" s="151">
        <f t="shared" ca="1" si="282"/>
        <v>1.001384593</v>
      </c>
      <c r="O944" s="150">
        <f t="shared" si="291"/>
        <v>0</v>
      </c>
      <c r="P944" s="145">
        <f t="shared" ca="1" si="283"/>
        <v>6.3616509900000002</v>
      </c>
      <c r="Q944" s="152">
        <f t="shared" si="284"/>
        <v>0</v>
      </c>
      <c r="R944" s="153" t="str">
        <f t="shared" si="292"/>
        <v>A+J=</v>
      </c>
      <c r="S944" s="148">
        <f t="shared" si="293"/>
        <v>44419</v>
      </c>
      <c r="T944" s="154">
        <f t="shared" si="285"/>
        <v>0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7" t="str">
        <f t="shared" ca="1" si="294"/>
        <v>Pago</v>
      </c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</row>
    <row r="945" spans="1:208" x14ac:dyDescent="0.2">
      <c r="A945" s="143">
        <f t="shared" si="286"/>
        <v>44395</v>
      </c>
      <c r="B945" s="144">
        <f t="shared" ca="1" si="295"/>
        <v>4600.9616509899915</v>
      </c>
      <c r="C945" s="145">
        <f t="shared" si="287"/>
        <v>4594.5999999999913</v>
      </c>
      <c r="D945" s="146">
        <f ca="1">IF(A945&lt;$B$1,VLOOKUP(A945,[1]DI!$A$4:$B$15000,2,FALSE),0)</f>
        <v>0</v>
      </c>
      <c r="E945" s="145">
        <f t="shared" ca="1" si="279"/>
        <v>1</v>
      </c>
      <c r="F945" s="145">
        <f ca="1">(TRUNC(PRODUCT($E$12:$E944),16))</f>
        <v>1.10541274822667</v>
      </c>
      <c r="G945" s="145">
        <f t="shared" ca="1" si="297"/>
        <v>1.1045212775670501</v>
      </c>
      <c r="H945" s="145">
        <f t="shared" ca="1" si="280"/>
        <v>1.00080711</v>
      </c>
      <c r="I945" s="147">
        <f t="shared" si="288"/>
        <v>2.9499999999999998E-2</v>
      </c>
      <c r="J945" s="148">
        <f t="shared" si="296"/>
        <v>44389</v>
      </c>
      <c r="K945" s="149">
        <f t="shared" si="289"/>
        <v>4</v>
      </c>
      <c r="L945" s="150">
        <f t="shared" si="290"/>
        <v>5</v>
      </c>
      <c r="M945" s="151">
        <f t="shared" si="281"/>
        <v>1.0005770169999999</v>
      </c>
      <c r="N945" s="151">
        <f t="shared" ca="1" si="282"/>
        <v>1.001384593</v>
      </c>
      <c r="O945" s="150">
        <f t="shared" si="291"/>
        <v>0</v>
      </c>
      <c r="P945" s="145">
        <f t="shared" ca="1" si="283"/>
        <v>6.3616509900000002</v>
      </c>
      <c r="Q945" s="152">
        <f t="shared" si="284"/>
        <v>0</v>
      </c>
      <c r="R945" s="153" t="str">
        <f t="shared" si="292"/>
        <v>A+J=</v>
      </c>
      <c r="S945" s="148">
        <f t="shared" si="293"/>
        <v>44419</v>
      </c>
      <c r="T945" s="154">
        <f t="shared" si="285"/>
        <v>0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7" t="str">
        <f t="shared" ca="1" si="294"/>
        <v>Pago</v>
      </c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</row>
    <row r="946" spans="1:208" x14ac:dyDescent="0.2">
      <c r="A946" s="143">
        <f t="shared" si="286"/>
        <v>44396</v>
      </c>
      <c r="B946" s="144">
        <f t="shared" ca="1" si="295"/>
        <v>4600.9616509899915</v>
      </c>
      <c r="C946" s="145">
        <f t="shared" si="287"/>
        <v>4594.5999999999913</v>
      </c>
      <c r="D946" s="146">
        <f ca="1">IF(A946&lt;$B$1,VLOOKUP(A946,[1]DI!$A$4:$B$15000,2,FALSE),0)</f>
        <v>4.1500000000000002E-2</v>
      </c>
      <c r="E946" s="145">
        <f t="shared" ca="1" si="279"/>
        <v>1.00016137</v>
      </c>
      <c r="F946" s="145">
        <f ca="1">(TRUNC(PRODUCT($E$12:$E945),16))</f>
        <v>1.10541274822667</v>
      </c>
      <c r="G946" s="145">
        <f t="shared" ca="1" si="297"/>
        <v>1.1045212775670501</v>
      </c>
      <c r="H946" s="145">
        <f t="shared" ca="1" si="280"/>
        <v>1.00080711</v>
      </c>
      <c r="I946" s="147">
        <f t="shared" si="288"/>
        <v>2.9499999999999998E-2</v>
      </c>
      <c r="J946" s="148">
        <f t="shared" si="296"/>
        <v>44389</v>
      </c>
      <c r="K946" s="149">
        <f t="shared" si="289"/>
        <v>5</v>
      </c>
      <c r="L946" s="150">
        <f t="shared" si="290"/>
        <v>5</v>
      </c>
      <c r="M946" s="151">
        <f t="shared" si="281"/>
        <v>1.0005770169999999</v>
      </c>
      <c r="N946" s="151">
        <f t="shared" ca="1" si="282"/>
        <v>1.001384593</v>
      </c>
      <c r="O946" s="150">
        <f t="shared" si="291"/>
        <v>0</v>
      </c>
      <c r="P946" s="145">
        <f t="shared" ca="1" si="283"/>
        <v>6.3616509900000002</v>
      </c>
      <c r="Q946" s="152">
        <f t="shared" si="284"/>
        <v>0</v>
      </c>
      <c r="R946" s="153" t="str">
        <f t="shared" si="292"/>
        <v>A+J=</v>
      </c>
      <c r="S946" s="148">
        <f t="shared" si="293"/>
        <v>44419</v>
      </c>
      <c r="T946" s="154">
        <f t="shared" si="285"/>
        <v>0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7" t="str">
        <f t="shared" ca="1" si="294"/>
        <v>Pago</v>
      </c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</row>
    <row r="947" spans="1:208" x14ac:dyDescent="0.2">
      <c r="A947" s="143">
        <f t="shared" si="286"/>
        <v>44397</v>
      </c>
      <c r="B947" s="144">
        <f t="shared" ca="1" si="295"/>
        <v>4602.2350351899913</v>
      </c>
      <c r="C947" s="145">
        <f t="shared" si="287"/>
        <v>4594.5999999999913</v>
      </c>
      <c r="D947" s="146">
        <f ca="1">IF(A947&lt;$B$1,VLOOKUP(A947,[1]DI!$A$4:$B$15000,2,FALSE),0)</f>
        <v>4.1500000000000002E-2</v>
      </c>
      <c r="E947" s="145">
        <f t="shared" ca="1" si="279"/>
        <v>1.00016137</v>
      </c>
      <c r="F947" s="145">
        <f ca="1">(TRUNC(PRODUCT($E$12:$E946),16))</f>
        <v>1.1055911286818501</v>
      </c>
      <c r="G947" s="145">
        <f t="shared" ca="1" si="297"/>
        <v>1.1045212775670501</v>
      </c>
      <c r="H947" s="145">
        <f t="shared" ca="1" si="280"/>
        <v>1.0009686099999999</v>
      </c>
      <c r="I947" s="147">
        <f t="shared" si="288"/>
        <v>2.9499999999999998E-2</v>
      </c>
      <c r="J947" s="148">
        <f t="shared" si="296"/>
        <v>44389</v>
      </c>
      <c r="K947" s="149">
        <f t="shared" si="289"/>
        <v>6</v>
      </c>
      <c r="L947" s="150">
        <f t="shared" si="290"/>
        <v>6</v>
      </c>
      <c r="M947" s="151">
        <f t="shared" si="281"/>
        <v>1.00069246</v>
      </c>
      <c r="N947" s="151">
        <f t="shared" ca="1" si="282"/>
        <v>1.0016617409999999</v>
      </c>
      <c r="O947" s="150">
        <f t="shared" si="291"/>
        <v>0</v>
      </c>
      <c r="P947" s="145">
        <f t="shared" ca="1" si="283"/>
        <v>7.63503519</v>
      </c>
      <c r="Q947" s="152">
        <f t="shared" si="284"/>
        <v>0</v>
      </c>
      <c r="R947" s="153" t="str">
        <f t="shared" si="292"/>
        <v>A+J=</v>
      </c>
      <c r="S947" s="148">
        <f t="shared" si="293"/>
        <v>44419</v>
      </c>
      <c r="T947" s="154">
        <f t="shared" si="285"/>
        <v>0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7" t="str">
        <f t="shared" ca="1" si="294"/>
        <v>Pago</v>
      </c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</row>
    <row r="948" spans="1:208" x14ac:dyDescent="0.2">
      <c r="A948" s="143">
        <f t="shared" si="286"/>
        <v>44398</v>
      </c>
      <c r="B948" s="144">
        <f t="shared" ca="1" si="295"/>
        <v>4603.5087869599911</v>
      </c>
      <c r="C948" s="145">
        <f t="shared" si="287"/>
        <v>4594.5999999999913</v>
      </c>
      <c r="D948" s="146">
        <f ca="1">IF(A948&lt;$B$1,VLOOKUP(A948,[1]DI!$A$4:$B$15000,2,FALSE),0)</f>
        <v>4.1500000000000002E-2</v>
      </c>
      <c r="E948" s="145">
        <f t="shared" ca="1" si="279"/>
        <v>1.00016137</v>
      </c>
      <c r="F948" s="145">
        <f ca="1">(TRUNC(PRODUCT($E$12:$E947),16))</f>
        <v>1.10576953792229</v>
      </c>
      <c r="G948" s="145">
        <f t="shared" ca="1" si="297"/>
        <v>1.1045212775670501</v>
      </c>
      <c r="H948" s="145">
        <f t="shared" ca="1" si="280"/>
        <v>1.0011301399999999</v>
      </c>
      <c r="I948" s="147">
        <f t="shared" si="288"/>
        <v>2.9499999999999998E-2</v>
      </c>
      <c r="J948" s="148">
        <f t="shared" si="296"/>
        <v>44389</v>
      </c>
      <c r="K948" s="149">
        <f t="shared" si="289"/>
        <v>7</v>
      </c>
      <c r="L948" s="150">
        <f t="shared" si="290"/>
        <v>7</v>
      </c>
      <c r="M948" s="151">
        <f t="shared" si="281"/>
        <v>1.0008079160000001</v>
      </c>
      <c r="N948" s="151">
        <f t="shared" ca="1" si="282"/>
        <v>1.001938969</v>
      </c>
      <c r="O948" s="150">
        <f t="shared" si="291"/>
        <v>0</v>
      </c>
      <c r="P948" s="145">
        <f t="shared" ca="1" si="283"/>
        <v>8.9087869600000005</v>
      </c>
      <c r="Q948" s="152">
        <f t="shared" si="284"/>
        <v>0</v>
      </c>
      <c r="R948" s="153" t="str">
        <f t="shared" si="292"/>
        <v>A+J=</v>
      </c>
      <c r="S948" s="148">
        <f t="shared" si="293"/>
        <v>44419</v>
      </c>
      <c r="T948" s="154">
        <f t="shared" si="285"/>
        <v>0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7" t="str">
        <f t="shared" ca="1" si="294"/>
        <v>Pago</v>
      </c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</row>
    <row r="949" spans="1:208" x14ac:dyDescent="0.2">
      <c r="A949" s="143">
        <f t="shared" si="286"/>
        <v>44399</v>
      </c>
      <c r="B949" s="144">
        <f t="shared" ca="1" si="295"/>
        <v>4604.7828695399912</v>
      </c>
      <c r="C949" s="145">
        <f t="shared" si="287"/>
        <v>4594.5999999999913</v>
      </c>
      <c r="D949" s="146">
        <f ca="1">IF(A949&lt;$B$1,VLOOKUP(A949,[1]DI!$A$4:$B$15000,2,FALSE),0)</f>
        <v>4.1500000000000002E-2</v>
      </c>
      <c r="E949" s="145">
        <f t="shared" ca="1" si="279"/>
        <v>1.00016137</v>
      </c>
      <c r="F949" s="145">
        <f ca="1">(TRUNC(PRODUCT($E$12:$E948),16))</f>
        <v>1.1059479759526201</v>
      </c>
      <c r="G949" s="145">
        <f t="shared" ca="1" si="297"/>
        <v>1.1045212775670501</v>
      </c>
      <c r="H949" s="145">
        <f t="shared" ca="1" si="280"/>
        <v>1.00129169</v>
      </c>
      <c r="I949" s="147">
        <f t="shared" si="288"/>
        <v>2.9499999999999998E-2</v>
      </c>
      <c r="J949" s="148">
        <f t="shared" si="296"/>
        <v>44389</v>
      </c>
      <c r="K949" s="149">
        <f t="shared" si="289"/>
        <v>8</v>
      </c>
      <c r="L949" s="150">
        <f t="shared" si="290"/>
        <v>8</v>
      </c>
      <c r="M949" s="151">
        <f t="shared" si="281"/>
        <v>1.000923386</v>
      </c>
      <c r="N949" s="151">
        <f t="shared" ca="1" si="282"/>
        <v>1.002216269</v>
      </c>
      <c r="O949" s="150">
        <f t="shared" si="291"/>
        <v>0</v>
      </c>
      <c r="P949" s="145">
        <f t="shared" ca="1" si="283"/>
        <v>10.18286954</v>
      </c>
      <c r="Q949" s="152">
        <f t="shared" si="284"/>
        <v>0</v>
      </c>
      <c r="R949" s="153" t="str">
        <f t="shared" si="292"/>
        <v>A+J=</v>
      </c>
      <c r="S949" s="148">
        <f t="shared" si="293"/>
        <v>44419</v>
      </c>
      <c r="T949" s="154">
        <f t="shared" si="285"/>
        <v>0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7" t="str">
        <f t="shared" ca="1" si="294"/>
        <v>Pago</v>
      </c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</row>
    <row r="950" spans="1:208" x14ac:dyDescent="0.2">
      <c r="A950" s="143">
        <f t="shared" si="286"/>
        <v>44400</v>
      </c>
      <c r="B950" s="144">
        <f t="shared" ca="1" si="295"/>
        <v>4606.057324279991</v>
      </c>
      <c r="C950" s="145">
        <f t="shared" si="287"/>
        <v>4594.5999999999913</v>
      </c>
      <c r="D950" s="146">
        <f ca="1">IF(A950&lt;$B$1,VLOOKUP(A950,[1]DI!$A$4:$B$15000,2,FALSE),0)</f>
        <v>4.1500000000000002E-2</v>
      </c>
      <c r="E950" s="145">
        <f t="shared" ca="1" si="279"/>
        <v>1.00016137</v>
      </c>
      <c r="F950" s="145">
        <f ca="1">(TRUNC(PRODUCT($E$12:$E949),16))</f>
        <v>1.1061264427774999</v>
      </c>
      <c r="G950" s="145">
        <f t="shared" ca="1" si="297"/>
        <v>1.1045212775670501</v>
      </c>
      <c r="H950" s="145">
        <f t="shared" ca="1" si="280"/>
        <v>1.0014532700000001</v>
      </c>
      <c r="I950" s="147">
        <f t="shared" si="288"/>
        <v>2.9499999999999998E-2</v>
      </c>
      <c r="J950" s="148">
        <f t="shared" si="296"/>
        <v>44389</v>
      </c>
      <c r="K950" s="149">
        <f t="shared" si="289"/>
        <v>9</v>
      </c>
      <c r="L950" s="150">
        <f t="shared" si="290"/>
        <v>9</v>
      </c>
      <c r="M950" s="151">
        <f t="shared" si="281"/>
        <v>1.0010388699999999</v>
      </c>
      <c r="N950" s="151">
        <f t="shared" ca="1" si="282"/>
        <v>1.0024936499999999</v>
      </c>
      <c r="O950" s="150">
        <f t="shared" si="291"/>
        <v>0</v>
      </c>
      <c r="P950" s="145">
        <f t="shared" ca="1" si="283"/>
        <v>11.45732428</v>
      </c>
      <c r="Q950" s="152">
        <f t="shared" si="284"/>
        <v>0</v>
      </c>
      <c r="R950" s="153" t="str">
        <f t="shared" si="292"/>
        <v>A+J=</v>
      </c>
      <c r="S950" s="148">
        <f t="shared" si="293"/>
        <v>44419</v>
      </c>
      <c r="T950" s="154">
        <f t="shared" si="285"/>
        <v>0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7" t="str">
        <f t="shared" ca="1" si="294"/>
        <v>Pago</v>
      </c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</row>
    <row r="951" spans="1:208" x14ac:dyDescent="0.2">
      <c r="A951" s="143">
        <f t="shared" si="286"/>
        <v>44401</v>
      </c>
      <c r="B951" s="144">
        <f t="shared" ca="1" si="295"/>
        <v>4607.3320960499914</v>
      </c>
      <c r="C951" s="145">
        <f t="shared" si="287"/>
        <v>4594.5999999999913</v>
      </c>
      <c r="D951" s="146">
        <f ca="1">IF(A951&lt;$B$1,VLOOKUP(A951,[1]DI!$A$4:$B$15000,2,FALSE),0)</f>
        <v>0</v>
      </c>
      <c r="E951" s="145">
        <f t="shared" ca="1" si="279"/>
        <v>1</v>
      </c>
      <c r="F951" s="145">
        <f ca="1">(TRUNC(PRODUCT($E$12:$E950),16))</f>
        <v>1.10630493840158</v>
      </c>
      <c r="G951" s="145">
        <f t="shared" ca="1" si="297"/>
        <v>1.1045212775670501</v>
      </c>
      <c r="H951" s="145">
        <f t="shared" ca="1" si="280"/>
        <v>1.00161487</v>
      </c>
      <c r="I951" s="147">
        <f t="shared" si="288"/>
        <v>2.9499999999999998E-2</v>
      </c>
      <c r="J951" s="148">
        <f t="shared" si="296"/>
        <v>44389</v>
      </c>
      <c r="K951" s="149">
        <f t="shared" si="289"/>
        <v>9</v>
      </c>
      <c r="L951" s="150">
        <f t="shared" si="290"/>
        <v>10</v>
      </c>
      <c r="M951" s="151">
        <f t="shared" si="281"/>
        <v>1.001154366</v>
      </c>
      <c r="N951" s="151">
        <f t="shared" ca="1" si="282"/>
        <v>1.0027710999999999</v>
      </c>
      <c r="O951" s="150">
        <f t="shared" si="291"/>
        <v>0</v>
      </c>
      <c r="P951" s="145">
        <f t="shared" ca="1" si="283"/>
        <v>12.732096050000001</v>
      </c>
      <c r="Q951" s="152">
        <f t="shared" si="284"/>
        <v>0</v>
      </c>
      <c r="R951" s="153" t="str">
        <f t="shared" si="292"/>
        <v>A+J=</v>
      </c>
      <c r="S951" s="148">
        <f t="shared" si="293"/>
        <v>44419</v>
      </c>
      <c r="T951" s="154">
        <f t="shared" si="285"/>
        <v>0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7" t="str">
        <f t="shared" ca="1" si="294"/>
        <v>Pago</v>
      </c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</row>
    <row r="952" spans="1:208" x14ac:dyDescent="0.2">
      <c r="A952" s="143">
        <f t="shared" si="286"/>
        <v>44402</v>
      </c>
      <c r="B952" s="144">
        <f t="shared" ca="1" si="295"/>
        <v>4607.3320960499914</v>
      </c>
      <c r="C952" s="145">
        <f t="shared" si="287"/>
        <v>4594.5999999999913</v>
      </c>
      <c r="D952" s="146">
        <f ca="1">IF(A952&lt;$B$1,VLOOKUP(A952,[1]DI!$A$4:$B$15000,2,FALSE),0)</f>
        <v>0</v>
      </c>
      <c r="E952" s="145">
        <f t="shared" ca="1" si="279"/>
        <v>1</v>
      </c>
      <c r="F952" s="145">
        <f ca="1">(TRUNC(PRODUCT($E$12:$E951),16))</f>
        <v>1.10630493840158</v>
      </c>
      <c r="G952" s="145">
        <f t="shared" ca="1" si="297"/>
        <v>1.1045212775670501</v>
      </c>
      <c r="H952" s="145">
        <f t="shared" ca="1" si="280"/>
        <v>1.00161487</v>
      </c>
      <c r="I952" s="147">
        <f t="shared" si="288"/>
        <v>2.9499999999999998E-2</v>
      </c>
      <c r="J952" s="148">
        <f t="shared" si="296"/>
        <v>44389</v>
      </c>
      <c r="K952" s="149">
        <f t="shared" si="289"/>
        <v>9</v>
      </c>
      <c r="L952" s="150">
        <f t="shared" si="290"/>
        <v>10</v>
      </c>
      <c r="M952" s="151">
        <f t="shared" si="281"/>
        <v>1.001154366</v>
      </c>
      <c r="N952" s="151">
        <f t="shared" ca="1" si="282"/>
        <v>1.0027710999999999</v>
      </c>
      <c r="O952" s="150">
        <f t="shared" si="291"/>
        <v>0</v>
      </c>
      <c r="P952" s="145">
        <f t="shared" ca="1" si="283"/>
        <v>12.732096050000001</v>
      </c>
      <c r="Q952" s="152">
        <f t="shared" si="284"/>
        <v>0</v>
      </c>
      <c r="R952" s="153" t="str">
        <f t="shared" si="292"/>
        <v>A+J=</v>
      </c>
      <c r="S952" s="148">
        <f t="shared" si="293"/>
        <v>44419</v>
      </c>
      <c r="T952" s="154">
        <f t="shared" si="285"/>
        <v>0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7" t="str">
        <f t="shared" ca="1" si="294"/>
        <v>Pago</v>
      </c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</row>
    <row r="953" spans="1:208" x14ac:dyDescent="0.2">
      <c r="A953" s="143">
        <f t="shared" si="286"/>
        <v>44403</v>
      </c>
      <c r="B953" s="144">
        <f t="shared" ca="1" si="295"/>
        <v>4607.3320960499914</v>
      </c>
      <c r="C953" s="145">
        <f t="shared" si="287"/>
        <v>4594.5999999999913</v>
      </c>
      <c r="D953" s="146">
        <f ca="1">IF(A953&lt;$B$1,VLOOKUP(A953,[1]DI!$A$4:$B$15000,2,FALSE),0)</f>
        <v>4.1500000000000002E-2</v>
      </c>
      <c r="E953" s="145">
        <f t="shared" ca="1" si="279"/>
        <v>1.00016137</v>
      </c>
      <c r="F953" s="145">
        <f ca="1">(TRUNC(PRODUCT($E$12:$E952),16))</f>
        <v>1.10630493840158</v>
      </c>
      <c r="G953" s="145">
        <f t="shared" ca="1" si="297"/>
        <v>1.1045212775670501</v>
      </c>
      <c r="H953" s="145">
        <f t="shared" ca="1" si="280"/>
        <v>1.00161487</v>
      </c>
      <c r="I953" s="147">
        <f t="shared" si="288"/>
        <v>2.9499999999999998E-2</v>
      </c>
      <c r="J953" s="148">
        <f t="shared" si="296"/>
        <v>44389</v>
      </c>
      <c r="K953" s="149">
        <f t="shared" si="289"/>
        <v>10</v>
      </c>
      <c r="L953" s="150">
        <f t="shared" si="290"/>
        <v>10</v>
      </c>
      <c r="M953" s="151">
        <f t="shared" si="281"/>
        <v>1.001154366</v>
      </c>
      <c r="N953" s="151">
        <f t="shared" ca="1" si="282"/>
        <v>1.0027710999999999</v>
      </c>
      <c r="O953" s="150">
        <f t="shared" si="291"/>
        <v>0</v>
      </c>
      <c r="P953" s="145">
        <f t="shared" ca="1" si="283"/>
        <v>12.732096050000001</v>
      </c>
      <c r="Q953" s="152">
        <f t="shared" si="284"/>
        <v>0</v>
      </c>
      <c r="R953" s="153" t="str">
        <f t="shared" si="292"/>
        <v>A+J=</v>
      </c>
      <c r="S953" s="148">
        <f t="shared" si="293"/>
        <v>44419</v>
      </c>
      <c r="T953" s="154">
        <f t="shared" si="285"/>
        <v>0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7" t="str">
        <f t="shared" ca="1" si="294"/>
        <v>Pago</v>
      </c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</row>
    <row r="954" spans="1:208" x14ac:dyDescent="0.2">
      <c r="A954" s="143">
        <f t="shared" si="286"/>
        <v>44404</v>
      </c>
      <c r="B954" s="144">
        <f t="shared" ca="1" si="295"/>
        <v>4608.6072445799909</v>
      </c>
      <c r="C954" s="145">
        <f t="shared" si="287"/>
        <v>4594.5999999999913</v>
      </c>
      <c r="D954" s="146">
        <f ca="1">IF(A954&lt;$B$1,VLOOKUP(A954,[1]DI!$A$4:$B$15000,2,FALSE),0)</f>
        <v>4.1500000000000002E-2</v>
      </c>
      <c r="E954" s="145">
        <f t="shared" ca="1" si="279"/>
        <v>1.00016137</v>
      </c>
      <c r="F954" s="145">
        <f ca="1">(TRUNC(PRODUCT($E$12:$E953),16))</f>
        <v>1.1064834628294899</v>
      </c>
      <c r="G954" s="145">
        <f t="shared" ca="1" si="297"/>
        <v>1.1045212775670501</v>
      </c>
      <c r="H954" s="145">
        <f t="shared" ca="1" si="280"/>
        <v>1.0017765000000001</v>
      </c>
      <c r="I954" s="147">
        <f t="shared" si="288"/>
        <v>2.9499999999999998E-2</v>
      </c>
      <c r="J954" s="148">
        <f t="shared" si="296"/>
        <v>44389</v>
      </c>
      <c r="K954" s="149">
        <f t="shared" si="289"/>
        <v>11</v>
      </c>
      <c r="L954" s="150">
        <f t="shared" si="290"/>
        <v>11</v>
      </c>
      <c r="M954" s="151">
        <f t="shared" si="281"/>
        <v>1.0012698760000001</v>
      </c>
      <c r="N954" s="151">
        <f t="shared" ca="1" si="282"/>
        <v>1.0030486320000001</v>
      </c>
      <c r="O954" s="150">
        <f t="shared" si="291"/>
        <v>0</v>
      </c>
      <c r="P954" s="145">
        <f t="shared" ca="1" si="283"/>
        <v>14.00724458</v>
      </c>
      <c r="Q954" s="152">
        <f t="shared" si="284"/>
        <v>0</v>
      </c>
      <c r="R954" s="153" t="str">
        <f t="shared" si="292"/>
        <v>A+J=</v>
      </c>
      <c r="S954" s="148">
        <f t="shared" si="293"/>
        <v>44419</v>
      </c>
      <c r="T954" s="154">
        <f t="shared" si="285"/>
        <v>0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7" t="str">
        <f t="shared" ca="1" si="294"/>
        <v>Pago</v>
      </c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</row>
    <row r="955" spans="1:208" x14ac:dyDescent="0.2">
      <c r="A955" s="143">
        <f t="shared" si="286"/>
        <v>44405</v>
      </c>
      <c r="B955" s="144">
        <f t="shared" ca="1" si="295"/>
        <v>4609.8827606799914</v>
      </c>
      <c r="C955" s="145">
        <f t="shared" si="287"/>
        <v>4594.5999999999913</v>
      </c>
      <c r="D955" s="146">
        <f ca="1">IF(A955&lt;$B$1,VLOOKUP(A955,[1]DI!$A$4:$B$15000,2,FALSE),0)</f>
        <v>4.1500000000000002E-2</v>
      </c>
      <c r="E955" s="145">
        <f t="shared" ca="1" si="279"/>
        <v>1.00016137</v>
      </c>
      <c r="F955" s="145">
        <f ca="1">(TRUNC(PRODUCT($E$12:$E954),16))</f>
        <v>1.10666201606588</v>
      </c>
      <c r="G955" s="145">
        <f t="shared" ca="1" si="297"/>
        <v>1.1045212775670501</v>
      </c>
      <c r="H955" s="145">
        <f t="shared" ca="1" si="280"/>
        <v>1.0019381599999999</v>
      </c>
      <c r="I955" s="147">
        <f t="shared" si="288"/>
        <v>2.9499999999999998E-2</v>
      </c>
      <c r="J955" s="148">
        <f t="shared" si="296"/>
        <v>44389</v>
      </c>
      <c r="K955" s="149">
        <f t="shared" si="289"/>
        <v>12</v>
      </c>
      <c r="L955" s="150">
        <f t="shared" si="290"/>
        <v>12</v>
      </c>
      <c r="M955" s="151">
        <f t="shared" si="281"/>
        <v>1.0013853989999999</v>
      </c>
      <c r="N955" s="151">
        <f t="shared" ca="1" si="282"/>
        <v>1.0033262439999999</v>
      </c>
      <c r="O955" s="150">
        <f t="shared" si="291"/>
        <v>0</v>
      </c>
      <c r="P955" s="145">
        <f t="shared" ca="1" si="283"/>
        <v>15.282760680000001</v>
      </c>
      <c r="Q955" s="152">
        <f t="shared" si="284"/>
        <v>0</v>
      </c>
      <c r="R955" s="153" t="str">
        <f t="shared" si="292"/>
        <v>A+J=</v>
      </c>
      <c r="S955" s="148">
        <f t="shared" si="293"/>
        <v>44419</v>
      </c>
      <c r="T955" s="154">
        <f t="shared" si="285"/>
        <v>0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7" t="str">
        <f t="shared" ca="1" si="294"/>
        <v>Pago</v>
      </c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</row>
    <row r="956" spans="1:208" x14ac:dyDescent="0.2">
      <c r="A956" s="143">
        <f t="shared" si="286"/>
        <v>44406</v>
      </c>
      <c r="B956" s="144">
        <f t="shared" ca="1" si="295"/>
        <v>4611.1586075799914</v>
      </c>
      <c r="C956" s="145">
        <f t="shared" si="287"/>
        <v>4594.5999999999913</v>
      </c>
      <c r="D956" s="146">
        <f ca="1">IF(A956&lt;$B$1,VLOOKUP(A956,[1]DI!$A$4:$B$15000,2,FALSE),0)</f>
        <v>4.1500000000000002E-2</v>
      </c>
      <c r="E956" s="145">
        <f t="shared" ca="1" si="279"/>
        <v>1.00016137</v>
      </c>
      <c r="F956" s="145">
        <f ca="1">(TRUNC(PRODUCT($E$12:$E955),16))</f>
        <v>1.1068405981154199</v>
      </c>
      <c r="G956" s="145">
        <f t="shared" ca="1" si="297"/>
        <v>1.1045212775670501</v>
      </c>
      <c r="H956" s="145">
        <f t="shared" ca="1" si="280"/>
        <v>1.0020998400000001</v>
      </c>
      <c r="I956" s="147">
        <f t="shared" si="288"/>
        <v>2.9499999999999998E-2</v>
      </c>
      <c r="J956" s="148">
        <f t="shared" si="296"/>
        <v>44389</v>
      </c>
      <c r="K956" s="149">
        <f t="shared" si="289"/>
        <v>13</v>
      </c>
      <c r="L956" s="150">
        <f t="shared" si="290"/>
        <v>13</v>
      </c>
      <c r="M956" s="151">
        <f t="shared" si="281"/>
        <v>1.001500936</v>
      </c>
      <c r="N956" s="151">
        <f t="shared" ca="1" si="282"/>
        <v>1.003603928</v>
      </c>
      <c r="O956" s="150">
        <f t="shared" si="291"/>
        <v>0</v>
      </c>
      <c r="P956" s="145">
        <f t="shared" ca="1" si="283"/>
        <v>16.55860758</v>
      </c>
      <c r="Q956" s="152">
        <f t="shared" si="284"/>
        <v>0</v>
      </c>
      <c r="R956" s="153" t="str">
        <f t="shared" si="292"/>
        <v>A+J=</v>
      </c>
      <c r="S956" s="148">
        <f t="shared" si="293"/>
        <v>44419</v>
      </c>
      <c r="T956" s="154">
        <f t="shared" si="285"/>
        <v>0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7" t="str">
        <f t="shared" ca="1" si="294"/>
        <v>Pago</v>
      </c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</row>
    <row r="957" spans="1:208" x14ac:dyDescent="0.2">
      <c r="A957" s="143">
        <f t="shared" si="286"/>
        <v>44407</v>
      </c>
      <c r="B957" s="144">
        <f t="shared" ca="1" si="295"/>
        <v>4612.4348220599913</v>
      </c>
      <c r="C957" s="145">
        <f t="shared" si="287"/>
        <v>4594.5999999999913</v>
      </c>
      <c r="D957" s="146">
        <f ca="1">IF(A957&lt;$B$1,VLOOKUP(A957,[1]DI!$A$4:$B$15000,2,FALSE),0)</f>
        <v>4.1500000000000002E-2</v>
      </c>
      <c r="E957" s="145">
        <f t="shared" ca="1" si="279"/>
        <v>1.00016137</v>
      </c>
      <c r="F957" s="145">
        <f ca="1">(TRUNC(PRODUCT($E$12:$E956),16))</f>
        <v>1.10701920898273</v>
      </c>
      <c r="G957" s="145">
        <f t="shared" ca="1" si="297"/>
        <v>1.1045212775670501</v>
      </c>
      <c r="H957" s="145">
        <f t="shared" ca="1" si="280"/>
        <v>1.0022615500000001</v>
      </c>
      <c r="I957" s="147">
        <f t="shared" si="288"/>
        <v>2.9499999999999998E-2</v>
      </c>
      <c r="J957" s="148">
        <f t="shared" si="296"/>
        <v>44389</v>
      </c>
      <c r="K957" s="149">
        <f t="shared" si="289"/>
        <v>14</v>
      </c>
      <c r="L957" s="150">
        <f t="shared" si="290"/>
        <v>14</v>
      </c>
      <c r="M957" s="151">
        <f t="shared" si="281"/>
        <v>1.0016164860000001</v>
      </c>
      <c r="N957" s="151">
        <f t="shared" ca="1" si="282"/>
        <v>1.003881692</v>
      </c>
      <c r="O957" s="150">
        <f t="shared" si="291"/>
        <v>0</v>
      </c>
      <c r="P957" s="145">
        <f t="shared" ca="1" si="283"/>
        <v>17.83482206</v>
      </c>
      <c r="Q957" s="152">
        <f t="shared" si="284"/>
        <v>0</v>
      </c>
      <c r="R957" s="153" t="str">
        <f t="shared" si="292"/>
        <v>A+J=</v>
      </c>
      <c r="S957" s="148">
        <f t="shared" si="293"/>
        <v>44419</v>
      </c>
      <c r="T957" s="154">
        <f t="shared" si="285"/>
        <v>0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7" t="str">
        <f t="shared" ca="1" si="294"/>
        <v>Pago</v>
      </c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</row>
    <row r="958" spans="1:208" x14ac:dyDescent="0.2">
      <c r="A958" s="143">
        <f t="shared" si="286"/>
        <v>44408</v>
      </c>
      <c r="B958" s="144">
        <f t="shared" ca="1" si="295"/>
        <v>4613.7114040999913</v>
      </c>
      <c r="C958" s="145">
        <f t="shared" si="287"/>
        <v>4594.5999999999913</v>
      </c>
      <c r="D958" s="146">
        <f ca="1">IF(A958&lt;$B$1,VLOOKUP(A958,[1]DI!$A$4:$B$15000,2,FALSE),0)</f>
        <v>0</v>
      </c>
      <c r="E958" s="145">
        <f t="shared" ca="1" si="279"/>
        <v>1</v>
      </c>
      <c r="F958" s="145">
        <f ca="1">(TRUNC(PRODUCT($E$12:$E957),16))</f>
        <v>1.10719784867249</v>
      </c>
      <c r="G958" s="145">
        <f t="shared" ca="1" si="297"/>
        <v>1.1045212775670501</v>
      </c>
      <c r="H958" s="145">
        <f t="shared" ca="1" si="280"/>
        <v>1.0024232900000001</v>
      </c>
      <c r="I958" s="147">
        <f t="shared" si="288"/>
        <v>2.9499999999999998E-2</v>
      </c>
      <c r="J958" s="148">
        <f t="shared" si="296"/>
        <v>44389</v>
      </c>
      <c r="K958" s="149">
        <f t="shared" si="289"/>
        <v>14</v>
      </c>
      <c r="L958" s="150">
        <f t="shared" si="290"/>
        <v>15</v>
      </c>
      <c r="M958" s="151">
        <f t="shared" si="281"/>
        <v>1.0017320489999999</v>
      </c>
      <c r="N958" s="151">
        <f t="shared" ca="1" si="282"/>
        <v>1.004159536</v>
      </c>
      <c r="O958" s="150">
        <f t="shared" si="291"/>
        <v>0</v>
      </c>
      <c r="P958" s="145">
        <f t="shared" ca="1" si="283"/>
        <v>19.111404100000001</v>
      </c>
      <c r="Q958" s="152">
        <f t="shared" si="284"/>
        <v>0</v>
      </c>
      <c r="R958" s="153" t="str">
        <f t="shared" si="292"/>
        <v>A+J=</v>
      </c>
      <c r="S958" s="148">
        <f t="shared" si="293"/>
        <v>44419</v>
      </c>
      <c r="T958" s="154">
        <f t="shared" si="285"/>
        <v>0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7" t="str">
        <f t="shared" ca="1" si="294"/>
        <v>Pago</v>
      </c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</row>
    <row r="959" spans="1:208" x14ac:dyDescent="0.2">
      <c r="A959" s="143">
        <f t="shared" si="286"/>
        <v>44409</v>
      </c>
      <c r="B959" s="144">
        <f t="shared" ca="1" si="295"/>
        <v>4613.7114040999913</v>
      </c>
      <c r="C959" s="145">
        <f t="shared" si="287"/>
        <v>4594.5999999999913</v>
      </c>
      <c r="D959" s="146">
        <f ca="1">IF(A959&lt;$B$1,VLOOKUP(A959,[1]DI!$A$4:$B$15000,2,FALSE),0)</f>
        <v>0</v>
      </c>
      <c r="E959" s="145">
        <f t="shared" ca="1" si="279"/>
        <v>1</v>
      </c>
      <c r="F959" s="145">
        <f ca="1">(TRUNC(PRODUCT($E$12:$E958),16))</f>
        <v>1.10719784867249</v>
      </c>
      <c r="G959" s="145">
        <f t="shared" ca="1" si="297"/>
        <v>1.1045212775670501</v>
      </c>
      <c r="H959" s="145">
        <f t="shared" ca="1" si="280"/>
        <v>1.0024232900000001</v>
      </c>
      <c r="I959" s="147">
        <f t="shared" si="288"/>
        <v>2.9499999999999998E-2</v>
      </c>
      <c r="J959" s="148">
        <f t="shared" si="296"/>
        <v>44389</v>
      </c>
      <c r="K959" s="149">
        <f t="shared" si="289"/>
        <v>14</v>
      </c>
      <c r="L959" s="150">
        <f t="shared" si="290"/>
        <v>15</v>
      </c>
      <c r="M959" s="151">
        <f t="shared" si="281"/>
        <v>1.0017320489999999</v>
      </c>
      <c r="N959" s="151">
        <f t="shared" ca="1" si="282"/>
        <v>1.004159536</v>
      </c>
      <c r="O959" s="150">
        <f t="shared" si="291"/>
        <v>0</v>
      </c>
      <c r="P959" s="145">
        <f t="shared" ca="1" si="283"/>
        <v>19.111404100000001</v>
      </c>
      <c r="Q959" s="152">
        <f t="shared" si="284"/>
        <v>0</v>
      </c>
      <c r="R959" s="153" t="str">
        <f t="shared" si="292"/>
        <v>A+J=</v>
      </c>
      <c r="S959" s="148">
        <f t="shared" si="293"/>
        <v>44419</v>
      </c>
      <c r="T959" s="154">
        <f t="shared" si="285"/>
        <v>0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7" t="str">
        <f t="shared" ca="1" si="294"/>
        <v>Pago</v>
      </c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</row>
    <row r="960" spans="1:208" x14ac:dyDescent="0.2">
      <c r="A960" s="143">
        <f t="shared" si="286"/>
        <v>44410</v>
      </c>
      <c r="B960" s="144">
        <f t="shared" ca="1" si="295"/>
        <v>4613.7114040999913</v>
      </c>
      <c r="C960" s="145">
        <f t="shared" si="287"/>
        <v>4594.5999999999913</v>
      </c>
      <c r="D960" s="146">
        <f ca="1">IF(A960&lt;$B$1,VLOOKUP(A960,[1]DI!$A$4:$B$15000,2,FALSE),0)</f>
        <v>4.1500000000000002E-2</v>
      </c>
      <c r="E960" s="145">
        <f t="shared" ca="1" si="279"/>
        <v>1.00016137</v>
      </c>
      <c r="F960" s="145">
        <f ca="1">(TRUNC(PRODUCT($E$12:$E959),16))</f>
        <v>1.10719784867249</v>
      </c>
      <c r="G960" s="145">
        <f t="shared" ca="1" si="297"/>
        <v>1.1045212775670501</v>
      </c>
      <c r="H960" s="145">
        <f t="shared" ca="1" si="280"/>
        <v>1.0024232900000001</v>
      </c>
      <c r="I960" s="147">
        <f t="shared" si="288"/>
        <v>2.9499999999999998E-2</v>
      </c>
      <c r="J960" s="148">
        <f t="shared" si="296"/>
        <v>44389</v>
      </c>
      <c r="K960" s="149">
        <f t="shared" si="289"/>
        <v>15</v>
      </c>
      <c r="L960" s="150">
        <f t="shared" si="290"/>
        <v>15</v>
      </c>
      <c r="M960" s="151">
        <f t="shared" si="281"/>
        <v>1.0017320489999999</v>
      </c>
      <c r="N960" s="151">
        <f t="shared" ca="1" si="282"/>
        <v>1.004159536</v>
      </c>
      <c r="O960" s="150">
        <f t="shared" si="291"/>
        <v>0</v>
      </c>
      <c r="P960" s="145">
        <f t="shared" ca="1" si="283"/>
        <v>19.111404100000001</v>
      </c>
      <c r="Q960" s="152">
        <f t="shared" si="284"/>
        <v>0</v>
      </c>
      <c r="R960" s="153" t="str">
        <f t="shared" si="292"/>
        <v>A+J=</v>
      </c>
      <c r="S960" s="148">
        <f t="shared" si="293"/>
        <v>44419</v>
      </c>
      <c r="T960" s="154">
        <f t="shared" si="285"/>
        <v>0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7" t="str">
        <f t="shared" ca="1" si="294"/>
        <v>Pago</v>
      </c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</row>
    <row r="961" spans="1:208" x14ac:dyDescent="0.2">
      <c r="A961" s="143">
        <f t="shared" si="286"/>
        <v>44411</v>
      </c>
      <c r="B961" s="144">
        <f t="shared" ca="1" si="295"/>
        <v>4614.9883123599911</v>
      </c>
      <c r="C961" s="145">
        <f t="shared" si="287"/>
        <v>4594.5999999999913</v>
      </c>
      <c r="D961" s="146">
        <f ca="1">IF(A961&lt;$B$1,VLOOKUP(A961,[1]DI!$A$4:$B$15000,2,FALSE),0)</f>
        <v>4.1500000000000002E-2</v>
      </c>
      <c r="E961" s="145">
        <f t="shared" ca="1" si="279"/>
        <v>1.00016137</v>
      </c>
      <c r="F961" s="145">
        <f ca="1">(TRUNC(PRODUCT($E$12:$E960),16))</f>
        <v>1.1073765171893299</v>
      </c>
      <c r="G961" s="145">
        <f t="shared" ca="1" si="297"/>
        <v>1.1045212775670501</v>
      </c>
      <c r="H961" s="145">
        <f t="shared" ca="1" si="280"/>
        <v>1.00258505</v>
      </c>
      <c r="I961" s="147">
        <f t="shared" si="288"/>
        <v>2.9499999999999998E-2</v>
      </c>
      <c r="J961" s="148">
        <f t="shared" si="296"/>
        <v>44389</v>
      </c>
      <c r="K961" s="149">
        <f t="shared" si="289"/>
        <v>16</v>
      </c>
      <c r="L961" s="150">
        <f t="shared" si="290"/>
        <v>16</v>
      </c>
      <c r="M961" s="151">
        <f t="shared" si="281"/>
        <v>1.0018476249999999</v>
      </c>
      <c r="N961" s="151">
        <f t="shared" ca="1" si="282"/>
        <v>1.004437451</v>
      </c>
      <c r="O961" s="150">
        <f t="shared" si="291"/>
        <v>0</v>
      </c>
      <c r="P961" s="145">
        <f t="shared" ca="1" si="283"/>
        <v>20.38831236</v>
      </c>
      <c r="Q961" s="152">
        <f t="shared" si="284"/>
        <v>0</v>
      </c>
      <c r="R961" s="153" t="str">
        <f t="shared" si="292"/>
        <v>A+J=</v>
      </c>
      <c r="S961" s="148">
        <f t="shared" si="293"/>
        <v>44419</v>
      </c>
      <c r="T961" s="154">
        <f t="shared" si="285"/>
        <v>0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7" t="str">
        <f t="shared" ca="1" si="294"/>
        <v>Pago</v>
      </c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</row>
    <row r="962" spans="1:208" x14ac:dyDescent="0.2">
      <c r="A962" s="143">
        <f t="shared" si="286"/>
        <v>44412</v>
      </c>
      <c r="B962" s="144">
        <f t="shared" ca="1" si="295"/>
        <v>4616.2655514299913</v>
      </c>
      <c r="C962" s="145">
        <f t="shared" si="287"/>
        <v>4594.5999999999913</v>
      </c>
      <c r="D962" s="146">
        <f ca="1">IF(A962&lt;$B$1,VLOOKUP(A962,[1]DI!$A$4:$B$15000,2,FALSE),0)</f>
        <v>4.1500000000000002E-2</v>
      </c>
      <c r="E962" s="145">
        <f t="shared" ca="1" si="279"/>
        <v>1.00016137</v>
      </c>
      <c r="F962" s="145">
        <f ca="1">(TRUNC(PRODUCT($E$12:$E961),16))</f>
        <v>1.1075552145379099</v>
      </c>
      <c r="G962" s="145">
        <f t="shared" ca="1" si="297"/>
        <v>1.1045212775670501</v>
      </c>
      <c r="H962" s="145">
        <f t="shared" ca="1" si="280"/>
        <v>1.00274683</v>
      </c>
      <c r="I962" s="147">
        <f t="shared" si="288"/>
        <v>2.9499999999999998E-2</v>
      </c>
      <c r="J962" s="148">
        <f t="shared" si="296"/>
        <v>44389</v>
      </c>
      <c r="K962" s="149">
        <f t="shared" si="289"/>
        <v>17</v>
      </c>
      <c r="L962" s="150">
        <f t="shared" si="290"/>
        <v>17</v>
      </c>
      <c r="M962" s="151">
        <f t="shared" si="281"/>
        <v>1.001963215</v>
      </c>
      <c r="N962" s="151">
        <f t="shared" ca="1" si="282"/>
        <v>1.0047154380000001</v>
      </c>
      <c r="O962" s="150">
        <f t="shared" si="291"/>
        <v>0</v>
      </c>
      <c r="P962" s="145">
        <f t="shared" ca="1" si="283"/>
        <v>21.665551430000001</v>
      </c>
      <c r="Q962" s="152">
        <f t="shared" si="284"/>
        <v>0</v>
      </c>
      <c r="R962" s="153" t="str">
        <f t="shared" si="292"/>
        <v>A+J=</v>
      </c>
      <c r="S962" s="148">
        <f t="shared" si="293"/>
        <v>44419</v>
      </c>
      <c r="T962" s="154">
        <f t="shared" si="285"/>
        <v>0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7" t="str">
        <f t="shared" ca="1" si="294"/>
        <v>Pago</v>
      </c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</row>
    <row r="963" spans="1:208" x14ac:dyDescent="0.2">
      <c r="A963" s="143">
        <f t="shared" si="286"/>
        <v>44413</v>
      </c>
      <c r="B963" s="144">
        <f t="shared" ca="1" si="295"/>
        <v>4617.5432040099913</v>
      </c>
      <c r="C963" s="145">
        <f t="shared" si="287"/>
        <v>4594.5999999999913</v>
      </c>
      <c r="D963" s="146">
        <f ca="1">IF(A963&lt;$B$1,VLOOKUP(A963,[1]DI!$A$4:$B$15000,2,FALSE),0)</f>
        <v>5.1499999999999997E-2</v>
      </c>
      <c r="E963" s="145">
        <f t="shared" ca="1" si="279"/>
        <v>1.0001993</v>
      </c>
      <c r="F963" s="145">
        <f ca="1">(TRUNC(PRODUCT($E$12:$E962),16))</f>
        <v>1.1077339407228799</v>
      </c>
      <c r="G963" s="145">
        <f t="shared" ca="1" si="297"/>
        <v>1.1045212775670501</v>
      </c>
      <c r="H963" s="145">
        <f t="shared" ca="1" si="280"/>
        <v>1.00290865</v>
      </c>
      <c r="I963" s="147">
        <f t="shared" si="288"/>
        <v>2.9499999999999998E-2</v>
      </c>
      <c r="J963" s="148">
        <f t="shared" si="296"/>
        <v>44389</v>
      </c>
      <c r="K963" s="149">
        <f t="shared" si="289"/>
        <v>18</v>
      </c>
      <c r="L963" s="150">
        <f t="shared" si="290"/>
        <v>18</v>
      </c>
      <c r="M963" s="151">
        <f t="shared" si="281"/>
        <v>1.002078818</v>
      </c>
      <c r="N963" s="151">
        <f t="shared" ca="1" si="282"/>
        <v>1.004993515</v>
      </c>
      <c r="O963" s="150">
        <f t="shared" si="291"/>
        <v>0</v>
      </c>
      <c r="P963" s="145">
        <f t="shared" ca="1" si="283"/>
        <v>22.943204009999999</v>
      </c>
      <c r="Q963" s="152">
        <f t="shared" si="284"/>
        <v>0</v>
      </c>
      <c r="R963" s="153" t="str">
        <f t="shared" si="292"/>
        <v>A+J=</v>
      </c>
      <c r="S963" s="148">
        <f t="shared" si="293"/>
        <v>44419</v>
      </c>
      <c r="T963" s="154">
        <f t="shared" si="285"/>
        <v>0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7" t="str">
        <f t="shared" ca="1" si="294"/>
        <v>Pago</v>
      </c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</row>
    <row r="964" spans="1:208" x14ac:dyDescent="0.2">
      <c r="A964" s="143">
        <f t="shared" si="286"/>
        <v>44414</v>
      </c>
      <c r="B964" s="144">
        <f t="shared" ca="1" si="295"/>
        <v>4618.9963427499915</v>
      </c>
      <c r="C964" s="145">
        <f t="shared" si="287"/>
        <v>4594.5999999999913</v>
      </c>
      <c r="D964" s="146">
        <f ca="1">IF(A964&lt;$B$1,VLOOKUP(A964,[1]DI!$A$4:$B$15000,2,FALSE),0)</f>
        <v>5.1499999999999997E-2</v>
      </c>
      <c r="E964" s="145">
        <f t="shared" ca="1" si="279"/>
        <v>1.0001993</v>
      </c>
      <c r="F964" s="145">
        <f ca="1">(TRUNC(PRODUCT($E$12:$E963),16))</f>
        <v>1.1079547120972599</v>
      </c>
      <c r="G964" s="145">
        <f t="shared" ca="1" si="297"/>
        <v>1.1045212775670501</v>
      </c>
      <c r="H964" s="145">
        <f t="shared" ca="1" si="280"/>
        <v>1.00310853</v>
      </c>
      <c r="I964" s="147">
        <f t="shared" si="288"/>
        <v>2.9499999999999998E-2</v>
      </c>
      <c r="J964" s="148">
        <f t="shared" si="296"/>
        <v>44389</v>
      </c>
      <c r="K964" s="149">
        <f t="shared" si="289"/>
        <v>19</v>
      </c>
      <c r="L964" s="150">
        <f t="shared" si="290"/>
        <v>19</v>
      </c>
      <c r="M964" s="151">
        <f t="shared" si="281"/>
        <v>1.0021944350000001</v>
      </c>
      <c r="N964" s="151">
        <f t="shared" ca="1" si="282"/>
        <v>1.005309786</v>
      </c>
      <c r="O964" s="150">
        <f t="shared" si="291"/>
        <v>0</v>
      </c>
      <c r="P964" s="145">
        <f t="shared" ca="1" si="283"/>
        <v>24.396342749999999</v>
      </c>
      <c r="Q964" s="152">
        <f t="shared" si="284"/>
        <v>0</v>
      </c>
      <c r="R964" s="153" t="str">
        <f t="shared" si="292"/>
        <v>A+J=</v>
      </c>
      <c r="S964" s="148">
        <f t="shared" si="293"/>
        <v>44419</v>
      </c>
      <c r="T964" s="154">
        <f t="shared" si="285"/>
        <v>0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7" t="str">
        <f t="shared" ca="1" si="294"/>
        <v>Pago</v>
      </c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</row>
    <row r="965" spans="1:208" x14ac:dyDescent="0.2">
      <c r="A965" s="143">
        <f t="shared" si="286"/>
        <v>44415</v>
      </c>
      <c r="B965" s="144">
        <f t="shared" ca="1" si="295"/>
        <v>4620.4499455399909</v>
      </c>
      <c r="C965" s="145">
        <f t="shared" si="287"/>
        <v>4594.5999999999913</v>
      </c>
      <c r="D965" s="146">
        <f ca="1">IF(A965&lt;$B$1,VLOOKUP(A965,[1]DI!$A$4:$B$15000,2,FALSE),0)</f>
        <v>0</v>
      </c>
      <c r="E965" s="145">
        <f t="shared" ca="1" si="279"/>
        <v>1</v>
      </c>
      <c r="F965" s="145">
        <f ca="1">(TRUNC(PRODUCT($E$12:$E964),16))</f>
        <v>1.10817552747138</v>
      </c>
      <c r="G965" s="145">
        <f t="shared" ca="1" si="297"/>
        <v>1.1045212775670501</v>
      </c>
      <c r="H965" s="145">
        <f t="shared" ca="1" si="280"/>
        <v>1.00330845</v>
      </c>
      <c r="I965" s="147">
        <f t="shared" si="288"/>
        <v>2.9499999999999998E-2</v>
      </c>
      <c r="J965" s="148">
        <f t="shared" si="296"/>
        <v>44389</v>
      </c>
      <c r="K965" s="149">
        <f t="shared" si="289"/>
        <v>19</v>
      </c>
      <c r="L965" s="150">
        <f t="shared" si="290"/>
        <v>20</v>
      </c>
      <c r="M965" s="151">
        <f t="shared" si="281"/>
        <v>1.0023100650000001</v>
      </c>
      <c r="N965" s="151">
        <f t="shared" ca="1" si="282"/>
        <v>1.0056261580000001</v>
      </c>
      <c r="O965" s="150">
        <f t="shared" si="291"/>
        <v>0</v>
      </c>
      <c r="P965" s="145">
        <f t="shared" ca="1" si="283"/>
        <v>25.84994554</v>
      </c>
      <c r="Q965" s="152">
        <f t="shared" si="284"/>
        <v>0</v>
      </c>
      <c r="R965" s="153" t="str">
        <f t="shared" si="292"/>
        <v>A+J=</v>
      </c>
      <c r="S965" s="148">
        <f t="shared" si="293"/>
        <v>44419</v>
      </c>
      <c r="T965" s="154">
        <f t="shared" si="285"/>
        <v>0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7" t="str">
        <f t="shared" ca="1" si="294"/>
        <v>Pago</v>
      </c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</row>
    <row r="966" spans="1:208" x14ac:dyDescent="0.2">
      <c r="A966" s="143">
        <f t="shared" si="286"/>
        <v>44416</v>
      </c>
      <c r="B966" s="144">
        <f t="shared" ca="1" si="295"/>
        <v>4620.4499455399909</v>
      </c>
      <c r="C966" s="145">
        <f t="shared" si="287"/>
        <v>4594.5999999999913</v>
      </c>
      <c r="D966" s="146">
        <f ca="1">IF(A966&lt;$B$1,VLOOKUP(A966,[1]DI!$A$4:$B$15000,2,FALSE),0)</f>
        <v>0</v>
      </c>
      <c r="E966" s="145">
        <f t="shared" ca="1" si="279"/>
        <v>1</v>
      </c>
      <c r="F966" s="145">
        <f ca="1">(TRUNC(PRODUCT($E$12:$E965),16))</f>
        <v>1.10817552747138</v>
      </c>
      <c r="G966" s="145">
        <f t="shared" ca="1" si="297"/>
        <v>1.1045212775670501</v>
      </c>
      <c r="H966" s="145">
        <f t="shared" ca="1" si="280"/>
        <v>1.00330845</v>
      </c>
      <c r="I966" s="147">
        <f t="shared" si="288"/>
        <v>2.9499999999999998E-2</v>
      </c>
      <c r="J966" s="148">
        <f t="shared" si="296"/>
        <v>44389</v>
      </c>
      <c r="K966" s="149">
        <f t="shared" si="289"/>
        <v>19</v>
      </c>
      <c r="L966" s="150">
        <f t="shared" si="290"/>
        <v>20</v>
      </c>
      <c r="M966" s="151">
        <f t="shared" si="281"/>
        <v>1.0023100650000001</v>
      </c>
      <c r="N966" s="151">
        <f t="shared" ca="1" si="282"/>
        <v>1.0056261580000001</v>
      </c>
      <c r="O966" s="150">
        <f t="shared" si="291"/>
        <v>0</v>
      </c>
      <c r="P966" s="145">
        <f t="shared" ca="1" si="283"/>
        <v>25.84994554</v>
      </c>
      <c r="Q966" s="152">
        <f t="shared" si="284"/>
        <v>0</v>
      </c>
      <c r="R966" s="153" t="str">
        <f t="shared" si="292"/>
        <v>A+J=</v>
      </c>
      <c r="S966" s="148">
        <f t="shared" si="293"/>
        <v>44419</v>
      </c>
      <c r="T966" s="154">
        <f t="shared" si="285"/>
        <v>0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7" t="str">
        <f t="shared" ca="1" si="294"/>
        <v>Pago</v>
      </c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</row>
    <row r="967" spans="1:208" x14ac:dyDescent="0.2">
      <c r="A967" s="143">
        <f t="shared" si="286"/>
        <v>44417</v>
      </c>
      <c r="B967" s="144">
        <f t="shared" ca="1" si="295"/>
        <v>4620.4499455399909</v>
      </c>
      <c r="C967" s="145">
        <f t="shared" si="287"/>
        <v>4594.5999999999913</v>
      </c>
      <c r="D967" s="146">
        <f ca="1">IF(A967&lt;$B$1,VLOOKUP(A967,[1]DI!$A$4:$B$15000,2,FALSE),0)</f>
        <v>5.1499999999999997E-2</v>
      </c>
      <c r="E967" s="145">
        <f t="shared" ca="1" si="279"/>
        <v>1.0001993</v>
      </c>
      <c r="F967" s="145">
        <f ca="1">(TRUNC(PRODUCT($E$12:$E966),16))</f>
        <v>1.10817552747138</v>
      </c>
      <c r="G967" s="145">
        <f t="shared" ca="1" si="297"/>
        <v>1.1045212775670501</v>
      </c>
      <c r="H967" s="145">
        <f t="shared" ca="1" si="280"/>
        <v>1.00330845</v>
      </c>
      <c r="I967" s="147">
        <f t="shared" si="288"/>
        <v>2.9499999999999998E-2</v>
      </c>
      <c r="J967" s="148">
        <f t="shared" si="296"/>
        <v>44389</v>
      </c>
      <c r="K967" s="149">
        <f t="shared" si="289"/>
        <v>20</v>
      </c>
      <c r="L967" s="150">
        <f t="shared" si="290"/>
        <v>20</v>
      </c>
      <c r="M967" s="151">
        <f t="shared" si="281"/>
        <v>1.0023100650000001</v>
      </c>
      <c r="N967" s="151">
        <f t="shared" ca="1" si="282"/>
        <v>1.0056261580000001</v>
      </c>
      <c r="O967" s="150">
        <f t="shared" si="291"/>
        <v>0</v>
      </c>
      <c r="P967" s="145">
        <f t="shared" ca="1" si="283"/>
        <v>25.84994554</v>
      </c>
      <c r="Q967" s="152">
        <f t="shared" si="284"/>
        <v>0</v>
      </c>
      <c r="R967" s="153" t="str">
        <f t="shared" si="292"/>
        <v>A+J=</v>
      </c>
      <c r="S967" s="148">
        <f t="shared" si="293"/>
        <v>44419</v>
      </c>
      <c r="T967" s="154">
        <f t="shared" si="285"/>
        <v>0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7" t="str">
        <f t="shared" ca="1" si="294"/>
        <v>Pago</v>
      </c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</row>
    <row r="968" spans="1:208" x14ac:dyDescent="0.2">
      <c r="A968" s="143">
        <f t="shared" si="286"/>
        <v>44418</v>
      </c>
      <c r="B968" s="144">
        <f t="shared" ca="1" si="295"/>
        <v>4621.9039985999916</v>
      </c>
      <c r="C968" s="145">
        <f t="shared" si="287"/>
        <v>4594.5999999999913</v>
      </c>
      <c r="D968" s="146">
        <f ca="1">IF(A968&lt;$B$1,VLOOKUP(A968,[1]DI!$A$4:$B$15000,2,FALSE),0)</f>
        <v>5.1499999999999997E-2</v>
      </c>
      <c r="E968" s="145">
        <f t="shared" ca="1" si="279"/>
        <v>1.0001993</v>
      </c>
      <c r="F968" s="145">
        <f ca="1">(TRUNC(PRODUCT($E$12:$E967),16))</f>
        <v>1.1083963868540101</v>
      </c>
      <c r="G968" s="145">
        <f t="shared" ca="1" si="297"/>
        <v>1.1045212775670501</v>
      </c>
      <c r="H968" s="145">
        <f t="shared" ca="1" si="280"/>
        <v>1.00350841</v>
      </c>
      <c r="I968" s="147">
        <f t="shared" si="288"/>
        <v>2.9499999999999998E-2</v>
      </c>
      <c r="J968" s="148">
        <f t="shared" si="296"/>
        <v>44389</v>
      </c>
      <c r="K968" s="149">
        <f t="shared" si="289"/>
        <v>21</v>
      </c>
      <c r="L968" s="150">
        <f t="shared" si="290"/>
        <v>21</v>
      </c>
      <c r="M968" s="151">
        <f t="shared" si="281"/>
        <v>1.0024257080000001</v>
      </c>
      <c r="N968" s="151">
        <f t="shared" ca="1" si="282"/>
        <v>1.0059426279999999</v>
      </c>
      <c r="O968" s="150">
        <f t="shared" si="291"/>
        <v>0</v>
      </c>
      <c r="P968" s="145">
        <f t="shared" ca="1" si="283"/>
        <v>27.3039986</v>
      </c>
      <c r="Q968" s="152">
        <f t="shared" si="284"/>
        <v>0</v>
      </c>
      <c r="R968" s="153" t="str">
        <f t="shared" si="292"/>
        <v>A+J=</v>
      </c>
      <c r="S968" s="148">
        <f t="shared" si="293"/>
        <v>44419</v>
      </c>
      <c r="T968" s="154">
        <f t="shared" si="285"/>
        <v>0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7" t="str">
        <f t="shared" ca="1" si="294"/>
        <v>Pago</v>
      </c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</row>
    <row r="969" spans="1:208" x14ac:dyDescent="0.2">
      <c r="A969" s="143">
        <f t="shared" si="286"/>
        <v>44419</v>
      </c>
      <c r="B969" s="144">
        <f t="shared" ca="1" si="295"/>
        <v>4623.3585111299917</v>
      </c>
      <c r="C969" s="145">
        <f t="shared" si="287"/>
        <v>4594.5999999999913</v>
      </c>
      <c r="D969" s="146">
        <f ca="1">IF(A969&lt;$B$1,VLOOKUP(A969,[1]DI!$A$4:$B$15000,2,FALSE),0)</f>
        <v>5.1499999999999997E-2</v>
      </c>
      <c r="E969" s="145">
        <f t="shared" ca="1" si="279"/>
        <v>1.0001993</v>
      </c>
      <c r="F969" s="145">
        <f ca="1">(TRUNC(PRODUCT($E$12:$E968),16))</f>
        <v>1.10861729025391</v>
      </c>
      <c r="G969" s="145">
        <f t="shared" ca="1" si="297"/>
        <v>1.1045212775670501</v>
      </c>
      <c r="H969" s="145">
        <f t="shared" ca="1" si="280"/>
        <v>1.00370841</v>
      </c>
      <c r="I969" s="147">
        <f t="shared" si="288"/>
        <v>2.9499999999999998E-2</v>
      </c>
      <c r="J969" s="148">
        <f t="shared" si="296"/>
        <v>44389</v>
      </c>
      <c r="K969" s="149">
        <f t="shared" si="289"/>
        <v>22</v>
      </c>
      <c r="L969" s="150">
        <f t="shared" si="290"/>
        <v>22</v>
      </c>
      <c r="M969" s="151">
        <f t="shared" si="281"/>
        <v>1.002541364</v>
      </c>
      <c r="N969" s="151">
        <f t="shared" ca="1" si="282"/>
        <v>1.006259198</v>
      </c>
      <c r="O969" s="150">
        <f t="shared" si="291"/>
        <v>32</v>
      </c>
      <c r="P969" s="145">
        <f t="shared" ca="1" si="283"/>
        <v>28.758511129999999</v>
      </c>
      <c r="Q969" s="152">
        <f t="shared" si="284"/>
        <v>270.27</v>
      </c>
      <c r="R969" s="153" t="str">
        <f t="shared" si="292"/>
        <v>A+J=</v>
      </c>
      <c r="S969" s="148">
        <f t="shared" si="293"/>
        <v>44419</v>
      </c>
      <c r="T969" s="154">
        <f t="shared" ca="1" si="285"/>
        <v>5831055.9670349993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7" t="str">
        <f t="shared" ca="1" si="294"/>
        <v>Pago</v>
      </c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</row>
    <row r="970" spans="1:208" x14ac:dyDescent="0.2">
      <c r="A970" s="143">
        <f t="shared" si="286"/>
        <v>44420</v>
      </c>
      <c r="B970" s="144">
        <f t="shared" ca="1" si="295"/>
        <v>4325.6908666499912</v>
      </c>
      <c r="C970" s="145">
        <f t="shared" si="287"/>
        <v>4324.3299999999908</v>
      </c>
      <c r="D970" s="146">
        <f ca="1">IF(A970&lt;$B$1,VLOOKUP(A970,[1]DI!$A$4:$B$15000,2,FALSE),0)</f>
        <v>5.1499999999999997E-2</v>
      </c>
      <c r="E970" s="145">
        <f t="shared" ca="1" si="279"/>
        <v>1.0001993</v>
      </c>
      <c r="F970" s="145">
        <f ca="1">(TRUNC(PRODUCT($E$12:$E969),16))</f>
        <v>1.10883823767986</v>
      </c>
      <c r="G970" s="145">
        <f t="shared" ca="1" si="297"/>
        <v>1.10861729025391</v>
      </c>
      <c r="H970" s="145">
        <f t="shared" ca="1" si="280"/>
        <v>1.0001993</v>
      </c>
      <c r="I970" s="147">
        <f t="shared" si="288"/>
        <v>2.9499999999999998E-2</v>
      </c>
      <c r="J970" s="148">
        <f t="shared" si="296"/>
        <v>44419</v>
      </c>
      <c r="K970" s="149">
        <f t="shared" si="289"/>
        <v>1</v>
      </c>
      <c r="L970" s="150">
        <f t="shared" si="290"/>
        <v>1</v>
      </c>
      <c r="M970" s="151">
        <f t="shared" si="281"/>
        <v>1.000115377</v>
      </c>
      <c r="N970" s="151">
        <f t="shared" ca="1" si="282"/>
        <v>1.0003146999999999</v>
      </c>
      <c r="O970" s="150">
        <f t="shared" si="291"/>
        <v>0</v>
      </c>
      <c r="P970" s="145">
        <f t="shared" ca="1" si="283"/>
        <v>1.36086665</v>
      </c>
      <c r="Q970" s="152">
        <f t="shared" si="284"/>
        <v>0</v>
      </c>
      <c r="R970" s="153" t="str">
        <f t="shared" si="292"/>
        <v>A+J=</v>
      </c>
      <c r="S970" s="148">
        <f t="shared" si="293"/>
        <v>44452</v>
      </c>
      <c r="T970" s="154">
        <f t="shared" si="285"/>
        <v>0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7" t="str">
        <f t="shared" ca="1" si="294"/>
        <v>Pago</v>
      </c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</row>
    <row r="971" spans="1:208" x14ac:dyDescent="0.2">
      <c r="A971" s="143">
        <f t="shared" si="286"/>
        <v>44421</v>
      </c>
      <c r="B971" s="144">
        <f t="shared" ca="1" si="295"/>
        <v>4327.0521614099907</v>
      </c>
      <c r="C971" s="145">
        <f t="shared" si="287"/>
        <v>4324.3299999999908</v>
      </c>
      <c r="D971" s="146">
        <f ca="1">IF(A971&lt;$B$1,VLOOKUP(A971,[1]DI!$A$4:$B$15000,2,FALSE),0)</f>
        <v>5.1499999999999997E-2</v>
      </c>
      <c r="E971" s="145">
        <f t="shared" ca="1" si="279"/>
        <v>1.0001993</v>
      </c>
      <c r="F971" s="145">
        <f ca="1">(TRUNC(PRODUCT($E$12:$E970),16))</f>
        <v>1.10905922914063</v>
      </c>
      <c r="G971" s="145">
        <f t="shared" ca="1" si="297"/>
        <v>1.10861729025391</v>
      </c>
      <c r="H971" s="145">
        <f t="shared" ca="1" si="280"/>
        <v>1.00039864</v>
      </c>
      <c r="I971" s="147">
        <f t="shared" si="288"/>
        <v>2.9499999999999998E-2</v>
      </c>
      <c r="J971" s="148">
        <f t="shared" si="296"/>
        <v>44419</v>
      </c>
      <c r="K971" s="149">
        <f t="shared" si="289"/>
        <v>2</v>
      </c>
      <c r="L971" s="150">
        <f t="shared" si="290"/>
        <v>2</v>
      </c>
      <c r="M971" s="151">
        <f t="shared" si="281"/>
        <v>1.0002307669999999</v>
      </c>
      <c r="N971" s="151">
        <f t="shared" ca="1" si="282"/>
        <v>1.000629499</v>
      </c>
      <c r="O971" s="150">
        <f t="shared" si="291"/>
        <v>0</v>
      </c>
      <c r="P971" s="145">
        <f t="shared" ca="1" si="283"/>
        <v>2.72216141</v>
      </c>
      <c r="Q971" s="152">
        <f t="shared" si="284"/>
        <v>0</v>
      </c>
      <c r="R971" s="153" t="str">
        <f t="shared" si="292"/>
        <v>A+J=</v>
      </c>
      <c r="S971" s="148">
        <f t="shared" si="293"/>
        <v>44452</v>
      </c>
      <c r="T971" s="154">
        <f t="shared" si="285"/>
        <v>0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7" t="str">
        <f t="shared" ca="1" si="294"/>
        <v>Pago</v>
      </c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</row>
    <row r="972" spans="1:208" x14ac:dyDescent="0.2">
      <c r="A972" s="143">
        <f t="shared" si="286"/>
        <v>44422</v>
      </c>
      <c r="B972" s="144">
        <f t="shared" ca="1" si="295"/>
        <v>4328.4138842699913</v>
      </c>
      <c r="C972" s="145">
        <f t="shared" si="287"/>
        <v>4324.3299999999908</v>
      </c>
      <c r="D972" s="146">
        <f ca="1">IF(A972&lt;$B$1,VLOOKUP(A972,[1]DI!$A$4:$B$15000,2,FALSE),0)</f>
        <v>0</v>
      </c>
      <c r="E972" s="145">
        <f t="shared" ref="E972:E1035" ca="1" si="298">IF(A972&lt;A$10,1,ROUND(((1+D972)^(1/252)),8))</f>
        <v>1</v>
      </c>
      <c r="F972" s="145">
        <f ca="1">(TRUNC(PRODUCT($E$12:$E971),16))</f>
        <v>1.10928026464499</v>
      </c>
      <c r="G972" s="145">
        <f t="shared" ca="1" si="297"/>
        <v>1.10861729025391</v>
      </c>
      <c r="H972" s="145">
        <f t="shared" ref="H972:H1035" ca="1" si="299">ROUND(F972/G972,8)</f>
        <v>1.00059802</v>
      </c>
      <c r="I972" s="147">
        <f t="shared" si="288"/>
        <v>2.9499999999999998E-2</v>
      </c>
      <c r="J972" s="148">
        <f t="shared" si="296"/>
        <v>44419</v>
      </c>
      <c r="K972" s="149">
        <f t="shared" si="289"/>
        <v>2</v>
      </c>
      <c r="L972" s="150">
        <f t="shared" si="290"/>
        <v>3</v>
      </c>
      <c r="M972" s="151">
        <f t="shared" ref="M972:M1035" si="300">ROUND((I972+1)^(L972/252),9)</f>
        <v>1.00034617</v>
      </c>
      <c r="N972" s="151">
        <f t="shared" ref="N972:N1035" ca="1" si="301">ROUND(H972*M972,9)</f>
        <v>1.000944397</v>
      </c>
      <c r="O972" s="150">
        <f t="shared" si="291"/>
        <v>0</v>
      </c>
      <c r="P972" s="145">
        <f t="shared" ref="P972:P1035" ca="1" si="302">TRUNC(((N972-1)*C972),8)</f>
        <v>4.0838842700000004</v>
      </c>
      <c r="Q972" s="152">
        <f t="shared" ref="Q972:Q1035" si="303">IF(O972&gt;0,VLOOKUP(O972,$V$12:$AA$72,6),0)</f>
        <v>0</v>
      </c>
      <c r="R972" s="153" t="str">
        <f t="shared" si="292"/>
        <v>A+J=</v>
      </c>
      <c r="S972" s="148">
        <f t="shared" si="293"/>
        <v>44452</v>
      </c>
      <c r="T972" s="154">
        <f t="shared" ref="T972:T1035" si="304">IF(O972&gt;0,(P972+Q972)*T$10,0)</f>
        <v>0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7" t="str">
        <f t="shared" ca="1" si="294"/>
        <v>Pago</v>
      </c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</row>
    <row r="973" spans="1:208" x14ac:dyDescent="0.2">
      <c r="A973" s="143">
        <f t="shared" ref="A973:A1036" si="305">(A972+1)</f>
        <v>44423</v>
      </c>
      <c r="B973" s="144">
        <f t="shared" ca="1" si="295"/>
        <v>4328.4138842699913</v>
      </c>
      <c r="C973" s="145">
        <f t="shared" ref="C973:C1036" si="306">(C972-Q972)</f>
        <v>4324.3299999999908</v>
      </c>
      <c r="D973" s="146">
        <f ca="1">IF(A973&lt;$B$1,VLOOKUP(A973,[1]DI!$A$4:$B$15000,2,FALSE),0)</f>
        <v>0</v>
      </c>
      <c r="E973" s="145">
        <f t="shared" ca="1" si="298"/>
        <v>1</v>
      </c>
      <c r="F973" s="145">
        <f ca="1">(TRUNC(PRODUCT($E$12:$E972),16))</f>
        <v>1.10928026464499</v>
      </c>
      <c r="G973" s="145">
        <f t="shared" ca="1" si="297"/>
        <v>1.10861729025391</v>
      </c>
      <c r="H973" s="145">
        <f t="shared" ca="1" si="299"/>
        <v>1.00059802</v>
      </c>
      <c r="I973" s="147">
        <f t="shared" ref="I973:I1036" si="307">I972</f>
        <v>2.9499999999999998E-2</v>
      </c>
      <c r="J973" s="148">
        <f t="shared" si="296"/>
        <v>44419</v>
      </c>
      <c r="K973" s="149">
        <f t="shared" ref="K973:K1036" si="308">IF(A973&gt;J973,IF(NETWORKDAYS(J973,A973,$V$81:$V$465)-1=0,1,NETWORKDAYS(J973,A973,$V$81:$V$465)-1),0)</f>
        <v>2</v>
      </c>
      <c r="L973" s="150">
        <f t="shared" ref="L973:L1036" si="309">IF(AND(K973=1,K972=1),1,IF(K973&gt;0,IF(K973=K972,K973+1,K973),0))</f>
        <v>3</v>
      </c>
      <c r="M973" s="151">
        <f t="shared" si="300"/>
        <v>1.00034617</v>
      </c>
      <c r="N973" s="151">
        <f t="shared" ca="1" si="301"/>
        <v>1.000944397</v>
      </c>
      <c r="O973" s="150">
        <f t="shared" ref="O973:O1036" si="310">IF(VLOOKUP(A973,W$12:AD$72,8)=VLOOKUP(A972,W$12:AD$72,8),0,VLOOKUP(A973,W$12:AD$72,8))</f>
        <v>0</v>
      </c>
      <c r="P973" s="145">
        <f t="shared" ca="1" si="302"/>
        <v>4.0838842700000004</v>
      </c>
      <c r="Q973" s="152">
        <f t="shared" si="303"/>
        <v>0</v>
      </c>
      <c r="R973" s="153" t="str">
        <f t="shared" ref="R973:R1036" si="311">IF(O972&gt;0,VLOOKUP(O972,V$12:AF$72,10),R972)</f>
        <v>A+J=</v>
      </c>
      <c r="S973" s="148">
        <f t="shared" ref="S973:S1036" si="312">IF(O972&gt;0,VLOOKUP(O972,V$12:AF$72,11),S972)</f>
        <v>44452</v>
      </c>
      <c r="T973" s="154">
        <f t="shared" si="304"/>
        <v>0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7" t="str">
        <f t="shared" ref="AG973:AG1036" ca="1" si="313">IF(W973&lt;TODAY(),"Pago","")</f>
        <v>Pago</v>
      </c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</row>
    <row r="974" spans="1:208" x14ac:dyDescent="0.2">
      <c r="A974" s="143">
        <f t="shared" si="305"/>
        <v>44424</v>
      </c>
      <c r="B974" s="144">
        <f t="shared" ref="B974:B1037" ca="1" si="314">IF(A974&lt;=TODAY(),C974+P974,IF(AND(A974&gt;TODAY(),A974&lt;=$B$1),IF(VLOOKUP(TODAY(),$A$10:$D$10000,4,FALSE)=0,"n.d",C974+P974),"n.d"))</f>
        <v>4328.4138842699913</v>
      </c>
      <c r="C974" s="145">
        <f t="shared" si="306"/>
        <v>4324.3299999999908</v>
      </c>
      <c r="D974" s="146">
        <f ca="1">IF(A974&lt;$B$1,VLOOKUP(A974,[1]DI!$A$4:$B$15000,2,FALSE),0)</f>
        <v>5.1499999999999997E-2</v>
      </c>
      <c r="E974" s="145">
        <f t="shared" ca="1" si="298"/>
        <v>1.0001993</v>
      </c>
      <c r="F974" s="145">
        <f ca="1">(TRUNC(PRODUCT($E$12:$E973),16))</f>
        <v>1.10928026464499</v>
      </c>
      <c r="G974" s="145">
        <f t="shared" ca="1" si="297"/>
        <v>1.10861729025391</v>
      </c>
      <c r="H974" s="145">
        <f t="shared" ca="1" si="299"/>
        <v>1.00059802</v>
      </c>
      <c r="I974" s="147">
        <f t="shared" si="307"/>
        <v>2.9499999999999998E-2</v>
      </c>
      <c r="J974" s="148">
        <f t="shared" ref="J974:J1037" si="315">IF(O973&gt;0,VLOOKUP(O973,V$12:AF$72,2),J973)</f>
        <v>44419</v>
      </c>
      <c r="K974" s="149">
        <f t="shared" si="308"/>
        <v>3</v>
      </c>
      <c r="L974" s="150">
        <f t="shared" si="309"/>
        <v>3</v>
      </c>
      <c r="M974" s="151">
        <f t="shared" si="300"/>
        <v>1.00034617</v>
      </c>
      <c r="N974" s="151">
        <f t="shared" ca="1" si="301"/>
        <v>1.000944397</v>
      </c>
      <c r="O974" s="150">
        <f t="shared" si="310"/>
        <v>0</v>
      </c>
      <c r="P974" s="145">
        <f t="shared" ca="1" si="302"/>
        <v>4.0838842700000004</v>
      </c>
      <c r="Q974" s="152">
        <f t="shared" si="303"/>
        <v>0</v>
      </c>
      <c r="R974" s="153" t="str">
        <f t="shared" si="311"/>
        <v>A+J=</v>
      </c>
      <c r="S974" s="148">
        <f t="shared" si="312"/>
        <v>44452</v>
      </c>
      <c r="T974" s="154">
        <f t="shared" si="304"/>
        <v>0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7" t="str">
        <f t="shared" ca="1" si="313"/>
        <v>Pago</v>
      </c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</row>
    <row r="975" spans="1:208" x14ac:dyDescent="0.2">
      <c r="A975" s="143">
        <f t="shared" si="305"/>
        <v>44425</v>
      </c>
      <c r="B975" s="144">
        <f t="shared" ca="1" si="314"/>
        <v>4329.7760395799905</v>
      </c>
      <c r="C975" s="145">
        <f t="shared" si="306"/>
        <v>4324.3299999999908</v>
      </c>
      <c r="D975" s="146">
        <f ca="1">IF(A975&lt;$B$1,VLOOKUP(A975,[1]DI!$A$4:$B$15000,2,FALSE),0)</f>
        <v>5.1499999999999997E-2</v>
      </c>
      <c r="E975" s="145">
        <f t="shared" ca="1" si="298"/>
        <v>1.0001993</v>
      </c>
      <c r="F975" s="145">
        <f ca="1">(TRUNC(PRODUCT($E$12:$E974),16))</f>
        <v>1.1095013442017401</v>
      </c>
      <c r="G975" s="145">
        <f t="shared" ca="1" si="297"/>
        <v>1.10861729025391</v>
      </c>
      <c r="H975" s="145">
        <f t="shared" ca="1" si="299"/>
        <v>1.0007974399999999</v>
      </c>
      <c r="I975" s="147">
        <f t="shared" si="307"/>
        <v>2.9499999999999998E-2</v>
      </c>
      <c r="J975" s="148">
        <f t="shared" si="315"/>
        <v>44419</v>
      </c>
      <c r="K975" s="149">
        <f t="shared" si="308"/>
        <v>4</v>
      </c>
      <c r="L975" s="150">
        <f t="shared" si="309"/>
        <v>4</v>
      </c>
      <c r="M975" s="151">
        <f t="shared" si="300"/>
        <v>1.000461587</v>
      </c>
      <c r="N975" s="151">
        <f t="shared" ca="1" si="301"/>
        <v>1.0012593949999999</v>
      </c>
      <c r="O975" s="150">
        <f t="shared" si="310"/>
        <v>0</v>
      </c>
      <c r="P975" s="145">
        <f t="shared" ca="1" si="302"/>
        <v>5.4460395799999999</v>
      </c>
      <c r="Q975" s="152">
        <f t="shared" si="303"/>
        <v>0</v>
      </c>
      <c r="R975" s="153" t="str">
        <f t="shared" si="311"/>
        <v>A+J=</v>
      </c>
      <c r="S975" s="148">
        <f t="shared" si="312"/>
        <v>44452</v>
      </c>
      <c r="T975" s="154">
        <f t="shared" si="304"/>
        <v>0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7" t="str">
        <f t="shared" ca="1" si="313"/>
        <v>Pago</v>
      </c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</row>
    <row r="976" spans="1:208" x14ac:dyDescent="0.2">
      <c r="A976" s="143">
        <f t="shared" si="305"/>
        <v>44426</v>
      </c>
      <c r="B976" s="144">
        <f t="shared" ca="1" si="314"/>
        <v>4331.1386229899908</v>
      </c>
      <c r="C976" s="145">
        <f t="shared" si="306"/>
        <v>4324.3299999999908</v>
      </c>
      <c r="D976" s="146">
        <f ca="1">IF(A976&lt;$B$1,VLOOKUP(A976,[1]DI!$A$4:$B$15000,2,FALSE),0)</f>
        <v>5.1499999999999997E-2</v>
      </c>
      <c r="E976" s="145">
        <f t="shared" ca="1" si="298"/>
        <v>1.0001993</v>
      </c>
      <c r="F976" s="145">
        <f ca="1">(TRUNC(PRODUCT($E$12:$E975),16))</f>
        <v>1.10972246781964</v>
      </c>
      <c r="G976" s="145">
        <f t="shared" ca="1" si="297"/>
        <v>1.10861729025391</v>
      </c>
      <c r="H976" s="145">
        <f t="shared" ca="1" si="299"/>
        <v>1.0009969000000001</v>
      </c>
      <c r="I976" s="147">
        <f t="shared" si="307"/>
        <v>2.9499999999999998E-2</v>
      </c>
      <c r="J976" s="148">
        <f t="shared" si="315"/>
        <v>44419</v>
      </c>
      <c r="K976" s="149">
        <f t="shared" si="308"/>
        <v>5</v>
      </c>
      <c r="L976" s="150">
        <f t="shared" si="309"/>
        <v>5</v>
      </c>
      <c r="M976" s="151">
        <f t="shared" si="300"/>
        <v>1.0005770169999999</v>
      </c>
      <c r="N976" s="151">
        <f t="shared" ca="1" si="301"/>
        <v>1.001574492</v>
      </c>
      <c r="O976" s="150">
        <f t="shared" si="310"/>
        <v>0</v>
      </c>
      <c r="P976" s="145">
        <f t="shared" ca="1" si="302"/>
        <v>6.8086229899999999</v>
      </c>
      <c r="Q976" s="152">
        <f t="shared" si="303"/>
        <v>0</v>
      </c>
      <c r="R976" s="153" t="str">
        <f t="shared" si="311"/>
        <v>A+J=</v>
      </c>
      <c r="S976" s="148">
        <f t="shared" si="312"/>
        <v>44452</v>
      </c>
      <c r="T976" s="154">
        <f t="shared" si="304"/>
        <v>0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7" t="str">
        <f t="shared" ca="1" si="313"/>
        <v>Pago</v>
      </c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</row>
    <row r="977" spans="1:208" x14ac:dyDescent="0.2">
      <c r="A977" s="143">
        <f t="shared" si="305"/>
        <v>44427</v>
      </c>
      <c r="B977" s="144">
        <f t="shared" ca="1" si="314"/>
        <v>4332.5016344999913</v>
      </c>
      <c r="C977" s="145">
        <f t="shared" si="306"/>
        <v>4324.3299999999908</v>
      </c>
      <c r="D977" s="146">
        <f ca="1">IF(A977&lt;$B$1,VLOOKUP(A977,[1]DI!$A$4:$B$15000,2,FALSE),0)</f>
        <v>5.1499999999999997E-2</v>
      </c>
      <c r="E977" s="145">
        <f t="shared" ca="1" si="298"/>
        <v>1.0001993</v>
      </c>
      <c r="F977" s="145">
        <f ca="1">(TRUNC(PRODUCT($E$12:$E976),16))</f>
        <v>1.1099436355074701</v>
      </c>
      <c r="G977" s="145">
        <f t="shared" ca="1" si="297"/>
        <v>1.10861729025391</v>
      </c>
      <c r="H977" s="145">
        <f t="shared" ca="1" si="299"/>
        <v>1.0011964</v>
      </c>
      <c r="I977" s="147">
        <f t="shared" si="307"/>
        <v>2.9499999999999998E-2</v>
      </c>
      <c r="J977" s="148">
        <f t="shared" si="315"/>
        <v>44419</v>
      </c>
      <c r="K977" s="149">
        <f t="shared" si="308"/>
        <v>6</v>
      </c>
      <c r="L977" s="150">
        <f t="shared" si="309"/>
        <v>6</v>
      </c>
      <c r="M977" s="151">
        <f t="shared" si="300"/>
        <v>1.00069246</v>
      </c>
      <c r="N977" s="151">
        <f t="shared" ca="1" si="301"/>
        <v>1.0018896879999999</v>
      </c>
      <c r="O977" s="150">
        <f t="shared" si="310"/>
        <v>0</v>
      </c>
      <c r="P977" s="145">
        <f t="shared" ca="1" si="302"/>
        <v>8.1716344999999997</v>
      </c>
      <c r="Q977" s="152">
        <f t="shared" si="303"/>
        <v>0</v>
      </c>
      <c r="R977" s="153" t="str">
        <f t="shared" si="311"/>
        <v>A+J=</v>
      </c>
      <c r="S977" s="148">
        <f t="shared" si="312"/>
        <v>44452</v>
      </c>
      <c r="T977" s="154">
        <f t="shared" si="304"/>
        <v>0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7" t="str">
        <f t="shared" ca="1" si="313"/>
        <v>Pago</v>
      </c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</row>
    <row r="978" spans="1:208" x14ac:dyDescent="0.2">
      <c r="A978" s="143">
        <f t="shared" si="305"/>
        <v>44428</v>
      </c>
      <c r="B978" s="144">
        <f t="shared" ca="1" si="314"/>
        <v>4333.8650352099912</v>
      </c>
      <c r="C978" s="145">
        <f t="shared" si="306"/>
        <v>4324.3299999999908</v>
      </c>
      <c r="D978" s="146">
        <f ca="1">IF(A978&lt;$B$1,VLOOKUP(A978,[1]DI!$A$4:$B$15000,2,FALSE),0)</f>
        <v>5.1499999999999997E-2</v>
      </c>
      <c r="E978" s="145">
        <f t="shared" ca="1" si="298"/>
        <v>1.0001993</v>
      </c>
      <c r="F978" s="145">
        <f ca="1">(TRUNC(PRODUCT($E$12:$E977),16))</f>
        <v>1.11016484727403</v>
      </c>
      <c r="G978" s="145">
        <f t="shared" ca="1" si="297"/>
        <v>1.10861729025391</v>
      </c>
      <c r="H978" s="145">
        <f t="shared" ca="1" si="299"/>
        <v>1.0013959299999999</v>
      </c>
      <c r="I978" s="147">
        <f t="shared" si="307"/>
        <v>2.9499999999999998E-2</v>
      </c>
      <c r="J978" s="148">
        <f t="shared" si="315"/>
        <v>44419</v>
      </c>
      <c r="K978" s="149">
        <f t="shared" si="308"/>
        <v>7</v>
      </c>
      <c r="L978" s="150">
        <f t="shared" si="309"/>
        <v>7</v>
      </c>
      <c r="M978" s="151">
        <f t="shared" si="300"/>
        <v>1.0008079160000001</v>
      </c>
      <c r="N978" s="151">
        <f t="shared" ca="1" si="301"/>
        <v>1.0022049740000001</v>
      </c>
      <c r="O978" s="150">
        <f t="shared" si="310"/>
        <v>0</v>
      </c>
      <c r="P978" s="145">
        <f t="shared" ca="1" si="302"/>
        <v>9.5350352100000002</v>
      </c>
      <c r="Q978" s="152">
        <f t="shared" si="303"/>
        <v>0</v>
      </c>
      <c r="R978" s="153" t="str">
        <f t="shared" si="311"/>
        <v>A+J=</v>
      </c>
      <c r="S978" s="148">
        <f t="shared" si="312"/>
        <v>44452</v>
      </c>
      <c r="T978" s="154">
        <f t="shared" si="304"/>
        <v>0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7" t="str">
        <f t="shared" ca="1" si="313"/>
        <v>Pago</v>
      </c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</row>
    <row r="979" spans="1:208" x14ac:dyDescent="0.2">
      <c r="A979" s="143">
        <f t="shared" si="305"/>
        <v>44429</v>
      </c>
      <c r="B979" s="144">
        <f t="shared" ca="1" si="314"/>
        <v>4335.2289072699905</v>
      </c>
      <c r="C979" s="145">
        <f t="shared" si="306"/>
        <v>4324.3299999999908</v>
      </c>
      <c r="D979" s="146">
        <f ca="1">IF(A979&lt;$B$1,VLOOKUP(A979,[1]DI!$A$4:$B$15000,2,FALSE),0)</f>
        <v>0</v>
      </c>
      <c r="E979" s="145">
        <f t="shared" ca="1" si="298"/>
        <v>1</v>
      </c>
      <c r="F979" s="145">
        <f ca="1">(TRUNC(PRODUCT($E$12:$E978),16))</f>
        <v>1.1103861031280899</v>
      </c>
      <c r="G979" s="145">
        <f t="shared" ca="1" si="297"/>
        <v>1.10861729025391</v>
      </c>
      <c r="H979" s="145">
        <f t="shared" ca="1" si="299"/>
        <v>1.00159551</v>
      </c>
      <c r="I979" s="147">
        <f t="shared" si="307"/>
        <v>2.9499999999999998E-2</v>
      </c>
      <c r="J979" s="148">
        <f t="shared" si="315"/>
        <v>44419</v>
      </c>
      <c r="K979" s="149">
        <f t="shared" si="308"/>
        <v>7</v>
      </c>
      <c r="L979" s="150">
        <f t="shared" si="309"/>
        <v>8</v>
      </c>
      <c r="M979" s="151">
        <f t="shared" si="300"/>
        <v>1.000923386</v>
      </c>
      <c r="N979" s="151">
        <f t="shared" ca="1" si="301"/>
        <v>1.002520369</v>
      </c>
      <c r="O979" s="150">
        <f t="shared" si="310"/>
        <v>0</v>
      </c>
      <c r="P979" s="145">
        <f t="shared" ca="1" si="302"/>
        <v>10.89890727</v>
      </c>
      <c r="Q979" s="152">
        <f t="shared" si="303"/>
        <v>0</v>
      </c>
      <c r="R979" s="153" t="str">
        <f t="shared" si="311"/>
        <v>A+J=</v>
      </c>
      <c r="S979" s="148">
        <f t="shared" si="312"/>
        <v>44452</v>
      </c>
      <c r="T979" s="154">
        <f t="shared" si="304"/>
        <v>0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7" t="str">
        <f t="shared" ca="1" si="313"/>
        <v>Pago</v>
      </c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</row>
    <row r="980" spans="1:208" x14ac:dyDescent="0.2">
      <c r="A980" s="143">
        <f t="shared" si="305"/>
        <v>44430</v>
      </c>
      <c r="B980" s="144">
        <f t="shared" ca="1" si="314"/>
        <v>4335.2289072699905</v>
      </c>
      <c r="C980" s="145">
        <f t="shared" si="306"/>
        <v>4324.3299999999908</v>
      </c>
      <c r="D980" s="146">
        <f ca="1">IF(A980&lt;$B$1,VLOOKUP(A980,[1]DI!$A$4:$B$15000,2,FALSE),0)</f>
        <v>0</v>
      </c>
      <c r="E980" s="145">
        <f t="shared" ca="1" si="298"/>
        <v>1</v>
      </c>
      <c r="F980" s="145">
        <f ca="1">(TRUNC(PRODUCT($E$12:$E979),16))</f>
        <v>1.1103861031280899</v>
      </c>
      <c r="G980" s="145">
        <f t="shared" ca="1" si="297"/>
        <v>1.10861729025391</v>
      </c>
      <c r="H980" s="145">
        <f t="shared" ca="1" si="299"/>
        <v>1.00159551</v>
      </c>
      <c r="I980" s="147">
        <f t="shared" si="307"/>
        <v>2.9499999999999998E-2</v>
      </c>
      <c r="J980" s="148">
        <f t="shared" si="315"/>
        <v>44419</v>
      </c>
      <c r="K980" s="149">
        <f t="shared" si="308"/>
        <v>7</v>
      </c>
      <c r="L980" s="150">
        <f t="shared" si="309"/>
        <v>8</v>
      </c>
      <c r="M980" s="151">
        <f t="shared" si="300"/>
        <v>1.000923386</v>
      </c>
      <c r="N980" s="151">
        <f t="shared" ca="1" si="301"/>
        <v>1.002520369</v>
      </c>
      <c r="O980" s="150">
        <f t="shared" si="310"/>
        <v>0</v>
      </c>
      <c r="P980" s="145">
        <f t="shared" ca="1" si="302"/>
        <v>10.89890727</v>
      </c>
      <c r="Q980" s="152">
        <f t="shared" si="303"/>
        <v>0</v>
      </c>
      <c r="R980" s="153" t="str">
        <f t="shared" si="311"/>
        <v>A+J=</v>
      </c>
      <c r="S980" s="148">
        <f t="shared" si="312"/>
        <v>44452</v>
      </c>
      <c r="T980" s="154">
        <f t="shared" si="304"/>
        <v>0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7" t="str">
        <f t="shared" ca="1" si="313"/>
        <v>Pago</v>
      </c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</row>
    <row r="981" spans="1:208" x14ac:dyDescent="0.2">
      <c r="A981" s="143">
        <f t="shared" si="305"/>
        <v>44431</v>
      </c>
      <c r="B981" s="144">
        <f t="shared" ca="1" si="314"/>
        <v>4335.2289072699905</v>
      </c>
      <c r="C981" s="145">
        <f t="shared" si="306"/>
        <v>4324.3299999999908</v>
      </c>
      <c r="D981" s="146">
        <f ca="1">IF(A981&lt;$B$1,VLOOKUP(A981,[1]DI!$A$4:$B$15000,2,FALSE),0)</f>
        <v>5.1499999999999997E-2</v>
      </c>
      <c r="E981" s="145">
        <f t="shared" ca="1" si="298"/>
        <v>1.0001993</v>
      </c>
      <c r="F981" s="145">
        <f ca="1">(TRUNC(PRODUCT($E$12:$E980),16))</f>
        <v>1.1103861031280899</v>
      </c>
      <c r="G981" s="145">
        <f t="shared" ca="1" si="297"/>
        <v>1.10861729025391</v>
      </c>
      <c r="H981" s="145">
        <f t="shared" ca="1" si="299"/>
        <v>1.00159551</v>
      </c>
      <c r="I981" s="147">
        <f t="shared" si="307"/>
        <v>2.9499999999999998E-2</v>
      </c>
      <c r="J981" s="148">
        <f t="shared" si="315"/>
        <v>44419</v>
      </c>
      <c r="K981" s="149">
        <f t="shared" si="308"/>
        <v>8</v>
      </c>
      <c r="L981" s="150">
        <f t="shared" si="309"/>
        <v>8</v>
      </c>
      <c r="M981" s="151">
        <f t="shared" si="300"/>
        <v>1.000923386</v>
      </c>
      <c r="N981" s="151">
        <f t="shared" ca="1" si="301"/>
        <v>1.002520369</v>
      </c>
      <c r="O981" s="150">
        <f t="shared" si="310"/>
        <v>0</v>
      </c>
      <c r="P981" s="145">
        <f t="shared" ca="1" si="302"/>
        <v>10.89890727</v>
      </c>
      <c r="Q981" s="152">
        <f t="shared" si="303"/>
        <v>0</v>
      </c>
      <c r="R981" s="153" t="str">
        <f t="shared" si="311"/>
        <v>A+J=</v>
      </c>
      <c r="S981" s="148">
        <f t="shared" si="312"/>
        <v>44452</v>
      </c>
      <c r="T981" s="154">
        <f t="shared" si="304"/>
        <v>0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7" t="str">
        <f t="shared" ca="1" si="313"/>
        <v>Pago</v>
      </c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</row>
    <row r="982" spans="1:208" x14ac:dyDescent="0.2">
      <c r="A982" s="143">
        <f t="shared" si="305"/>
        <v>44432</v>
      </c>
      <c r="B982" s="144">
        <f t="shared" ca="1" si="314"/>
        <v>4336.5932160899911</v>
      </c>
      <c r="C982" s="145">
        <f t="shared" si="306"/>
        <v>4324.3299999999908</v>
      </c>
      <c r="D982" s="146">
        <f ca="1">IF(A982&lt;$B$1,VLOOKUP(A982,[1]DI!$A$4:$B$15000,2,FALSE),0)</f>
        <v>5.1499999999999997E-2</v>
      </c>
      <c r="E982" s="145">
        <f t="shared" ca="1" si="298"/>
        <v>1.0001993</v>
      </c>
      <c r="F982" s="145">
        <f ca="1">(TRUNC(PRODUCT($E$12:$E981),16))</f>
        <v>1.1106074030784401</v>
      </c>
      <c r="G982" s="145">
        <f t="shared" ca="1" si="297"/>
        <v>1.10861729025391</v>
      </c>
      <c r="H982" s="145">
        <f t="shared" ca="1" si="299"/>
        <v>1.0017951300000001</v>
      </c>
      <c r="I982" s="147">
        <f t="shared" si="307"/>
        <v>2.9499999999999998E-2</v>
      </c>
      <c r="J982" s="148">
        <f t="shared" si="315"/>
        <v>44419</v>
      </c>
      <c r="K982" s="149">
        <f t="shared" si="308"/>
        <v>9</v>
      </c>
      <c r="L982" s="150">
        <f t="shared" si="309"/>
        <v>9</v>
      </c>
      <c r="M982" s="151">
        <f t="shared" si="300"/>
        <v>1.0010388699999999</v>
      </c>
      <c r="N982" s="151">
        <f t="shared" ca="1" si="301"/>
        <v>1.002835865</v>
      </c>
      <c r="O982" s="150">
        <f t="shared" si="310"/>
        <v>0</v>
      </c>
      <c r="P982" s="145">
        <f t="shared" ca="1" si="302"/>
        <v>12.26321609</v>
      </c>
      <c r="Q982" s="152">
        <f t="shared" si="303"/>
        <v>0</v>
      </c>
      <c r="R982" s="153" t="str">
        <f t="shared" si="311"/>
        <v>A+J=</v>
      </c>
      <c r="S982" s="148">
        <f t="shared" si="312"/>
        <v>44452</v>
      </c>
      <c r="T982" s="154">
        <f t="shared" si="304"/>
        <v>0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7" t="str">
        <f t="shared" ca="1" si="313"/>
        <v>Pago</v>
      </c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</row>
    <row r="983" spans="1:208" x14ac:dyDescent="0.2">
      <c r="A983" s="143">
        <f t="shared" si="305"/>
        <v>44433</v>
      </c>
      <c r="B983" s="144">
        <f t="shared" ca="1" si="314"/>
        <v>4337.9579486899911</v>
      </c>
      <c r="C983" s="145">
        <f t="shared" si="306"/>
        <v>4324.3299999999908</v>
      </c>
      <c r="D983" s="146">
        <f ca="1">IF(A983&lt;$B$1,VLOOKUP(A983,[1]DI!$A$4:$B$15000,2,FALSE),0)</f>
        <v>5.1499999999999997E-2</v>
      </c>
      <c r="E983" s="145">
        <f t="shared" ca="1" si="298"/>
        <v>1.0001993</v>
      </c>
      <c r="F983" s="145">
        <f ca="1">(TRUNC(PRODUCT($E$12:$E982),16))</f>
        <v>1.11082874713388</v>
      </c>
      <c r="G983" s="145">
        <f t="shared" ca="1" si="297"/>
        <v>1.10861729025391</v>
      </c>
      <c r="H983" s="145">
        <f t="shared" ca="1" si="299"/>
        <v>1.0019947899999999</v>
      </c>
      <c r="I983" s="147">
        <f t="shared" si="307"/>
        <v>2.9499999999999998E-2</v>
      </c>
      <c r="J983" s="148">
        <f t="shared" si="315"/>
        <v>44419</v>
      </c>
      <c r="K983" s="149">
        <f t="shared" si="308"/>
        <v>10</v>
      </c>
      <c r="L983" s="150">
        <f t="shared" si="309"/>
        <v>10</v>
      </c>
      <c r="M983" s="151">
        <f t="shared" si="300"/>
        <v>1.001154366</v>
      </c>
      <c r="N983" s="151">
        <f t="shared" ca="1" si="301"/>
        <v>1.0031514589999999</v>
      </c>
      <c r="O983" s="150">
        <f t="shared" si="310"/>
        <v>0</v>
      </c>
      <c r="P983" s="145">
        <f t="shared" ca="1" si="302"/>
        <v>13.62794869</v>
      </c>
      <c r="Q983" s="152">
        <f t="shared" si="303"/>
        <v>0</v>
      </c>
      <c r="R983" s="153" t="str">
        <f t="shared" si="311"/>
        <v>A+J=</v>
      </c>
      <c r="S983" s="148">
        <f t="shared" si="312"/>
        <v>44452</v>
      </c>
      <c r="T983" s="154">
        <f t="shared" si="304"/>
        <v>0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7" t="str">
        <f t="shared" ca="1" si="313"/>
        <v>Pago</v>
      </c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</row>
    <row r="984" spans="1:208" x14ac:dyDescent="0.2">
      <c r="A984" s="143">
        <f t="shared" si="305"/>
        <v>44434</v>
      </c>
      <c r="B984" s="144">
        <f t="shared" ca="1" si="314"/>
        <v>4339.3231137299908</v>
      </c>
      <c r="C984" s="145">
        <f t="shared" si="306"/>
        <v>4324.3299999999908</v>
      </c>
      <c r="D984" s="146">
        <f ca="1">IF(A984&lt;$B$1,VLOOKUP(A984,[1]DI!$A$4:$B$15000,2,FALSE),0)</f>
        <v>5.1499999999999997E-2</v>
      </c>
      <c r="E984" s="145">
        <f t="shared" ca="1" si="298"/>
        <v>1.0001993</v>
      </c>
      <c r="F984" s="145">
        <f ca="1">(TRUNC(PRODUCT($E$12:$E983),16))</f>
        <v>1.1110501353031801</v>
      </c>
      <c r="G984" s="145">
        <f t="shared" ca="1" si="297"/>
        <v>1.10861729025391</v>
      </c>
      <c r="H984" s="145">
        <f t="shared" ca="1" si="299"/>
        <v>1.0021944899999999</v>
      </c>
      <c r="I984" s="147">
        <f t="shared" si="307"/>
        <v>2.9499999999999998E-2</v>
      </c>
      <c r="J984" s="148">
        <f t="shared" si="315"/>
        <v>44419</v>
      </c>
      <c r="K984" s="149">
        <f t="shared" si="308"/>
        <v>11</v>
      </c>
      <c r="L984" s="150">
        <f t="shared" si="309"/>
        <v>11</v>
      </c>
      <c r="M984" s="151">
        <f t="shared" si="300"/>
        <v>1.0012698760000001</v>
      </c>
      <c r="N984" s="151">
        <f t="shared" ca="1" si="301"/>
        <v>1.0034671529999999</v>
      </c>
      <c r="O984" s="150">
        <f t="shared" si="310"/>
        <v>0</v>
      </c>
      <c r="P984" s="145">
        <f t="shared" ca="1" si="302"/>
        <v>14.993113729999999</v>
      </c>
      <c r="Q984" s="152">
        <f t="shared" si="303"/>
        <v>0</v>
      </c>
      <c r="R984" s="153" t="str">
        <f t="shared" si="311"/>
        <v>A+J=</v>
      </c>
      <c r="S984" s="148">
        <f t="shared" si="312"/>
        <v>44452</v>
      </c>
      <c r="T984" s="154">
        <f t="shared" si="304"/>
        <v>0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7" t="str">
        <f t="shared" ca="1" si="313"/>
        <v>Pago</v>
      </c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</row>
    <row r="985" spans="1:208" x14ac:dyDescent="0.2">
      <c r="A985" s="143">
        <f t="shared" si="305"/>
        <v>44435</v>
      </c>
      <c r="B985" s="144">
        <f t="shared" ca="1" si="314"/>
        <v>4340.6886636299905</v>
      </c>
      <c r="C985" s="145">
        <f t="shared" si="306"/>
        <v>4324.3299999999908</v>
      </c>
      <c r="D985" s="146">
        <f ca="1">IF(A985&lt;$B$1,VLOOKUP(A985,[1]DI!$A$4:$B$15000,2,FALSE),0)</f>
        <v>5.1499999999999997E-2</v>
      </c>
      <c r="E985" s="145">
        <f t="shared" ca="1" si="298"/>
        <v>1.0001993</v>
      </c>
      <c r="F985" s="145">
        <f ca="1">(TRUNC(PRODUCT($E$12:$E984),16))</f>
        <v>1.1112715675951499</v>
      </c>
      <c r="G985" s="145">
        <f t="shared" ca="1" si="297"/>
        <v>1.10861729025391</v>
      </c>
      <c r="H985" s="145">
        <f t="shared" ca="1" si="299"/>
        <v>1.00239422</v>
      </c>
      <c r="I985" s="147">
        <f t="shared" si="307"/>
        <v>2.9499999999999998E-2</v>
      </c>
      <c r="J985" s="148">
        <f t="shared" si="315"/>
        <v>44419</v>
      </c>
      <c r="K985" s="149">
        <f t="shared" si="308"/>
        <v>12</v>
      </c>
      <c r="L985" s="150">
        <f t="shared" si="309"/>
        <v>12</v>
      </c>
      <c r="M985" s="151">
        <f t="shared" si="300"/>
        <v>1.0013853989999999</v>
      </c>
      <c r="N985" s="151">
        <f t="shared" ca="1" si="301"/>
        <v>1.0037829359999999</v>
      </c>
      <c r="O985" s="150">
        <f t="shared" si="310"/>
        <v>0</v>
      </c>
      <c r="P985" s="145">
        <f t="shared" ca="1" si="302"/>
        <v>16.358663629999999</v>
      </c>
      <c r="Q985" s="152">
        <f t="shared" si="303"/>
        <v>0</v>
      </c>
      <c r="R985" s="153" t="str">
        <f t="shared" si="311"/>
        <v>A+J=</v>
      </c>
      <c r="S985" s="148">
        <f t="shared" si="312"/>
        <v>44452</v>
      </c>
      <c r="T985" s="154">
        <f t="shared" si="304"/>
        <v>0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7" t="str">
        <f t="shared" ca="1" si="313"/>
        <v>Pago</v>
      </c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</row>
    <row r="986" spans="1:208" x14ac:dyDescent="0.2">
      <c r="A986" s="143">
        <f t="shared" si="305"/>
        <v>44436</v>
      </c>
      <c r="B986" s="144">
        <f t="shared" ca="1" si="314"/>
        <v>4342.0546891999911</v>
      </c>
      <c r="C986" s="145">
        <f t="shared" si="306"/>
        <v>4324.3299999999908</v>
      </c>
      <c r="D986" s="146">
        <f ca="1">IF(A986&lt;$B$1,VLOOKUP(A986,[1]DI!$A$4:$B$15000,2,FALSE),0)</f>
        <v>0</v>
      </c>
      <c r="E986" s="145">
        <f t="shared" ca="1" si="298"/>
        <v>1</v>
      </c>
      <c r="F986" s="145">
        <f ca="1">(TRUNC(PRODUCT($E$12:$E985),16))</f>
        <v>1.11149304401857</v>
      </c>
      <c r="G986" s="145">
        <f t="shared" ca="1" si="297"/>
        <v>1.10861729025391</v>
      </c>
      <c r="H986" s="145">
        <f t="shared" ca="1" si="299"/>
        <v>1.002594</v>
      </c>
      <c r="I986" s="147">
        <f t="shared" si="307"/>
        <v>2.9499999999999998E-2</v>
      </c>
      <c r="J986" s="148">
        <f t="shared" si="315"/>
        <v>44419</v>
      </c>
      <c r="K986" s="149">
        <f t="shared" si="308"/>
        <v>12</v>
      </c>
      <c r="L986" s="150">
        <f t="shared" si="309"/>
        <v>13</v>
      </c>
      <c r="M986" s="151">
        <f t="shared" si="300"/>
        <v>1.001500936</v>
      </c>
      <c r="N986" s="151">
        <f t="shared" ca="1" si="301"/>
        <v>1.0040988289999999</v>
      </c>
      <c r="O986" s="150">
        <f t="shared" si="310"/>
        <v>0</v>
      </c>
      <c r="P986" s="145">
        <f t="shared" ca="1" si="302"/>
        <v>17.7246892</v>
      </c>
      <c r="Q986" s="152">
        <f t="shared" si="303"/>
        <v>0</v>
      </c>
      <c r="R986" s="153" t="str">
        <f t="shared" si="311"/>
        <v>A+J=</v>
      </c>
      <c r="S986" s="148">
        <f t="shared" si="312"/>
        <v>44452</v>
      </c>
      <c r="T986" s="154">
        <f t="shared" si="304"/>
        <v>0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7" t="str">
        <f t="shared" ca="1" si="313"/>
        <v>Pago</v>
      </c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</row>
    <row r="987" spans="1:208" x14ac:dyDescent="0.2">
      <c r="A987" s="143">
        <f t="shared" si="305"/>
        <v>44437</v>
      </c>
      <c r="B987" s="144">
        <f t="shared" ca="1" si="314"/>
        <v>4342.0546891999911</v>
      </c>
      <c r="C987" s="145">
        <f t="shared" si="306"/>
        <v>4324.3299999999908</v>
      </c>
      <c r="D987" s="146">
        <f ca="1">IF(A987&lt;$B$1,VLOOKUP(A987,[1]DI!$A$4:$B$15000,2,FALSE),0)</f>
        <v>0</v>
      </c>
      <c r="E987" s="145">
        <f t="shared" ca="1" si="298"/>
        <v>1</v>
      </c>
      <c r="F987" s="145">
        <f ca="1">(TRUNC(PRODUCT($E$12:$E986),16))</f>
        <v>1.11149304401857</v>
      </c>
      <c r="G987" s="145">
        <f t="shared" ca="1" si="297"/>
        <v>1.10861729025391</v>
      </c>
      <c r="H987" s="145">
        <f t="shared" ca="1" si="299"/>
        <v>1.002594</v>
      </c>
      <c r="I987" s="147">
        <f t="shared" si="307"/>
        <v>2.9499999999999998E-2</v>
      </c>
      <c r="J987" s="148">
        <f t="shared" si="315"/>
        <v>44419</v>
      </c>
      <c r="K987" s="149">
        <f t="shared" si="308"/>
        <v>12</v>
      </c>
      <c r="L987" s="150">
        <f t="shared" si="309"/>
        <v>13</v>
      </c>
      <c r="M987" s="151">
        <f t="shared" si="300"/>
        <v>1.001500936</v>
      </c>
      <c r="N987" s="151">
        <f t="shared" ca="1" si="301"/>
        <v>1.0040988289999999</v>
      </c>
      <c r="O987" s="150">
        <f t="shared" si="310"/>
        <v>0</v>
      </c>
      <c r="P987" s="145">
        <f t="shared" ca="1" si="302"/>
        <v>17.7246892</v>
      </c>
      <c r="Q987" s="152">
        <f t="shared" si="303"/>
        <v>0</v>
      </c>
      <c r="R987" s="153" t="str">
        <f t="shared" si="311"/>
        <v>A+J=</v>
      </c>
      <c r="S987" s="148">
        <f t="shared" si="312"/>
        <v>44452</v>
      </c>
      <c r="T987" s="154">
        <f t="shared" si="304"/>
        <v>0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7" t="str">
        <f t="shared" ca="1" si="313"/>
        <v>Pago</v>
      </c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</row>
    <row r="988" spans="1:208" x14ac:dyDescent="0.2">
      <c r="A988" s="143">
        <f t="shared" si="305"/>
        <v>44438</v>
      </c>
      <c r="B988" s="144">
        <f t="shared" ca="1" si="314"/>
        <v>4342.0546891999911</v>
      </c>
      <c r="C988" s="145">
        <f t="shared" si="306"/>
        <v>4324.3299999999908</v>
      </c>
      <c r="D988" s="146">
        <f ca="1">IF(A988&lt;$B$1,VLOOKUP(A988,[1]DI!$A$4:$B$15000,2,FALSE),0)</f>
        <v>5.1499999999999997E-2</v>
      </c>
      <c r="E988" s="145">
        <f t="shared" ca="1" si="298"/>
        <v>1.0001993</v>
      </c>
      <c r="F988" s="145">
        <f ca="1">(TRUNC(PRODUCT($E$12:$E987),16))</f>
        <v>1.11149304401857</v>
      </c>
      <c r="G988" s="145">
        <f t="shared" ca="1" si="297"/>
        <v>1.10861729025391</v>
      </c>
      <c r="H988" s="145">
        <f t="shared" ca="1" si="299"/>
        <v>1.002594</v>
      </c>
      <c r="I988" s="147">
        <f t="shared" si="307"/>
        <v>2.9499999999999998E-2</v>
      </c>
      <c r="J988" s="148">
        <f t="shared" si="315"/>
        <v>44419</v>
      </c>
      <c r="K988" s="149">
        <f t="shared" si="308"/>
        <v>13</v>
      </c>
      <c r="L988" s="150">
        <f t="shared" si="309"/>
        <v>13</v>
      </c>
      <c r="M988" s="151">
        <f t="shared" si="300"/>
        <v>1.001500936</v>
      </c>
      <c r="N988" s="151">
        <f t="shared" ca="1" si="301"/>
        <v>1.0040988289999999</v>
      </c>
      <c r="O988" s="150">
        <f t="shared" si="310"/>
        <v>0</v>
      </c>
      <c r="P988" s="145">
        <f t="shared" ca="1" si="302"/>
        <v>17.7246892</v>
      </c>
      <c r="Q988" s="152">
        <f t="shared" si="303"/>
        <v>0</v>
      </c>
      <c r="R988" s="153" t="str">
        <f t="shared" si="311"/>
        <v>A+J=</v>
      </c>
      <c r="S988" s="148">
        <f t="shared" si="312"/>
        <v>44452</v>
      </c>
      <c r="T988" s="154">
        <f t="shared" si="304"/>
        <v>0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7" t="str">
        <f t="shared" ca="1" si="313"/>
        <v>Pago</v>
      </c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</row>
    <row r="989" spans="1:208" x14ac:dyDescent="0.2">
      <c r="A989" s="143">
        <f t="shared" si="305"/>
        <v>44439</v>
      </c>
      <c r="B989" s="144">
        <f t="shared" ca="1" si="314"/>
        <v>4343.4211472099905</v>
      </c>
      <c r="C989" s="145">
        <f t="shared" si="306"/>
        <v>4324.3299999999908</v>
      </c>
      <c r="D989" s="146">
        <f ca="1">IF(A989&lt;$B$1,VLOOKUP(A989,[1]DI!$A$4:$B$15000,2,FALSE),0)</f>
        <v>5.1499999999999997E-2</v>
      </c>
      <c r="E989" s="145">
        <f t="shared" ca="1" si="298"/>
        <v>1.0001993</v>
      </c>
      <c r="F989" s="145">
        <f ca="1">(TRUNC(PRODUCT($E$12:$E988),16))</f>
        <v>1.1117145645822399</v>
      </c>
      <c r="G989" s="145">
        <f t="shared" ca="1" si="297"/>
        <v>1.10861729025391</v>
      </c>
      <c r="H989" s="145">
        <f t="shared" ca="1" si="299"/>
        <v>1.0027938199999999</v>
      </c>
      <c r="I989" s="147">
        <f t="shared" si="307"/>
        <v>2.9499999999999998E-2</v>
      </c>
      <c r="J989" s="148">
        <f t="shared" si="315"/>
        <v>44419</v>
      </c>
      <c r="K989" s="149">
        <f t="shared" si="308"/>
        <v>14</v>
      </c>
      <c r="L989" s="150">
        <f t="shared" si="309"/>
        <v>14</v>
      </c>
      <c r="M989" s="151">
        <f t="shared" si="300"/>
        <v>1.0016164860000001</v>
      </c>
      <c r="N989" s="151">
        <f t="shared" ca="1" si="301"/>
        <v>1.004414822</v>
      </c>
      <c r="O989" s="150">
        <f t="shared" si="310"/>
        <v>0</v>
      </c>
      <c r="P989" s="145">
        <f t="shared" ca="1" si="302"/>
        <v>19.091147209999999</v>
      </c>
      <c r="Q989" s="152">
        <f t="shared" si="303"/>
        <v>0</v>
      </c>
      <c r="R989" s="153" t="str">
        <f t="shared" si="311"/>
        <v>A+J=</v>
      </c>
      <c r="S989" s="148">
        <f t="shared" si="312"/>
        <v>44452</v>
      </c>
      <c r="T989" s="154">
        <f t="shared" si="304"/>
        <v>0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7" t="str">
        <f t="shared" ca="1" si="313"/>
        <v>Pago</v>
      </c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</row>
    <row r="990" spans="1:208" x14ac:dyDescent="0.2">
      <c r="A990" s="143">
        <f t="shared" si="305"/>
        <v>44440</v>
      </c>
      <c r="B990" s="144">
        <f t="shared" ca="1" si="314"/>
        <v>4344.7879900899907</v>
      </c>
      <c r="C990" s="145">
        <f t="shared" si="306"/>
        <v>4324.3299999999908</v>
      </c>
      <c r="D990" s="146">
        <f ca="1">IF(A990&lt;$B$1,VLOOKUP(A990,[1]DI!$A$4:$B$15000,2,FALSE),0)</f>
        <v>5.1499999999999997E-2</v>
      </c>
      <c r="E990" s="145">
        <f t="shared" ca="1" si="298"/>
        <v>1.0001993</v>
      </c>
      <c r="F990" s="145">
        <f ca="1">(TRUNC(PRODUCT($E$12:$E989),16))</f>
        <v>1.1119361292949601</v>
      </c>
      <c r="G990" s="145">
        <f t="shared" ca="1" si="297"/>
        <v>1.10861729025391</v>
      </c>
      <c r="H990" s="145">
        <f t="shared" ca="1" si="299"/>
        <v>1.0029936699999999</v>
      </c>
      <c r="I990" s="147">
        <f t="shared" si="307"/>
        <v>2.9499999999999998E-2</v>
      </c>
      <c r="J990" s="148">
        <f t="shared" si="315"/>
        <v>44419</v>
      </c>
      <c r="K990" s="149">
        <f t="shared" si="308"/>
        <v>15</v>
      </c>
      <c r="L990" s="150">
        <f t="shared" si="309"/>
        <v>15</v>
      </c>
      <c r="M990" s="151">
        <f t="shared" si="300"/>
        <v>1.0017320489999999</v>
      </c>
      <c r="N990" s="151">
        <f t="shared" ca="1" si="301"/>
        <v>1.0047309040000001</v>
      </c>
      <c r="O990" s="150">
        <f t="shared" si="310"/>
        <v>0</v>
      </c>
      <c r="P990" s="145">
        <f t="shared" ca="1" si="302"/>
        <v>20.457990089999999</v>
      </c>
      <c r="Q990" s="152">
        <f t="shared" si="303"/>
        <v>0</v>
      </c>
      <c r="R990" s="153" t="str">
        <f t="shared" si="311"/>
        <v>A+J=</v>
      </c>
      <c r="S990" s="148">
        <f t="shared" si="312"/>
        <v>44452</v>
      </c>
      <c r="T990" s="154">
        <f t="shared" si="304"/>
        <v>0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7" t="str">
        <f t="shared" ca="1" si="313"/>
        <v>Pago</v>
      </c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</row>
    <row r="991" spans="1:208" x14ac:dyDescent="0.2">
      <c r="A991" s="143">
        <f t="shared" si="305"/>
        <v>44441</v>
      </c>
      <c r="B991" s="144">
        <f t="shared" ca="1" si="314"/>
        <v>4346.1553086399908</v>
      </c>
      <c r="C991" s="145">
        <f t="shared" si="306"/>
        <v>4324.3299999999908</v>
      </c>
      <c r="D991" s="146">
        <f ca="1">IF(A991&lt;$B$1,VLOOKUP(A991,[1]DI!$A$4:$B$15000,2,FALSE),0)</f>
        <v>5.1499999999999997E-2</v>
      </c>
      <c r="E991" s="145">
        <f t="shared" ca="1" si="298"/>
        <v>1.0001993</v>
      </c>
      <c r="F991" s="145">
        <f ca="1">(TRUNC(PRODUCT($E$12:$E990),16))</f>
        <v>1.1121577381655301</v>
      </c>
      <c r="G991" s="145">
        <f t="shared" ca="1" si="297"/>
        <v>1.10861729025391</v>
      </c>
      <c r="H991" s="145">
        <f t="shared" ca="1" si="299"/>
        <v>1.0031935700000001</v>
      </c>
      <c r="I991" s="147">
        <f t="shared" si="307"/>
        <v>2.9499999999999998E-2</v>
      </c>
      <c r="J991" s="148">
        <f t="shared" si="315"/>
        <v>44419</v>
      </c>
      <c r="K991" s="149">
        <f t="shared" si="308"/>
        <v>16</v>
      </c>
      <c r="L991" s="150">
        <f t="shared" si="309"/>
        <v>16</v>
      </c>
      <c r="M991" s="151">
        <f t="shared" si="300"/>
        <v>1.0018476249999999</v>
      </c>
      <c r="N991" s="151">
        <f t="shared" ca="1" si="301"/>
        <v>1.005047096</v>
      </c>
      <c r="O991" s="150">
        <f t="shared" si="310"/>
        <v>0</v>
      </c>
      <c r="P991" s="145">
        <f t="shared" ca="1" si="302"/>
        <v>21.825308639999999</v>
      </c>
      <c r="Q991" s="152">
        <f t="shared" si="303"/>
        <v>0</v>
      </c>
      <c r="R991" s="153" t="str">
        <f t="shared" si="311"/>
        <v>A+J=</v>
      </c>
      <c r="S991" s="148">
        <f t="shared" si="312"/>
        <v>44452</v>
      </c>
      <c r="T991" s="154">
        <f t="shared" si="304"/>
        <v>0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7" t="str">
        <f t="shared" ca="1" si="313"/>
        <v>Pago</v>
      </c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</row>
    <row r="992" spans="1:208" x14ac:dyDescent="0.2">
      <c r="A992" s="143">
        <f t="shared" si="305"/>
        <v>44442</v>
      </c>
      <c r="B992" s="144">
        <f t="shared" ca="1" si="314"/>
        <v>4347.523055299991</v>
      </c>
      <c r="C992" s="145">
        <f t="shared" si="306"/>
        <v>4324.3299999999908</v>
      </c>
      <c r="D992" s="146">
        <f ca="1">IF(A992&lt;$B$1,VLOOKUP(A992,[1]DI!$A$4:$B$15000,2,FALSE),0)</f>
        <v>5.1499999999999997E-2</v>
      </c>
      <c r="E992" s="145">
        <f t="shared" ca="1" si="298"/>
        <v>1.0001993</v>
      </c>
      <c r="F992" s="145">
        <f ca="1">(TRUNC(PRODUCT($E$12:$E991),16))</f>
        <v>1.11237939120275</v>
      </c>
      <c r="G992" s="145">
        <f t="shared" ca="1" si="297"/>
        <v>1.10861729025391</v>
      </c>
      <c r="H992" s="145">
        <f t="shared" ca="1" si="299"/>
        <v>1.00339351</v>
      </c>
      <c r="I992" s="147">
        <f t="shared" si="307"/>
        <v>2.9499999999999998E-2</v>
      </c>
      <c r="J992" s="148">
        <f t="shared" si="315"/>
        <v>44419</v>
      </c>
      <c r="K992" s="149">
        <f t="shared" si="308"/>
        <v>17</v>
      </c>
      <c r="L992" s="150">
        <f t="shared" si="309"/>
        <v>17</v>
      </c>
      <c r="M992" s="151">
        <f t="shared" si="300"/>
        <v>1.001963215</v>
      </c>
      <c r="N992" s="151">
        <f t="shared" ca="1" si="301"/>
        <v>1.0053633870000001</v>
      </c>
      <c r="O992" s="150">
        <f t="shared" si="310"/>
        <v>0</v>
      </c>
      <c r="P992" s="145">
        <f t="shared" ca="1" si="302"/>
        <v>23.193055300000001</v>
      </c>
      <c r="Q992" s="152">
        <f t="shared" si="303"/>
        <v>0</v>
      </c>
      <c r="R992" s="153" t="str">
        <f t="shared" si="311"/>
        <v>A+J=</v>
      </c>
      <c r="S992" s="148">
        <f t="shared" si="312"/>
        <v>44452</v>
      </c>
      <c r="T992" s="154">
        <f t="shared" si="304"/>
        <v>0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7" t="str">
        <f t="shared" ca="1" si="313"/>
        <v>Pago</v>
      </c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</row>
    <row r="993" spans="1:208" x14ac:dyDescent="0.2">
      <c r="A993" s="143">
        <f t="shared" si="305"/>
        <v>44443</v>
      </c>
      <c r="B993" s="144">
        <f t="shared" ca="1" si="314"/>
        <v>4348.8911911499908</v>
      </c>
      <c r="C993" s="145">
        <f t="shared" si="306"/>
        <v>4324.3299999999908</v>
      </c>
      <c r="D993" s="146">
        <f ca="1">IF(A993&lt;$B$1,VLOOKUP(A993,[1]DI!$A$4:$B$15000,2,FALSE),0)</f>
        <v>0</v>
      </c>
      <c r="E993" s="145">
        <f t="shared" ca="1" si="298"/>
        <v>1</v>
      </c>
      <c r="F993" s="145">
        <f ca="1">(TRUNC(PRODUCT($E$12:$E992),16))</f>
        <v>1.11260108841542</v>
      </c>
      <c r="G993" s="145">
        <f t="shared" ca="1" si="297"/>
        <v>1.10861729025391</v>
      </c>
      <c r="H993" s="145">
        <f t="shared" ca="1" si="299"/>
        <v>1.0035934799999999</v>
      </c>
      <c r="I993" s="147">
        <f t="shared" si="307"/>
        <v>2.9499999999999998E-2</v>
      </c>
      <c r="J993" s="148">
        <f t="shared" si="315"/>
        <v>44419</v>
      </c>
      <c r="K993" s="149">
        <f t="shared" si="308"/>
        <v>17</v>
      </c>
      <c r="L993" s="150">
        <f t="shared" si="309"/>
        <v>18</v>
      </c>
      <c r="M993" s="151">
        <f t="shared" si="300"/>
        <v>1.002078818</v>
      </c>
      <c r="N993" s="151">
        <f t="shared" ca="1" si="301"/>
        <v>1.005679768</v>
      </c>
      <c r="O993" s="150">
        <f t="shared" si="310"/>
        <v>0</v>
      </c>
      <c r="P993" s="145">
        <f t="shared" ca="1" si="302"/>
        <v>24.561191149999999</v>
      </c>
      <c r="Q993" s="152">
        <f t="shared" si="303"/>
        <v>0</v>
      </c>
      <c r="R993" s="153" t="str">
        <f t="shared" si="311"/>
        <v>A+J=</v>
      </c>
      <c r="S993" s="148">
        <f t="shared" si="312"/>
        <v>44452</v>
      </c>
      <c r="T993" s="154">
        <f t="shared" si="304"/>
        <v>0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7" t="str">
        <f t="shared" ca="1" si="313"/>
        <v>Pago</v>
      </c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</row>
    <row r="994" spans="1:208" x14ac:dyDescent="0.2">
      <c r="A994" s="143">
        <f t="shared" si="305"/>
        <v>44444</v>
      </c>
      <c r="B994" s="144">
        <f t="shared" ca="1" si="314"/>
        <v>4348.8911911499908</v>
      </c>
      <c r="C994" s="145">
        <f t="shared" si="306"/>
        <v>4324.3299999999908</v>
      </c>
      <c r="D994" s="146">
        <f ca="1">IF(A994&lt;$B$1,VLOOKUP(A994,[1]DI!$A$4:$B$15000,2,FALSE),0)</f>
        <v>0</v>
      </c>
      <c r="E994" s="145">
        <f t="shared" ca="1" si="298"/>
        <v>1</v>
      </c>
      <c r="F994" s="145">
        <f ca="1">(TRUNC(PRODUCT($E$12:$E993),16))</f>
        <v>1.11260108841542</v>
      </c>
      <c r="G994" s="145">
        <f t="shared" ca="1" si="297"/>
        <v>1.10861729025391</v>
      </c>
      <c r="H994" s="145">
        <f t="shared" ca="1" si="299"/>
        <v>1.0035934799999999</v>
      </c>
      <c r="I994" s="147">
        <f t="shared" si="307"/>
        <v>2.9499999999999998E-2</v>
      </c>
      <c r="J994" s="148">
        <f t="shared" si="315"/>
        <v>44419</v>
      </c>
      <c r="K994" s="149">
        <f t="shared" si="308"/>
        <v>17</v>
      </c>
      <c r="L994" s="150">
        <f t="shared" si="309"/>
        <v>18</v>
      </c>
      <c r="M994" s="151">
        <f t="shared" si="300"/>
        <v>1.002078818</v>
      </c>
      <c r="N994" s="151">
        <f t="shared" ca="1" si="301"/>
        <v>1.005679768</v>
      </c>
      <c r="O994" s="150">
        <f t="shared" si="310"/>
        <v>0</v>
      </c>
      <c r="P994" s="145">
        <f t="shared" ca="1" si="302"/>
        <v>24.561191149999999</v>
      </c>
      <c r="Q994" s="152">
        <f t="shared" si="303"/>
        <v>0</v>
      </c>
      <c r="R994" s="153" t="str">
        <f t="shared" si="311"/>
        <v>A+J=</v>
      </c>
      <c r="S994" s="148">
        <f t="shared" si="312"/>
        <v>44452</v>
      </c>
      <c r="T994" s="154">
        <f t="shared" si="304"/>
        <v>0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7" t="str">
        <f t="shared" ca="1" si="313"/>
        <v>Pago</v>
      </c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</row>
    <row r="995" spans="1:208" x14ac:dyDescent="0.2">
      <c r="A995" s="143">
        <f t="shared" si="305"/>
        <v>44445</v>
      </c>
      <c r="B995" s="144">
        <f t="shared" ca="1" si="314"/>
        <v>4348.8911911499908</v>
      </c>
      <c r="C995" s="145">
        <f t="shared" si="306"/>
        <v>4324.3299999999908</v>
      </c>
      <c r="D995" s="146">
        <f ca="1">IF(A995&lt;$B$1,VLOOKUP(A995,[1]DI!$A$4:$B$15000,2,FALSE),0)</f>
        <v>5.1499999999999997E-2</v>
      </c>
      <c r="E995" s="145">
        <f t="shared" ca="1" si="298"/>
        <v>1.0001993</v>
      </c>
      <c r="F995" s="145">
        <f ca="1">(TRUNC(PRODUCT($E$12:$E994),16))</f>
        <v>1.11260108841542</v>
      </c>
      <c r="G995" s="145">
        <f t="shared" ca="1" si="297"/>
        <v>1.10861729025391</v>
      </c>
      <c r="H995" s="145">
        <f t="shared" ca="1" si="299"/>
        <v>1.0035934799999999</v>
      </c>
      <c r="I995" s="147">
        <f t="shared" si="307"/>
        <v>2.9499999999999998E-2</v>
      </c>
      <c r="J995" s="148">
        <f t="shared" si="315"/>
        <v>44419</v>
      </c>
      <c r="K995" s="149">
        <f t="shared" si="308"/>
        <v>18</v>
      </c>
      <c r="L995" s="150">
        <f t="shared" si="309"/>
        <v>18</v>
      </c>
      <c r="M995" s="151">
        <f t="shared" si="300"/>
        <v>1.002078818</v>
      </c>
      <c r="N995" s="151">
        <f t="shared" ca="1" si="301"/>
        <v>1.005679768</v>
      </c>
      <c r="O995" s="150">
        <f t="shared" si="310"/>
        <v>0</v>
      </c>
      <c r="P995" s="145">
        <f t="shared" ca="1" si="302"/>
        <v>24.561191149999999</v>
      </c>
      <c r="Q995" s="152">
        <f t="shared" si="303"/>
        <v>0</v>
      </c>
      <c r="R995" s="153" t="str">
        <f t="shared" si="311"/>
        <v>A+J=</v>
      </c>
      <c r="S995" s="148">
        <f t="shared" si="312"/>
        <v>44452</v>
      </c>
      <c r="T995" s="154">
        <f t="shared" si="304"/>
        <v>0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7" t="str">
        <f t="shared" ca="1" si="313"/>
        <v>Pago</v>
      </c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</row>
    <row r="996" spans="1:208" x14ac:dyDescent="0.2">
      <c r="A996" s="143">
        <f t="shared" si="305"/>
        <v>44446</v>
      </c>
      <c r="B996" s="144">
        <f t="shared" ca="1" si="314"/>
        <v>4350.2598069999913</v>
      </c>
      <c r="C996" s="145">
        <f t="shared" si="306"/>
        <v>4324.3299999999908</v>
      </c>
      <c r="D996" s="146">
        <f ca="1">IF(A996&lt;$B$1,VLOOKUP(A996,[1]DI!$A$4:$B$15000,2,FALSE),0)</f>
        <v>0</v>
      </c>
      <c r="E996" s="145">
        <f t="shared" ca="1" si="298"/>
        <v>1</v>
      </c>
      <c r="F996" s="145">
        <f ca="1">(TRUNC(PRODUCT($E$12:$E995),16))</f>
        <v>1.1128228298123399</v>
      </c>
      <c r="G996" s="145">
        <f t="shared" ca="1" si="297"/>
        <v>1.10861729025391</v>
      </c>
      <c r="H996" s="145">
        <f t="shared" ca="1" si="299"/>
        <v>1.0037935</v>
      </c>
      <c r="I996" s="147">
        <f t="shared" si="307"/>
        <v>2.9499999999999998E-2</v>
      </c>
      <c r="J996" s="148">
        <f t="shared" si="315"/>
        <v>44419</v>
      </c>
      <c r="K996" s="149">
        <f t="shared" si="308"/>
        <v>18</v>
      </c>
      <c r="L996" s="150">
        <f t="shared" si="309"/>
        <v>19</v>
      </c>
      <c r="M996" s="151">
        <f t="shared" si="300"/>
        <v>1.0021944350000001</v>
      </c>
      <c r="N996" s="151">
        <f t="shared" ca="1" si="301"/>
        <v>1.0059962600000001</v>
      </c>
      <c r="O996" s="150">
        <f t="shared" si="310"/>
        <v>0</v>
      </c>
      <c r="P996" s="145">
        <f t="shared" ca="1" si="302"/>
        <v>25.929807</v>
      </c>
      <c r="Q996" s="152">
        <f t="shared" si="303"/>
        <v>0</v>
      </c>
      <c r="R996" s="153" t="str">
        <f t="shared" si="311"/>
        <v>A+J=</v>
      </c>
      <c r="S996" s="148">
        <f t="shared" si="312"/>
        <v>44452</v>
      </c>
      <c r="T996" s="154">
        <f t="shared" si="304"/>
        <v>0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7" t="str">
        <f t="shared" ca="1" si="313"/>
        <v>Pago</v>
      </c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</row>
    <row r="997" spans="1:208" x14ac:dyDescent="0.2">
      <c r="A997" s="143">
        <f t="shared" si="305"/>
        <v>44447</v>
      </c>
      <c r="B997" s="144">
        <f t="shared" ca="1" si="314"/>
        <v>4350.2598069999913</v>
      </c>
      <c r="C997" s="145">
        <f t="shared" si="306"/>
        <v>4324.3299999999908</v>
      </c>
      <c r="D997" s="146">
        <f ca="1">IF(A997&lt;$B$1,VLOOKUP(A997,[1]DI!$A$4:$B$15000,2,FALSE),0)</f>
        <v>5.1499999999999997E-2</v>
      </c>
      <c r="E997" s="145">
        <f t="shared" ca="1" si="298"/>
        <v>1.0001993</v>
      </c>
      <c r="F997" s="145">
        <f ca="1">(TRUNC(PRODUCT($E$12:$E996),16))</f>
        <v>1.1128228298123399</v>
      </c>
      <c r="G997" s="145">
        <f t="shared" ca="1" si="297"/>
        <v>1.10861729025391</v>
      </c>
      <c r="H997" s="145">
        <f t="shared" ca="1" si="299"/>
        <v>1.0037935</v>
      </c>
      <c r="I997" s="147">
        <f t="shared" si="307"/>
        <v>2.9499999999999998E-2</v>
      </c>
      <c r="J997" s="148">
        <f t="shared" si="315"/>
        <v>44419</v>
      </c>
      <c r="K997" s="149">
        <f t="shared" si="308"/>
        <v>19</v>
      </c>
      <c r="L997" s="150">
        <f t="shared" si="309"/>
        <v>19</v>
      </c>
      <c r="M997" s="151">
        <f t="shared" si="300"/>
        <v>1.0021944350000001</v>
      </c>
      <c r="N997" s="151">
        <f t="shared" ca="1" si="301"/>
        <v>1.0059962600000001</v>
      </c>
      <c r="O997" s="150">
        <f t="shared" si="310"/>
        <v>0</v>
      </c>
      <c r="P997" s="145">
        <f t="shared" ca="1" si="302"/>
        <v>25.929807</v>
      </c>
      <c r="Q997" s="152">
        <f t="shared" si="303"/>
        <v>0</v>
      </c>
      <c r="R997" s="153" t="str">
        <f t="shared" si="311"/>
        <v>A+J=</v>
      </c>
      <c r="S997" s="148">
        <f t="shared" si="312"/>
        <v>44452</v>
      </c>
      <c r="T997" s="154">
        <f t="shared" si="304"/>
        <v>0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7" t="str">
        <f t="shared" ca="1" si="313"/>
        <v>Pago</v>
      </c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</row>
    <row r="998" spans="1:208" x14ac:dyDescent="0.2">
      <c r="A998" s="143">
        <f t="shared" si="305"/>
        <v>44448</v>
      </c>
      <c r="B998" s="144">
        <f t="shared" ca="1" si="314"/>
        <v>4351.628846639991</v>
      </c>
      <c r="C998" s="145">
        <f t="shared" si="306"/>
        <v>4324.3299999999908</v>
      </c>
      <c r="D998" s="146">
        <f ca="1">IF(A998&lt;$B$1,VLOOKUP(A998,[1]DI!$A$4:$B$15000,2,FALSE),0)</f>
        <v>5.1499999999999997E-2</v>
      </c>
      <c r="E998" s="145">
        <f t="shared" ca="1" si="298"/>
        <v>1.0001993</v>
      </c>
      <c r="F998" s="145">
        <f ca="1">(TRUNC(PRODUCT($E$12:$E997),16))</f>
        <v>1.1130446154023199</v>
      </c>
      <c r="G998" s="145">
        <f t="shared" ca="1" si="297"/>
        <v>1.10861729025391</v>
      </c>
      <c r="H998" s="145">
        <f t="shared" ca="1" si="299"/>
        <v>1.0039935600000001</v>
      </c>
      <c r="I998" s="147">
        <f t="shared" si="307"/>
        <v>2.9499999999999998E-2</v>
      </c>
      <c r="J998" s="148">
        <f t="shared" si="315"/>
        <v>44419</v>
      </c>
      <c r="K998" s="149">
        <f t="shared" si="308"/>
        <v>20</v>
      </c>
      <c r="L998" s="150">
        <f t="shared" si="309"/>
        <v>20</v>
      </c>
      <c r="M998" s="151">
        <f t="shared" si="300"/>
        <v>1.0023100650000001</v>
      </c>
      <c r="N998" s="151">
        <f t="shared" ca="1" si="301"/>
        <v>1.00631285</v>
      </c>
      <c r="O998" s="150">
        <f t="shared" si="310"/>
        <v>0</v>
      </c>
      <c r="P998" s="145">
        <f t="shared" ca="1" si="302"/>
        <v>27.298846640000001</v>
      </c>
      <c r="Q998" s="152">
        <f t="shared" si="303"/>
        <v>0</v>
      </c>
      <c r="R998" s="153" t="str">
        <f t="shared" si="311"/>
        <v>A+J=</v>
      </c>
      <c r="S998" s="148">
        <f t="shared" si="312"/>
        <v>44452</v>
      </c>
      <c r="T998" s="154">
        <f t="shared" si="304"/>
        <v>0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7" t="str">
        <f t="shared" ca="1" si="313"/>
        <v>Pago</v>
      </c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</row>
    <row r="999" spans="1:208" x14ac:dyDescent="0.2">
      <c r="A999" s="143">
        <f t="shared" si="305"/>
        <v>44449</v>
      </c>
      <c r="B999" s="144">
        <f t="shared" ca="1" si="314"/>
        <v>4352.9982797799912</v>
      </c>
      <c r="C999" s="145">
        <f t="shared" si="306"/>
        <v>4324.3299999999908</v>
      </c>
      <c r="D999" s="146">
        <f ca="1">IF(A999&lt;$B$1,VLOOKUP(A999,[1]DI!$A$4:$B$15000,2,FALSE),0)</f>
        <v>5.1499999999999997E-2</v>
      </c>
      <c r="E999" s="145">
        <f t="shared" ca="1" si="298"/>
        <v>1.0001993</v>
      </c>
      <c r="F999" s="145">
        <f ca="1">(TRUNC(PRODUCT($E$12:$E998),16))</f>
        <v>1.1132664451941701</v>
      </c>
      <c r="G999" s="145">
        <f t="shared" ca="1" si="297"/>
        <v>1.10861729025391</v>
      </c>
      <c r="H999" s="145">
        <f t="shared" ca="1" si="299"/>
        <v>1.0041936499999999</v>
      </c>
      <c r="I999" s="147">
        <f t="shared" si="307"/>
        <v>2.9499999999999998E-2</v>
      </c>
      <c r="J999" s="148">
        <f t="shared" si="315"/>
        <v>44419</v>
      </c>
      <c r="K999" s="149">
        <f t="shared" si="308"/>
        <v>21</v>
      </c>
      <c r="L999" s="150">
        <f t="shared" si="309"/>
        <v>21</v>
      </c>
      <c r="M999" s="151">
        <f t="shared" si="300"/>
        <v>1.0024257080000001</v>
      </c>
      <c r="N999" s="151">
        <f t="shared" ca="1" si="301"/>
        <v>1.006629531</v>
      </c>
      <c r="O999" s="150">
        <f t="shared" si="310"/>
        <v>0</v>
      </c>
      <c r="P999" s="145">
        <f t="shared" ca="1" si="302"/>
        <v>28.668279779999999</v>
      </c>
      <c r="Q999" s="152">
        <f t="shared" si="303"/>
        <v>0</v>
      </c>
      <c r="R999" s="153" t="str">
        <f t="shared" si="311"/>
        <v>A+J=</v>
      </c>
      <c r="S999" s="148">
        <f t="shared" si="312"/>
        <v>44452</v>
      </c>
      <c r="T999" s="154">
        <f t="shared" si="304"/>
        <v>0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7" t="str">
        <f t="shared" ca="1" si="313"/>
        <v>Pago</v>
      </c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</row>
    <row r="1000" spans="1:208" x14ac:dyDescent="0.2">
      <c r="A1000" s="143">
        <f t="shared" si="305"/>
        <v>44450</v>
      </c>
      <c r="B1000" s="144">
        <f t="shared" ca="1" si="314"/>
        <v>4354.3681799599908</v>
      </c>
      <c r="C1000" s="145">
        <f t="shared" si="306"/>
        <v>4324.3299999999908</v>
      </c>
      <c r="D1000" s="146">
        <f ca="1">IF(A1000&lt;$B$1,VLOOKUP(A1000,[1]DI!$A$4:$B$15000,2,FALSE),0)</f>
        <v>0</v>
      </c>
      <c r="E1000" s="145">
        <f t="shared" ca="1" si="298"/>
        <v>1</v>
      </c>
      <c r="F1000" s="145">
        <f ca="1">(TRUNC(PRODUCT($E$12:$E999),16))</f>
        <v>1.11348831919669</v>
      </c>
      <c r="G1000" s="145">
        <f t="shared" ca="1" si="297"/>
        <v>1.10861729025391</v>
      </c>
      <c r="H1000" s="145">
        <f t="shared" ca="1" si="299"/>
        <v>1.00439379</v>
      </c>
      <c r="I1000" s="147">
        <f t="shared" si="307"/>
        <v>2.9499999999999998E-2</v>
      </c>
      <c r="J1000" s="148">
        <f t="shared" si="315"/>
        <v>44419</v>
      </c>
      <c r="K1000" s="149">
        <f t="shared" si="308"/>
        <v>21</v>
      </c>
      <c r="L1000" s="150">
        <f t="shared" si="309"/>
        <v>22</v>
      </c>
      <c r="M1000" s="151">
        <f t="shared" si="300"/>
        <v>1.002541364</v>
      </c>
      <c r="N1000" s="151">
        <f t="shared" ca="1" si="301"/>
        <v>1.00694632</v>
      </c>
      <c r="O1000" s="150">
        <f t="shared" si="310"/>
        <v>0</v>
      </c>
      <c r="P1000" s="145">
        <f t="shared" ca="1" si="302"/>
        <v>30.038179960000001</v>
      </c>
      <c r="Q1000" s="152">
        <f t="shared" si="303"/>
        <v>0</v>
      </c>
      <c r="R1000" s="153" t="str">
        <f t="shared" si="311"/>
        <v>A+J=</v>
      </c>
      <c r="S1000" s="148">
        <f t="shared" si="312"/>
        <v>44452</v>
      </c>
      <c r="T1000" s="154">
        <f t="shared" si="304"/>
        <v>0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7" t="str">
        <f t="shared" ca="1" si="313"/>
        <v>Pago</v>
      </c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</row>
    <row r="1001" spans="1:208" x14ac:dyDescent="0.2">
      <c r="A1001" s="143">
        <f t="shared" si="305"/>
        <v>44451</v>
      </c>
      <c r="B1001" s="144">
        <f t="shared" ca="1" si="314"/>
        <v>4354.3681799599908</v>
      </c>
      <c r="C1001" s="145">
        <f t="shared" si="306"/>
        <v>4324.3299999999908</v>
      </c>
      <c r="D1001" s="146">
        <f ca="1">IF(A1001&lt;$B$1,VLOOKUP(A1001,[1]DI!$A$4:$B$15000,2,FALSE),0)</f>
        <v>0</v>
      </c>
      <c r="E1001" s="145">
        <f t="shared" ca="1" si="298"/>
        <v>1</v>
      </c>
      <c r="F1001" s="145">
        <f ca="1">(TRUNC(PRODUCT($E$12:$E1000),16))</f>
        <v>1.11348831919669</v>
      </c>
      <c r="G1001" s="145">
        <f t="shared" ca="1" si="297"/>
        <v>1.10861729025391</v>
      </c>
      <c r="H1001" s="145">
        <f t="shared" ca="1" si="299"/>
        <v>1.00439379</v>
      </c>
      <c r="I1001" s="147">
        <f t="shared" si="307"/>
        <v>2.9499999999999998E-2</v>
      </c>
      <c r="J1001" s="148">
        <f t="shared" si="315"/>
        <v>44419</v>
      </c>
      <c r="K1001" s="149">
        <f t="shared" si="308"/>
        <v>21</v>
      </c>
      <c r="L1001" s="150">
        <f t="shared" si="309"/>
        <v>22</v>
      </c>
      <c r="M1001" s="151">
        <f t="shared" si="300"/>
        <v>1.002541364</v>
      </c>
      <c r="N1001" s="151">
        <f t="shared" ca="1" si="301"/>
        <v>1.00694632</v>
      </c>
      <c r="O1001" s="150">
        <f t="shared" si="310"/>
        <v>0</v>
      </c>
      <c r="P1001" s="145">
        <f t="shared" ca="1" si="302"/>
        <v>30.038179960000001</v>
      </c>
      <c r="Q1001" s="152">
        <f t="shared" si="303"/>
        <v>0</v>
      </c>
      <c r="R1001" s="153" t="str">
        <f t="shared" si="311"/>
        <v>A+J=</v>
      </c>
      <c r="S1001" s="148">
        <f t="shared" si="312"/>
        <v>44452</v>
      </c>
      <c r="T1001" s="154">
        <f t="shared" si="304"/>
        <v>0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7" t="str">
        <f t="shared" ca="1" si="313"/>
        <v>Pago</v>
      </c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</row>
    <row r="1002" spans="1:208" x14ac:dyDescent="0.2">
      <c r="A1002" s="143">
        <f t="shared" si="305"/>
        <v>44452</v>
      </c>
      <c r="B1002" s="144">
        <f t="shared" ca="1" si="314"/>
        <v>4354.3681799599908</v>
      </c>
      <c r="C1002" s="145">
        <f t="shared" si="306"/>
        <v>4324.3299999999908</v>
      </c>
      <c r="D1002" s="146">
        <f ca="1">IF(A1002&lt;$B$1,VLOOKUP(A1002,[1]DI!$A$4:$B$15000,2,FALSE),0)</f>
        <v>5.1499999999999997E-2</v>
      </c>
      <c r="E1002" s="145">
        <f t="shared" ca="1" si="298"/>
        <v>1.0001993</v>
      </c>
      <c r="F1002" s="145">
        <f ca="1">(TRUNC(PRODUCT($E$12:$E1001),16))</f>
        <v>1.11348831919669</v>
      </c>
      <c r="G1002" s="145">
        <f t="shared" ca="1" si="297"/>
        <v>1.10861729025391</v>
      </c>
      <c r="H1002" s="145">
        <f t="shared" ca="1" si="299"/>
        <v>1.00439379</v>
      </c>
      <c r="I1002" s="147">
        <f t="shared" si="307"/>
        <v>2.9499999999999998E-2</v>
      </c>
      <c r="J1002" s="148">
        <f t="shared" si="315"/>
        <v>44419</v>
      </c>
      <c r="K1002" s="149">
        <f t="shared" si="308"/>
        <v>22</v>
      </c>
      <c r="L1002" s="150">
        <f t="shared" si="309"/>
        <v>22</v>
      </c>
      <c r="M1002" s="151">
        <f t="shared" si="300"/>
        <v>1.002541364</v>
      </c>
      <c r="N1002" s="151">
        <f t="shared" ca="1" si="301"/>
        <v>1.00694632</v>
      </c>
      <c r="O1002" s="150">
        <f t="shared" si="310"/>
        <v>33</v>
      </c>
      <c r="P1002" s="145">
        <f t="shared" ca="1" si="302"/>
        <v>30.038179960000001</v>
      </c>
      <c r="Q1002" s="152">
        <f t="shared" si="303"/>
        <v>270.27</v>
      </c>
      <c r="R1002" s="153" t="str">
        <f t="shared" si="311"/>
        <v>A+J=</v>
      </c>
      <c r="S1002" s="148">
        <f t="shared" si="312"/>
        <v>44452</v>
      </c>
      <c r="T1002" s="154">
        <f t="shared" ca="1" si="304"/>
        <v>5856009.5092199994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7" t="str">
        <f t="shared" ca="1" si="313"/>
        <v>Pago</v>
      </c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</row>
    <row r="1003" spans="1:208" x14ac:dyDescent="0.2">
      <c r="A1003" s="143">
        <f t="shared" si="305"/>
        <v>44453</v>
      </c>
      <c r="B1003" s="144">
        <f t="shared" ca="1" si="314"/>
        <v>4055.3358126799908</v>
      </c>
      <c r="C1003" s="145">
        <f t="shared" si="306"/>
        <v>4054.0599999999909</v>
      </c>
      <c r="D1003" s="146">
        <f ca="1">IF(A1003&lt;$B$1,VLOOKUP(A1003,[1]DI!$A$4:$B$15000,2,FALSE),0)</f>
        <v>5.1499999999999997E-2</v>
      </c>
      <c r="E1003" s="145">
        <f t="shared" ca="1" si="298"/>
        <v>1.0001993</v>
      </c>
      <c r="F1003" s="145">
        <f ca="1">(TRUNC(PRODUCT($E$12:$E1002),16))</f>
        <v>1.11371023741871</v>
      </c>
      <c r="G1003" s="145">
        <f t="shared" ca="1" si="297"/>
        <v>1.11348831919669</v>
      </c>
      <c r="H1003" s="145">
        <f t="shared" ca="1" si="299"/>
        <v>1.0001993</v>
      </c>
      <c r="I1003" s="147">
        <f t="shared" si="307"/>
        <v>2.9499999999999998E-2</v>
      </c>
      <c r="J1003" s="148">
        <f t="shared" si="315"/>
        <v>44452</v>
      </c>
      <c r="K1003" s="149">
        <f t="shared" si="308"/>
        <v>1</v>
      </c>
      <c r="L1003" s="150">
        <f t="shared" si="309"/>
        <v>1</v>
      </c>
      <c r="M1003" s="151">
        <f t="shared" si="300"/>
        <v>1.000115377</v>
      </c>
      <c r="N1003" s="151">
        <f t="shared" ca="1" si="301"/>
        <v>1.0003146999999999</v>
      </c>
      <c r="O1003" s="150">
        <f t="shared" si="310"/>
        <v>0</v>
      </c>
      <c r="P1003" s="145">
        <f t="shared" ca="1" si="302"/>
        <v>1.27581268</v>
      </c>
      <c r="Q1003" s="152">
        <f t="shared" si="303"/>
        <v>0</v>
      </c>
      <c r="R1003" s="153" t="str">
        <f t="shared" si="311"/>
        <v>A+J=</v>
      </c>
      <c r="S1003" s="148">
        <f t="shared" si="312"/>
        <v>44480</v>
      </c>
      <c r="T1003" s="154">
        <f t="shared" si="304"/>
        <v>0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7" t="str">
        <f t="shared" ca="1" si="313"/>
        <v>Pago</v>
      </c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</row>
    <row r="1004" spans="1:208" x14ac:dyDescent="0.2">
      <c r="A1004" s="143">
        <f t="shared" si="305"/>
        <v>44454</v>
      </c>
      <c r="B1004" s="144">
        <f t="shared" ca="1" si="314"/>
        <v>4056.6120267099909</v>
      </c>
      <c r="C1004" s="145">
        <f t="shared" si="306"/>
        <v>4054.0599999999909</v>
      </c>
      <c r="D1004" s="146">
        <f ca="1">IF(A1004&lt;$B$1,VLOOKUP(A1004,[1]DI!$A$4:$B$15000,2,FALSE),0)</f>
        <v>5.1499999999999997E-2</v>
      </c>
      <c r="E1004" s="145">
        <f t="shared" ca="1" si="298"/>
        <v>1.0001993</v>
      </c>
      <c r="F1004" s="145">
        <f ca="1">(TRUNC(PRODUCT($E$12:$E1003),16))</f>
        <v>1.1139321998690299</v>
      </c>
      <c r="G1004" s="145">
        <f t="shared" ca="1" si="297"/>
        <v>1.11348831919669</v>
      </c>
      <c r="H1004" s="145">
        <f t="shared" ca="1" si="299"/>
        <v>1.00039864</v>
      </c>
      <c r="I1004" s="147">
        <f t="shared" si="307"/>
        <v>2.9499999999999998E-2</v>
      </c>
      <c r="J1004" s="148">
        <f t="shared" si="315"/>
        <v>44452</v>
      </c>
      <c r="K1004" s="149">
        <f t="shared" si="308"/>
        <v>2</v>
      </c>
      <c r="L1004" s="150">
        <f t="shared" si="309"/>
        <v>2</v>
      </c>
      <c r="M1004" s="151">
        <f t="shared" si="300"/>
        <v>1.0002307669999999</v>
      </c>
      <c r="N1004" s="151">
        <f t="shared" ca="1" si="301"/>
        <v>1.000629499</v>
      </c>
      <c r="O1004" s="150">
        <f t="shared" si="310"/>
        <v>0</v>
      </c>
      <c r="P1004" s="145">
        <f t="shared" ca="1" si="302"/>
        <v>2.5520267099999998</v>
      </c>
      <c r="Q1004" s="152">
        <f t="shared" si="303"/>
        <v>0</v>
      </c>
      <c r="R1004" s="153" t="str">
        <f t="shared" si="311"/>
        <v>A+J=</v>
      </c>
      <c r="S1004" s="148">
        <f t="shared" si="312"/>
        <v>44480</v>
      </c>
      <c r="T1004" s="154">
        <f t="shared" si="304"/>
        <v>0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7" t="str">
        <f t="shared" ca="1" si="313"/>
        <v>Pago</v>
      </c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</row>
    <row r="1005" spans="1:208" x14ac:dyDescent="0.2">
      <c r="A1005" s="143">
        <f t="shared" si="305"/>
        <v>44455</v>
      </c>
      <c r="B1005" s="144">
        <f t="shared" ca="1" si="314"/>
        <v>4057.8886420999906</v>
      </c>
      <c r="C1005" s="145">
        <f t="shared" si="306"/>
        <v>4054.0599999999909</v>
      </c>
      <c r="D1005" s="146">
        <f ca="1">IF(A1005&lt;$B$1,VLOOKUP(A1005,[1]DI!$A$4:$B$15000,2,FALSE),0)</f>
        <v>5.1499999999999997E-2</v>
      </c>
      <c r="E1005" s="145">
        <f t="shared" ca="1" si="298"/>
        <v>1.0001993</v>
      </c>
      <c r="F1005" s="145">
        <f ca="1">(TRUNC(PRODUCT($E$12:$E1004),16))</f>
        <v>1.11415420655646</v>
      </c>
      <c r="G1005" s="145">
        <f t="shared" ca="1" si="297"/>
        <v>1.11348831919669</v>
      </c>
      <c r="H1005" s="145">
        <f t="shared" ca="1" si="299"/>
        <v>1.00059802</v>
      </c>
      <c r="I1005" s="147">
        <f t="shared" si="307"/>
        <v>2.9499999999999998E-2</v>
      </c>
      <c r="J1005" s="148">
        <f t="shared" si="315"/>
        <v>44452</v>
      </c>
      <c r="K1005" s="149">
        <f t="shared" si="308"/>
        <v>3</v>
      </c>
      <c r="L1005" s="150">
        <f t="shared" si="309"/>
        <v>3</v>
      </c>
      <c r="M1005" s="151">
        <f t="shared" si="300"/>
        <v>1.00034617</v>
      </c>
      <c r="N1005" s="151">
        <f t="shared" ca="1" si="301"/>
        <v>1.000944397</v>
      </c>
      <c r="O1005" s="150">
        <f t="shared" si="310"/>
        <v>0</v>
      </c>
      <c r="P1005" s="145">
        <f t="shared" ca="1" si="302"/>
        <v>3.8286421000000002</v>
      </c>
      <c r="Q1005" s="152">
        <f t="shared" si="303"/>
        <v>0</v>
      </c>
      <c r="R1005" s="153" t="str">
        <f t="shared" si="311"/>
        <v>A+J=</v>
      </c>
      <c r="S1005" s="148">
        <f t="shared" si="312"/>
        <v>44480</v>
      </c>
      <c r="T1005" s="154">
        <f t="shared" si="304"/>
        <v>0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7" t="str">
        <f t="shared" ca="1" si="313"/>
        <v>Pago</v>
      </c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</row>
    <row r="1006" spans="1:208" x14ac:dyDescent="0.2">
      <c r="A1006" s="143">
        <f t="shared" si="305"/>
        <v>44456</v>
      </c>
      <c r="B1006" s="144">
        <f t="shared" ca="1" si="314"/>
        <v>4059.1656628899909</v>
      </c>
      <c r="C1006" s="145">
        <f t="shared" si="306"/>
        <v>4054.0599999999909</v>
      </c>
      <c r="D1006" s="146">
        <f ca="1">IF(A1006&lt;$B$1,VLOOKUP(A1006,[1]DI!$A$4:$B$15000,2,FALSE),0)</f>
        <v>5.1499999999999997E-2</v>
      </c>
      <c r="E1006" s="145">
        <f t="shared" ca="1" si="298"/>
        <v>1.0001993</v>
      </c>
      <c r="F1006" s="145">
        <f ca="1">(TRUNC(PRODUCT($E$12:$E1005),16))</f>
        <v>1.1143762574898299</v>
      </c>
      <c r="G1006" s="145">
        <f t="shared" ca="1" si="297"/>
        <v>1.11348831919669</v>
      </c>
      <c r="H1006" s="145">
        <f t="shared" ca="1" si="299"/>
        <v>1.0007974399999999</v>
      </c>
      <c r="I1006" s="147">
        <f t="shared" si="307"/>
        <v>2.9499999999999998E-2</v>
      </c>
      <c r="J1006" s="148">
        <f t="shared" si="315"/>
        <v>44452</v>
      </c>
      <c r="K1006" s="149">
        <f t="shared" si="308"/>
        <v>4</v>
      </c>
      <c r="L1006" s="150">
        <f t="shared" si="309"/>
        <v>4</v>
      </c>
      <c r="M1006" s="151">
        <f t="shared" si="300"/>
        <v>1.000461587</v>
      </c>
      <c r="N1006" s="151">
        <f t="shared" ca="1" si="301"/>
        <v>1.0012593949999999</v>
      </c>
      <c r="O1006" s="150">
        <f t="shared" si="310"/>
        <v>0</v>
      </c>
      <c r="P1006" s="145">
        <f t="shared" ca="1" si="302"/>
        <v>5.1056628899999996</v>
      </c>
      <c r="Q1006" s="152">
        <f t="shared" si="303"/>
        <v>0</v>
      </c>
      <c r="R1006" s="153" t="str">
        <f t="shared" si="311"/>
        <v>A+J=</v>
      </c>
      <c r="S1006" s="148">
        <f t="shared" si="312"/>
        <v>44480</v>
      </c>
      <c r="T1006" s="154">
        <f t="shared" si="304"/>
        <v>0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7" t="str">
        <f t="shared" ca="1" si="313"/>
        <v>Pago</v>
      </c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</row>
    <row r="1007" spans="1:208" x14ac:dyDescent="0.2">
      <c r="A1007" s="143">
        <f t="shared" si="305"/>
        <v>44457</v>
      </c>
      <c r="B1007" s="144">
        <f t="shared" ca="1" si="314"/>
        <v>4060.4430850299909</v>
      </c>
      <c r="C1007" s="145">
        <f t="shared" si="306"/>
        <v>4054.0599999999909</v>
      </c>
      <c r="D1007" s="146">
        <f ca="1">IF(A1007&lt;$B$1,VLOOKUP(A1007,[1]DI!$A$4:$B$15000,2,FALSE),0)</f>
        <v>0</v>
      </c>
      <c r="E1007" s="145">
        <f t="shared" ca="1" si="298"/>
        <v>1</v>
      </c>
      <c r="F1007" s="145">
        <f ca="1">(TRUNC(PRODUCT($E$12:$E1006),16))</f>
        <v>1.1145983526779499</v>
      </c>
      <c r="G1007" s="145">
        <f t="shared" ca="1" si="297"/>
        <v>1.11348831919669</v>
      </c>
      <c r="H1007" s="145">
        <f t="shared" ca="1" si="299"/>
        <v>1.0009969000000001</v>
      </c>
      <c r="I1007" s="147">
        <f t="shared" si="307"/>
        <v>2.9499999999999998E-2</v>
      </c>
      <c r="J1007" s="148">
        <f t="shared" si="315"/>
        <v>44452</v>
      </c>
      <c r="K1007" s="149">
        <f t="shared" si="308"/>
        <v>4</v>
      </c>
      <c r="L1007" s="150">
        <f t="shared" si="309"/>
        <v>5</v>
      </c>
      <c r="M1007" s="151">
        <f t="shared" si="300"/>
        <v>1.0005770169999999</v>
      </c>
      <c r="N1007" s="151">
        <f t="shared" ca="1" si="301"/>
        <v>1.001574492</v>
      </c>
      <c r="O1007" s="150">
        <f t="shared" si="310"/>
        <v>0</v>
      </c>
      <c r="P1007" s="145">
        <f t="shared" ca="1" si="302"/>
        <v>6.3830850300000002</v>
      </c>
      <c r="Q1007" s="152">
        <f t="shared" si="303"/>
        <v>0</v>
      </c>
      <c r="R1007" s="153" t="str">
        <f t="shared" si="311"/>
        <v>A+J=</v>
      </c>
      <c r="S1007" s="148">
        <f t="shared" si="312"/>
        <v>44480</v>
      </c>
      <c r="T1007" s="154">
        <f t="shared" si="304"/>
        <v>0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7" t="str">
        <f t="shared" ca="1" si="313"/>
        <v>Pago</v>
      </c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</row>
    <row r="1008" spans="1:208" x14ac:dyDescent="0.2">
      <c r="A1008" s="143">
        <f t="shared" si="305"/>
        <v>44458</v>
      </c>
      <c r="B1008" s="144">
        <f t="shared" ca="1" si="314"/>
        <v>4060.4430850299909</v>
      </c>
      <c r="C1008" s="145">
        <f t="shared" si="306"/>
        <v>4054.0599999999909</v>
      </c>
      <c r="D1008" s="146">
        <f ca="1">IF(A1008&lt;$B$1,VLOOKUP(A1008,[1]DI!$A$4:$B$15000,2,FALSE),0)</f>
        <v>0</v>
      </c>
      <c r="E1008" s="145">
        <f t="shared" ca="1" si="298"/>
        <v>1</v>
      </c>
      <c r="F1008" s="145">
        <f ca="1">(TRUNC(PRODUCT($E$12:$E1007),16))</f>
        <v>1.1145983526779499</v>
      </c>
      <c r="G1008" s="145">
        <f t="shared" ref="G1008:G1071" ca="1" si="316">IF(O1007&gt;0,F1007,G1007)</f>
        <v>1.11348831919669</v>
      </c>
      <c r="H1008" s="145">
        <f t="shared" ca="1" si="299"/>
        <v>1.0009969000000001</v>
      </c>
      <c r="I1008" s="147">
        <f t="shared" si="307"/>
        <v>2.9499999999999998E-2</v>
      </c>
      <c r="J1008" s="148">
        <f t="shared" si="315"/>
        <v>44452</v>
      </c>
      <c r="K1008" s="149">
        <f t="shared" si="308"/>
        <v>4</v>
      </c>
      <c r="L1008" s="150">
        <f t="shared" si="309"/>
        <v>5</v>
      </c>
      <c r="M1008" s="151">
        <f t="shared" si="300"/>
        <v>1.0005770169999999</v>
      </c>
      <c r="N1008" s="151">
        <f t="shared" ca="1" si="301"/>
        <v>1.001574492</v>
      </c>
      <c r="O1008" s="150">
        <f t="shared" si="310"/>
        <v>0</v>
      </c>
      <c r="P1008" s="145">
        <f t="shared" ca="1" si="302"/>
        <v>6.3830850300000002</v>
      </c>
      <c r="Q1008" s="152">
        <f t="shared" si="303"/>
        <v>0</v>
      </c>
      <c r="R1008" s="153" t="str">
        <f t="shared" si="311"/>
        <v>A+J=</v>
      </c>
      <c r="S1008" s="148">
        <f t="shared" si="312"/>
        <v>44480</v>
      </c>
      <c r="T1008" s="154">
        <f t="shared" si="304"/>
        <v>0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7" t="str">
        <f t="shared" ca="1" si="313"/>
        <v>Pago</v>
      </c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</row>
    <row r="1009" spans="1:208" x14ac:dyDescent="0.2">
      <c r="A1009" s="143">
        <f t="shared" si="305"/>
        <v>44459</v>
      </c>
      <c r="B1009" s="144">
        <f t="shared" ca="1" si="314"/>
        <v>4060.4430850299909</v>
      </c>
      <c r="C1009" s="145">
        <f t="shared" si="306"/>
        <v>4054.0599999999909</v>
      </c>
      <c r="D1009" s="146">
        <f ca="1">IF(A1009&lt;$B$1,VLOOKUP(A1009,[1]DI!$A$4:$B$15000,2,FALSE),0)</f>
        <v>5.1499999999999997E-2</v>
      </c>
      <c r="E1009" s="145">
        <f t="shared" ca="1" si="298"/>
        <v>1.0001993</v>
      </c>
      <c r="F1009" s="145">
        <f ca="1">(TRUNC(PRODUCT($E$12:$E1008),16))</f>
        <v>1.1145983526779499</v>
      </c>
      <c r="G1009" s="145">
        <f t="shared" ca="1" si="316"/>
        <v>1.11348831919669</v>
      </c>
      <c r="H1009" s="145">
        <f t="shared" ca="1" si="299"/>
        <v>1.0009969000000001</v>
      </c>
      <c r="I1009" s="147">
        <f t="shared" si="307"/>
        <v>2.9499999999999998E-2</v>
      </c>
      <c r="J1009" s="148">
        <f t="shared" si="315"/>
        <v>44452</v>
      </c>
      <c r="K1009" s="149">
        <f t="shared" si="308"/>
        <v>5</v>
      </c>
      <c r="L1009" s="150">
        <f t="shared" si="309"/>
        <v>5</v>
      </c>
      <c r="M1009" s="151">
        <f t="shared" si="300"/>
        <v>1.0005770169999999</v>
      </c>
      <c r="N1009" s="151">
        <f t="shared" ca="1" si="301"/>
        <v>1.001574492</v>
      </c>
      <c r="O1009" s="150">
        <f t="shared" si="310"/>
        <v>0</v>
      </c>
      <c r="P1009" s="145">
        <f t="shared" ca="1" si="302"/>
        <v>6.3830850300000002</v>
      </c>
      <c r="Q1009" s="152">
        <f t="shared" si="303"/>
        <v>0</v>
      </c>
      <c r="R1009" s="153" t="str">
        <f t="shared" si="311"/>
        <v>A+J=</v>
      </c>
      <c r="S1009" s="148">
        <f t="shared" si="312"/>
        <v>44480</v>
      </c>
      <c r="T1009" s="154">
        <f t="shared" si="304"/>
        <v>0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7" t="str">
        <f t="shared" ca="1" si="313"/>
        <v>Pago</v>
      </c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</row>
    <row r="1010" spans="1:208" x14ac:dyDescent="0.2">
      <c r="A1010" s="143">
        <f t="shared" si="305"/>
        <v>44460</v>
      </c>
      <c r="B1010" s="144">
        <f t="shared" ca="1" si="314"/>
        <v>4061.720908529991</v>
      </c>
      <c r="C1010" s="145">
        <f t="shared" si="306"/>
        <v>4054.0599999999909</v>
      </c>
      <c r="D1010" s="146">
        <f ca="1">IF(A1010&lt;$B$1,VLOOKUP(A1010,[1]DI!$A$4:$B$15000,2,FALSE),0)</f>
        <v>5.1499999999999997E-2</v>
      </c>
      <c r="E1010" s="145">
        <f t="shared" ca="1" si="298"/>
        <v>1.0001993</v>
      </c>
      <c r="F1010" s="145">
        <f ca="1">(TRUNC(PRODUCT($E$12:$E1009),16))</f>
        <v>1.1148204921296401</v>
      </c>
      <c r="G1010" s="145">
        <f t="shared" ca="1" si="316"/>
        <v>1.11348831919669</v>
      </c>
      <c r="H1010" s="145">
        <f t="shared" ca="1" si="299"/>
        <v>1.0011964</v>
      </c>
      <c r="I1010" s="147">
        <f t="shared" si="307"/>
        <v>2.9499999999999998E-2</v>
      </c>
      <c r="J1010" s="148">
        <f t="shared" si="315"/>
        <v>44452</v>
      </c>
      <c r="K1010" s="149">
        <f t="shared" si="308"/>
        <v>6</v>
      </c>
      <c r="L1010" s="150">
        <f t="shared" si="309"/>
        <v>6</v>
      </c>
      <c r="M1010" s="151">
        <f t="shared" si="300"/>
        <v>1.00069246</v>
      </c>
      <c r="N1010" s="151">
        <f t="shared" ca="1" si="301"/>
        <v>1.0018896879999999</v>
      </c>
      <c r="O1010" s="150">
        <f t="shared" si="310"/>
        <v>0</v>
      </c>
      <c r="P1010" s="145">
        <f t="shared" ca="1" si="302"/>
        <v>7.6609085300000004</v>
      </c>
      <c r="Q1010" s="152">
        <f t="shared" si="303"/>
        <v>0</v>
      </c>
      <c r="R1010" s="153" t="str">
        <f t="shared" si="311"/>
        <v>A+J=</v>
      </c>
      <c r="S1010" s="148">
        <f t="shared" si="312"/>
        <v>44480</v>
      </c>
      <c r="T1010" s="154">
        <f t="shared" si="304"/>
        <v>0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7" t="str">
        <f t="shared" ca="1" si="313"/>
        <v>Pago</v>
      </c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</row>
    <row r="1011" spans="1:208" x14ac:dyDescent="0.2">
      <c r="A1011" s="143">
        <f t="shared" si="305"/>
        <v>44461</v>
      </c>
      <c r="B1011" s="144">
        <f t="shared" ca="1" si="314"/>
        <v>4062.9990968899911</v>
      </c>
      <c r="C1011" s="145">
        <f t="shared" si="306"/>
        <v>4054.0599999999909</v>
      </c>
      <c r="D1011" s="146">
        <f ca="1">IF(A1011&lt;$B$1,VLOOKUP(A1011,[1]DI!$A$4:$B$15000,2,FALSE),0)</f>
        <v>5.1499999999999997E-2</v>
      </c>
      <c r="E1011" s="145">
        <f t="shared" ca="1" si="298"/>
        <v>1.0001993</v>
      </c>
      <c r="F1011" s="145">
        <f ca="1">(TRUNC(PRODUCT($E$12:$E1010),16))</f>
        <v>1.11504267585372</v>
      </c>
      <c r="G1011" s="145">
        <f t="shared" ca="1" si="316"/>
        <v>1.11348831919669</v>
      </c>
      <c r="H1011" s="145">
        <f t="shared" ca="1" si="299"/>
        <v>1.0013959299999999</v>
      </c>
      <c r="I1011" s="147">
        <f t="shared" si="307"/>
        <v>2.9499999999999998E-2</v>
      </c>
      <c r="J1011" s="148">
        <f t="shared" si="315"/>
        <v>44452</v>
      </c>
      <c r="K1011" s="149">
        <f t="shared" si="308"/>
        <v>7</v>
      </c>
      <c r="L1011" s="150">
        <f t="shared" si="309"/>
        <v>7</v>
      </c>
      <c r="M1011" s="151">
        <f t="shared" si="300"/>
        <v>1.0008079160000001</v>
      </c>
      <c r="N1011" s="151">
        <f t="shared" ca="1" si="301"/>
        <v>1.0022049740000001</v>
      </c>
      <c r="O1011" s="150">
        <f t="shared" si="310"/>
        <v>0</v>
      </c>
      <c r="P1011" s="145">
        <f t="shared" ca="1" si="302"/>
        <v>8.9390968900000001</v>
      </c>
      <c r="Q1011" s="152">
        <f t="shared" si="303"/>
        <v>0</v>
      </c>
      <c r="R1011" s="153" t="str">
        <f t="shared" si="311"/>
        <v>A+J=</v>
      </c>
      <c r="S1011" s="148">
        <f t="shared" si="312"/>
        <v>44480</v>
      </c>
      <c r="T1011" s="154">
        <f t="shared" si="304"/>
        <v>0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7" t="str">
        <f t="shared" ca="1" si="313"/>
        <v>Pago</v>
      </c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</row>
    <row r="1012" spans="1:208" x14ac:dyDescent="0.2">
      <c r="A1012" s="143">
        <f t="shared" si="305"/>
        <v>44462</v>
      </c>
      <c r="B1012" s="144">
        <f t="shared" ca="1" si="314"/>
        <v>4064.2777271399909</v>
      </c>
      <c r="C1012" s="145">
        <f t="shared" si="306"/>
        <v>4054.0599999999909</v>
      </c>
      <c r="D1012" s="146">
        <f ca="1">IF(A1012&lt;$B$1,VLOOKUP(A1012,[1]DI!$A$4:$B$15000,2,FALSE),0)</f>
        <v>6.1499999999999999E-2</v>
      </c>
      <c r="E1012" s="145">
        <f t="shared" ca="1" si="298"/>
        <v>1.0002368699999999</v>
      </c>
      <c r="F1012" s="145">
        <f ca="1">(TRUNC(PRODUCT($E$12:$E1011),16))</f>
        <v>1.1152649038590099</v>
      </c>
      <c r="G1012" s="145">
        <f t="shared" ca="1" si="316"/>
        <v>1.11348831919669</v>
      </c>
      <c r="H1012" s="145">
        <f t="shared" ca="1" si="299"/>
        <v>1.00159551</v>
      </c>
      <c r="I1012" s="147">
        <f t="shared" si="307"/>
        <v>2.9499999999999998E-2</v>
      </c>
      <c r="J1012" s="148">
        <f t="shared" si="315"/>
        <v>44452</v>
      </c>
      <c r="K1012" s="149">
        <f t="shared" si="308"/>
        <v>8</v>
      </c>
      <c r="L1012" s="150">
        <f t="shared" si="309"/>
        <v>8</v>
      </c>
      <c r="M1012" s="151">
        <f t="shared" si="300"/>
        <v>1.000923386</v>
      </c>
      <c r="N1012" s="151">
        <f t="shared" ca="1" si="301"/>
        <v>1.002520369</v>
      </c>
      <c r="O1012" s="150">
        <f t="shared" si="310"/>
        <v>0</v>
      </c>
      <c r="P1012" s="145">
        <f t="shared" ca="1" si="302"/>
        <v>10.217727139999999</v>
      </c>
      <c r="Q1012" s="152">
        <f t="shared" si="303"/>
        <v>0</v>
      </c>
      <c r="R1012" s="153" t="str">
        <f t="shared" si="311"/>
        <v>A+J=</v>
      </c>
      <c r="S1012" s="148">
        <f t="shared" si="312"/>
        <v>44480</v>
      </c>
      <c r="T1012" s="154">
        <f t="shared" si="304"/>
        <v>0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7" t="str">
        <f t="shared" ca="1" si="313"/>
        <v>Pago</v>
      </c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</row>
    <row r="1013" spans="1:208" x14ac:dyDescent="0.2">
      <c r="A1013" s="143">
        <f t="shared" si="305"/>
        <v>44463</v>
      </c>
      <c r="B1013" s="144">
        <f t="shared" ca="1" si="314"/>
        <v>4065.7094792399907</v>
      </c>
      <c r="C1013" s="145">
        <f t="shared" si="306"/>
        <v>4054.0599999999909</v>
      </c>
      <c r="D1013" s="146">
        <f ca="1">IF(A1013&lt;$B$1,VLOOKUP(A1013,[1]DI!$A$4:$B$15000,2,FALSE),0)</f>
        <v>6.1499999999999999E-2</v>
      </c>
      <c r="E1013" s="145">
        <f t="shared" ca="1" si="298"/>
        <v>1.0002368699999999</v>
      </c>
      <c r="F1013" s="145">
        <f ca="1">(TRUNC(PRODUCT($E$12:$E1012),16))</f>
        <v>1.11552907665679</v>
      </c>
      <c r="G1013" s="145">
        <f t="shared" ca="1" si="316"/>
        <v>1.11348831919669</v>
      </c>
      <c r="H1013" s="145">
        <f t="shared" ca="1" si="299"/>
        <v>1.0018327600000001</v>
      </c>
      <c r="I1013" s="147">
        <f t="shared" si="307"/>
        <v>2.9499999999999998E-2</v>
      </c>
      <c r="J1013" s="148">
        <f t="shared" si="315"/>
        <v>44452</v>
      </c>
      <c r="K1013" s="149">
        <f t="shared" si="308"/>
        <v>9</v>
      </c>
      <c r="L1013" s="150">
        <f t="shared" si="309"/>
        <v>9</v>
      </c>
      <c r="M1013" s="151">
        <f t="shared" si="300"/>
        <v>1.0010388699999999</v>
      </c>
      <c r="N1013" s="151">
        <f t="shared" ca="1" si="301"/>
        <v>1.0028735339999999</v>
      </c>
      <c r="O1013" s="150">
        <f t="shared" si="310"/>
        <v>0</v>
      </c>
      <c r="P1013" s="145">
        <f t="shared" ca="1" si="302"/>
        <v>11.64947924</v>
      </c>
      <c r="Q1013" s="152">
        <f t="shared" si="303"/>
        <v>0</v>
      </c>
      <c r="R1013" s="153" t="str">
        <f t="shared" si="311"/>
        <v>A+J=</v>
      </c>
      <c r="S1013" s="148">
        <f t="shared" si="312"/>
        <v>44480</v>
      </c>
      <c r="T1013" s="154">
        <f t="shared" si="304"/>
        <v>0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7" t="str">
        <f t="shared" ca="1" si="313"/>
        <v>Pago</v>
      </c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</row>
    <row r="1014" spans="1:208" x14ac:dyDescent="0.2">
      <c r="A1014" s="143">
        <f t="shared" si="305"/>
        <v>44464</v>
      </c>
      <c r="B1014" s="144">
        <f t="shared" ca="1" si="314"/>
        <v>4067.1417056699906</v>
      </c>
      <c r="C1014" s="145">
        <f t="shared" si="306"/>
        <v>4054.0599999999909</v>
      </c>
      <c r="D1014" s="146">
        <f ca="1">IF(A1014&lt;$B$1,VLOOKUP(A1014,[1]DI!$A$4:$B$15000,2,FALSE),0)</f>
        <v>0</v>
      </c>
      <c r="E1014" s="145">
        <f t="shared" ca="1" si="298"/>
        <v>1</v>
      </c>
      <c r="F1014" s="145">
        <f ca="1">(TRUNC(PRODUCT($E$12:$E1013),16))</f>
        <v>1.1157933120291801</v>
      </c>
      <c r="G1014" s="145">
        <f t="shared" ca="1" si="316"/>
        <v>1.11348831919669</v>
      </c>
      <c r="H1014" s="145">
        <f t="shared" ca="1" si="299"/>
        <v>1.0020700600000001</v>
      </c>
      <c r="I1014" s="147">
        <f t="shared" si="307"/>
        <v>2.9499999999999998E-2</v>
      </c>
      <c r="J1014" s="148">
        <f t="shared" si="315"/>
        <v>44452</v>
      </c>
      <c r="K1014" s="149">
        <f t="shared" si="308"/>
        <v>9</v>
      </c>
      <c r="L1014" s="150">
        <f t="shared" si="309"/>
        <v>10</v>
      </c>
      <c r="M1014" s="151">
        <f t="shared" si="300"/>
        <v>1.001154366</v>
      </c>
      <c r="N1014" s="151">
        <f t="shared" ca="1" si="301"/>
        <v>1.003226816</v>
      </c>
      <c r="O1014" s="150">
        <f t="shared" si="310"/>
        <v>0</v>
      </c>
      <c r="P1014" s="145">
        <f t="shared" ca="1" si="302"/>
        <v>13.08170567</v>
      </c>
      <c r="Q1014" s="152">
        <f t="shared" si="303"/>
        <v>0</v>
      </c>
      <c r="R1014" s="153" t="str">
        <f t="shared" si="311"/>
        <v>A+J=</v>
      </c>
      <c r="S1014" s="148">
        <f t="shared" si="312"/>
        <v>44480</v>
      </c>
      <c r="T1014" s="154">
        <f t="shared" si="304"/>
        <v>0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7" t="str">
        <f t="shared" ca="1" si="313"/>
        <v>Pago</v>
      </c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</row>
    <row r="1015" spans="1:208" x14ac:dyDescent="0.2">
      <c r="A1015" s="143">
        <f t="shared" si="305"/>
        <v>44465</v>
      </c>
      <c r="B1015" s="144">
        <f t="shared" ca="1" si="314"/>
        <v>4067.1417056699906</v>
      </c>
      <c r="C1015" s="145">
        <f t="shared" si="306"/>
        <v>4054.0599999999909</v>
      </c>
      <c r="D1015" s="146">
        <f ca="1">IF(A1015&lt;$B$1,VLOOKUP(A1015,[1]DI!$A$4:$B$15000,2,FALSE),0)</f>
        <v>0</v>
      </c>
      <c r="E1015" s="145">
        <f t="shared" ca="1" si="298"/>
        <v>1</v>
      </c>
      <c r="F1015" s="145">
        <f ca="1">(TRUNC(PRODUCT($E$12:$E1014),16))</f>
        <v>1.1157933120291801</v>
      </c>
      <c r="G1015" s="145">
        <f t="shared" ca="1" si="316"/>
        <v>1.11348831919669</v>
      </c>
      <c r="H1015" s="145">
        <f t="shared" ca="1" si="299"/>
        <v>1.0020700600000001</v>
      </c>
      <c r="I1015" s="147">
        <f t="shared" si="307"/>
        <v>2.9499999999999998E-2</v>
      </c>
      <c r="J1015" s="148">
        <f t="shared" si="315"/>
        <v>44452</v>
      </c>
      <c r="K1015" s="149">
        <f t="shared" si="308"/>
        <v>9</v>
      </c>
      <c r="L1015" s="150">
        <f t="shared" si="309"/>
        <v>10</v>
      </c>
      <c r="M1015" s="151">
        <f t="shared" si="300"/>
        <v>1.001154366</v>
      </c>
      <c r="N1015" s="151">
        <f t="shared" ca="1" si="301"/>
        <v>1.003226816</v>
      </c>
      <c r="O1015" s="150">
        <f t="shared" si="310"/>
        <v>0</v>
      </c>
      <c r="P1015" s="145">
        <f t="shared" ca="1" si="302"/>
        <v>13.08170567</v>
      </c>
      <c r="Q1015" s="152">
        <f t="shared" si="303"/>
        <v>0</v>
      </c>
      <c r="R1015" s="153" t="str">
        <f t="shared" si="311"/>
        <v>A+J=</v>
      </c>
      <c r="S1015" s="148">
        <f t="shared" si="312"/>
        <v>44480</v>
      </c>
      <c r="T1015" s="154">
        <f t="shared" si="304"/>
        <v>0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7" t="str">
        <f t="shared" ca="1" si="313"/>
        <v>Pago</v>
      </c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</row>
    <row r="1016" spans="1:208" x14ac:dyDescent="0.2">
      <c r="A1016" s="143">
        <f t="shared" si="305"/>
        <v>44466</v>
      </c>
      <c r="B1016" s="144">
        <f t="shared" ca="1" si="314"/>
        <v>4067.1417056699906</v>
      </c>
      <c r="C1016" s="145">
        <f t="shared" si="306"/>
        <v>4054.0599999999909</v>
      </c>
      <c r="D1016" s="146">
        <f ca="1">IF(A1016&lt;$B$1,VLOOKUP(A1016,[1]DI!$A$4:$B$15000,2,FALSE),0)</f>
        <v>6.1499999999999999E-2</v>
      </c>
      <c r="E1016" s="145">
        <f t="shared" ca="1" si="298"/>
        <v>1.0002368699999999</v>
      </c>
      <c r="F1016" s="145">
        <f ca="1">(TRUNC(PRODUCT($E$12:$E1015),16))</f>
        <v>1.1157933120291801</v>
      </c>
      <c r="G1016" s="145">
        <f t="shared" ca="1" si="316"/>
        <v>1.11348831919669</v>
      </c>
      <c r="H1016" s="145">
        <f t="shared" ca="1" si="299"/>
        <v>1.0020700600000001</v>
      </c>
      <c r="I1016" s="147">
        <f t="shared" si="307"/>
        <v>2.9499999999999998E-2</v>
      </c>
      <c r="J1016" s="148">
        <f t="shared" si="315"/>
        <v>44452</v>
      </c>
      <c r="K1016" s="149">
        <f t="shared" si="308"/>
        <v>10</v>
      </c>
      <c r="L1016" s="150">
        <f t="shared" si="309"/>
        <v>10</v>
      </c>
      <c r="M1016" s="151">
        <f t="shared" si="300"/>
        <v>1.001154366</v>
      </c>
      <c r="N1016" s="151">
        <f t="shared" ca="1" si="301"/>
        <v>1.003226816</v>
      </c>
      <c r="O1016" s="150">
        <f t="shared" si="310"/>
        <v>0</v>
      </c>
      <c r="P1016" s="145">
        <f t="shared" ca="1" si="302"/>
        <v>13.08170567</v>
      </c>
      <c r="Q1016" s="152">
        <f t="shared" si="303"/>
        <v>0</v>
      </c>
      <c r="R1016" s="153" t="str">
        <f t="shared" si="311"/>
        <v>A+J=</v>
      </c>
      <c r="S1016" s="148">
        <f t="shared" si="312"/>
        <v>44480</v>
      </c>
      <c r="T1016" s="154">
        <f t="shared" si="304"/>
        <v>0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7" t="str">
        <f t="shared" ca="1" si="313"/>
        <v>Pago</v>
      </c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</row>
    <row r="1017" spans="1:208" x14ac:dyDescent="0.2">
      <c r="A1017" s="143">
        <f t="shared" si="305"/>
        <v>44467</v>
      </c>
      <c r="B1017" s="144">
        <f t="shared" ca="1" si="314"/>
        <v>4068.5744915499909</v>
      </c>
      <c r="C1017" s="145">
        <f t="shared" si="306"/>
        <v>4054.0599999999909</v>
      </c>
      <c r="D1017" s="146">
        <f ca="1">IF(A1017&lt;$B$1,VLOOKUP(A1017,[1]DI!$A$4:$B$15000,2,FALSE),0)</f>
        <v>6.1499999999999999E-2</v>
      </c>
      <c r="E1017" s="145">
        <f t="shared" ca="1" si="298"/>
        <v>1.0002368699999999</v>
      </c>
      <c r="F1017" s="145">
        <f ca="1">(TRUNC(PRODUCT($E$12:$E1016),16))</f>
        <v>1.116057609991</v>
      </c>
      <c r="G1017" s="145">
        <f t="shared" ca="1" si="316"/>
        <v>1.11348831919669</v>
      </c>
      <c r="H1017" s="145">
        <f t="shared" ca="1" si="299"/>
        <v>1.0023074300000001</v>
      </c>
      <c r="I1017" s="147">
        <f t="shared" si="307"/>
        <v>2.9499999999999998E-2</v>
      </c>
      <c r="J1017" s="148">
        <f t="shared" si="315"/>
        <v>44452</v>
      </c>
      <c r="K1017" s="149">
        <f t="shared" si="308"/>
        <v>11</v>
      </c>
      <c r="L1017" s="150">
        <f t="shared" si="309"/>
        <v>11</v>
      </c>
      <c r="M1017" s="151">
        <f t="shared" si="300"/>
        <v>1.0012698760000001</v>
      </c>
      <c r="N1017" s="151">
        <f t="shared" ca="1" si="301"/>
        <v>1.0035802359999999</v>
      </c>
      <c r="O1017" s="150">
        <f t="shared" si="310"/>
        <v>0</v>
      </c>
      <c r="P1017" s="145">
        <f t="shared" ca="1" si="302"/>
        <v>14.514491550000001</v>
      </c>
      <c r="Q1017" s="152">
        <f t="shared" si="303"/>
        <v>0</v>
      </c>
      <c r="R1017" s="153" t="str">
        <f t="shared" si="311"/>
        <v>A+J=</v>
      </c>
      <c r="S1017" s="148">
        <f t="shared" si="312"/>
        <v>44480</v>
      </c>
      <c r="T1017" s="154">
        <f t="shared" si="304"/>
        <v>0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7" t="str">
        <f t="shared" ca="1" si="313"/>
        <v>Pago</v>
      </c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</row>
    <row r="1018" spans="1:208" x14ac:dyDescent="0.2">
      <c r="A1018" s="143">
        <f t="shared" si="305"/>
        <v>44468</v>
      </c>
      <c r="B1018" s="144">
        <f t="shared" ca="1" si="314"/>
        <v>4070.0077193299908</v>
      </c>
      <c r="C1018" s="145">
        <f t="shared" si="306"/>
        <v>4054.0599999999909</v>
      </c>
      <c r="D1018" s="146">
        <f ca="1">IF(A1018&lt;$B$1,VLOOKUP(A1018,[1]DI!$A$4:$B$15000,2,FALSE),0)</f>
        <v>6.1499999999999999E-2</v>
      </c>
      <c r="E1018" s="145">
        <f t="shared" ca="1" si="298"/>
        <v>1.0002368699999999</v>
      </c>
      <c r="F1018" s="145">
        <f ca="1">(TRUNC(PRODUCT($E$12:$E1017),16))</f>
        <v>1.1163219705570799</v>
      </c>
      <c r="G1018" s="145">
        <f t="shared" ca="1" si="316"/>
        <v>1.11348831919669</v>
      </c>
      <c r="H1018" s="145">
        <f t="shared" ca="1" si="299"/>
        <v>1.0025448400000001</v>
      </c>
      <c r="I1018" s="147">
        <f t="shared" si="307"/>
        <v>2.9499999999999998E-2</v>
      </c>
      <c r="J1018" s="148">
        <f t="shared" si="315"/>
        <v>44452</v>
      </c>
      <c r="K1018" s="149">
        <f t="shared" si="308"/>
        <v>12</v>
      </c>
      <c r="L1018" s="150">
        <f t="shared" si="309"/>
        <v>12</v>
      </c>
      <c r="M1018" s="151">
        <f t="shared" si="300"/>
        <v>1.0013853989999999</v>
      </c>
      <c r="N1018" s="151">
        <f t="shared" ca="1" si="301"/>
        <v>1.003933765</v>
      </c>
      <c r="O1018" s="150">
        <f t="shared" si="310"/>
        <v>0</v>
      </c>
      <c r="P1018" s="145">
        <f t="shared" ca="1" si="302"/>
        <v>15.94771933</v>
      </c>
      <c r="Q1018" s="152">
        <f t="shared" si="303"/>
        <v>0</v>
      </c>
      <c r="R1018" s="153" t="str">
        <f t="shared" si="311"/>
        <v>A+J=</v>
      </c>
      <c r="S1018" s="148">
        <f t="shared" si="312"/>
        <v>44480</v>
      </c>
      <c r="T1018" s="154">
        <f t="shared" si="304"/>
        <v>0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7" t="str">
        <f t="shared" ca="1" si="313"/>
        <v>Pago</v>
      </c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</row>
    <row r="1019" spans="1:208" x14ac:dyDescent="0.2">
      <c r="A1019" s="143">
        <f t="shared" si="305"/>
        <v>44469</v>
      </c>
      <c r="B1019" s="144">
        <f t="shared" ca="1" si="314"/>
        <v>4071.4414660299908</v>
      </c>
      <c r="C1019" s="145">
        <f t="shared" si="306"/>
        <v>4054.0599999999909</v>
      </c>
      <c r="D1019" s="146">
        <f ca="1">IF(A1019&lt;$B$1,VLOOKUP(A1019,[1]DI!$A$4:$B$15000,2,FALSE),0)</f>
        <v>6.1499999999999999E-2</v>
      </c>
      <c r="E1019" s="145">
        <f t="shared" ca="1" si="298"/>
        <v>1.0002368699999999</v>
      </c>
      <c r="F1019" s="145">
        <f ca="1">(TRUNC(PRODUCT($E$12:$E1018),16))</f>
        <v>1.11658639374224</v>
      </c>
      <c r="G1019" s="145">
        <f t="shared" ca="1" si="316"/>
        <v>1.11348831919669</v>
      </c>
      <c r="H1019" s="145">
        <f t="shared" ca="1" si="299"/>
        <v>1.00278231</v>
      </c>
      <c r="I1019" s="147">
        <f t="shared" si="307"/>
        <v>2.9499999999999998E-2</v>
      </c>
      <c r="J1019" s="148">
        <f t="shared" si="315"/>
        <v>44452</v>
      </c>
      <c r="K1019" s="149">
        <f t="shared" si="308"/>
        <v>13</v>
      </c>
      <c r="L1019" s="150">
        <f t="shared" si="309"/>
        <v>13</v>
      </c>
      <c r="M1019" s="151">
        <f t="shared" si="300"/>
        <v>1.001500936</v>
      </c>
      <c r="N1019" s="151">
        <f t="shared" ca="1" si="301"/>
        <v>1.004287422</v>
      </c>
      <c r="O1019" s="150">
        <f t="shared" si="310"/>
        <v>0</v>
      </c>
      <c r="P1019" s="145">
        <f t="shared" ca="1" si="302"/>
        <v>17.381466029999999</v>
      </c>
      <c r="Q1019" s="152">
        <f t="shared" si="303"/>
        <v>0</v>
      </c>
      <c r="R1019" s="153" t="str">
        <f t="shared" si="311"/>
        <v>A+J=</v>
      </c>
      <c r="S1019" s="148">
        <f t="shared" si="312"/>
        <v>44480</v>
      </c>
      <c r="T1019" s="154">
        <f t="shared" si="304"/>
        <v>0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7" t="str">
        <f t="shared" ca="1" si="313"/>
        <v>Pago</v>
      </c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</row>
    <row r="1020" spans="1:208" x14ac:dyDescent="0.2">
      <c r="A1020" s="143">
        <f t="shared" si="305"/>
        <v>44470</v>
      </c>
      <c r="B1020" s="144">
        <f t="shared" ca="1" si="314"/>
        <v>4072.8757356999909</v>
      </c>
      <c r="C1020" s="145">
        <f t="shared" si="306"/>
        <v>4054.0599999999909</v>
      </c>
      <c r="D1020" s="146">
        <f ca="1">IF(A1020&lt;$B$1,VLOOKUP(A1020,[1]DI!$A$4:$B$15000,2,FALSE),0)</f>
        <v>6.1499999999999999E-2</v>
      </c>
      <c r="E1020" s="145">
        <f t="shared" ca="1" si="298"/>
        <v>1.0002368699999999</v>
      </c>
      <c r="F1020" s="145">
        <f ca="1">(TRUNC(PRODUCT($E$12:$E1019),16))</f>
        <v>1.1168508795613299</v>
      </c>
      <c r="G1020" s="145">
        <f t="shared" ca="1" si="316"/>
        <v>1.11348831919669</v>
      </c>
      <c r="H1020" s="145">
        <f t="shared" ca="1" si="299"/>
        <v>1.0030198400000001</v>
      </c>
      <c r="I1020" s="147">
        <f t="shared" si="307"/>
        <v>2.9499999999999998E-2</v>
      </c>
      <c r="J1020" s="148">
        <f t="shared" si="315"/>
        <v>44452</v>
      </c>
      <c r="K1020" s="149">
        <f t="shared" si="308"/>
        <v>14</v>
      </c>
      <c r="L1020" s="150">
        <f t="shared" si="309"/>
        <v>14</v>
      </c>
      <c r="M1020" s="151">
        <f t="shared" si="300"/>
        <v>1.0016164860000001</v>
      </c>
      <c r="N1020" s="151">
        <f t="shared" ca="1" si="301"/>
        <v>1.004641208</v>
      </c>
      <c r="O1020" s="150">
        <f t="shared" si="310"/>
        <v>0</v>
      </c>
      <c r="P1020" s="145">
        <f t="shared" ca="1" si="302"/>
        <v>18.815735700000001</v>
      </c>
      <c r="Q1020" s="152">
        <f t="shared" si="303"/>
        <v>0</v>
      </c>
      <c r="R1020" s="153" t="str">
        <f t="shared" si="311"/>
        <v>A+J=</v>
      </c>
      <c r="S1020" s="148">
        <f t="shared" si="312"/>
        <v>44480</v>
      </c>
      <c r="T1020" s="154">
        <f t="shared" si="304"/>
        <v>0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7" t="str">
        <f t="shared" ca="1" si="313"/>
        <v>Pago</v>
      </c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</row>
    <row r="1021" spans="1:208" x14ac:dyDescent="0.2">
      <c r="A1021" s="143">
        <f t="shared" si="305"/>
        <v>44471</v>
      </c>
      <c r="B1021" s="144">
        <f t="shared" ca="1" si="314"/>
        <v>4074.3105202399906</v>
      </c>
      <c r="C1021" s="145">
        <f t="shared" si="306"/>
        <v>4054.0599999999909</v>
      </c>
      <c r="D1021" s="146">
        <f ca="1">IF(A1021&lt;$B$1,VLOOKUP(A1021,[1]DI!$A$4:$B$15000,2,FALSE),0)</f>
        <v>0</v>
      </c>
      <c r="E1021" s="145">
        <f t="shared" ca="1" si="298"/>
        <v>1</v>
      </c>
      <c r="F1021" s="145">
        <f ca="1">(TRUNC(PRODUCT($E$12:$E1020),16))</f>
        <v>1.11711542802917</v>
      </c>
      <c r="G1021" s="145">
        <f t="shared" ca="1" si="316"/>
        <v>1.11348831919669</v>
      </c>
      <c r="H1021" s="145">
        <f t="shared" ca="1" si="299"/>
        <v>1.0032574299999999</v>
      </c>
      <c r="I1021" s="147">
        <f t="shared" si="307"/>
        <v>2.9499999999999998E-2</v>
      </c>
      <c r="J1021" s="148">
        <f t="shared" si="315"/>
        <v>44452</v>
      </c>
      <c r="K1021" s="149">
        <f t="shared" si="308"/>
        <v>14</v>
      </c>
      <c r="L1021" s="150">
        <f t="shared" si="309"/>
        <v>15</v>
      </c>
      <c r="M1021" s="151">
        <f t="shared" si="300"/>
        <v>1.0017320489999999</v>
      </c>
      <c r="N1021" s="151">
        <f t="shared" ca="1" si="301"/>
        <v>1.0049951210000001</v>
      </c>
      <c r="O1021" s="150">
        <f t="shared" si="310"/>
        <v>0</v>
      </c>
      <c r="P1021" s="145">
        <f t="shared" ca="1" si="302"/>
        <v>20.25052024</v>
      </c>
      <c r="Q1021" s="152">
        <f t="shared" si="303"/>
        <v>0</v>
      </c>
      <c r="R1021" s="153" t="str">
        <f t="shared" si="311"/>
        <v>A+J=</v>
      </c>
      <c r="S1021" s="148">
        <f t="shared" si="312"/>
        <v>44480</v>
      </c>
      <c r="T1021" s="154">
        <f t="shared" si="304"/>
        <v>0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7" t="str">
        <f t="shared" ca="1" si="313"/>
        <v>Pago</v>
      </c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</row>
    <row r="1022" spans="1:208" x14ac:dyDescent="0.2">
      <c r="A1022" s="143">
        <f t="shared" si="305"/>
        <v>44472</v>
      </c>
      <c r="B1022" s="144">
        <f t="shared" ca="1" si="314"/>
        <v>4074.3105202399906</v>
      </c>
      <c r="C1022" s="145">
        <f t="shared" si="306"/>
        <v>4054.0599999999909</v>
      </c>
      <c r="D1022" s="146">
        <f ca="1">IF(A1022&lt;$B$1,VLOOKUP(A1022,[1]DI!$A$4:$B$15000,2,FALSE),0)</f>
        <v>0</v>
      </c>
      <c r="E1022" s="145">
        <f t="shared" ca="1" si="298"/>
        <v>1</v>
      </c>
      <c r="F1022" s="145">
        <f ca="1">(TRUNC(PRODUCT($E$12:$E1021),16))</f>
        <v>1.11711542802917</v>
      </c>
      <c r="G1022" s="145">
        <f t="shared" ca="1" si="316"/>
        <v>1.11348831919669</v>
      </c>
      <c r="H1022" s="145">
        <f t="shared" ca="1" si="299"/>
        <v>1.0032574299999999</v>
      </c>
      <c r="I1022" s="147">
        <f t="shared" si="307"/>
        <v>2.9499999999999998E-2</v>
      </c>
      <c r="J1022" s="148">
        <f t="shared" si="315"/>
        <v>44452</v>
      </c>
      <c r="K1022" s="149">
        <f t="shared" si="308"/>
        <v>14</v>
      </c>
      <c r="L1022" s="150">
        <f t="shared" si="309"/>
        <v>15</v>
      </c>
      <c r="M1022" s="151">
        <f t="shared" si="300"/>
        <v>1.0017320489999999</v>
      </c>
      <c r="N1022" s="151">
        <f t="shared" ca="1" si="301"/>
        <v>1.0049951210000001</v>
      </c>
      <c r="O1022" s="150">
        <f t="shared" si="310"/>
        <v>0</v>
      </c>
      <c r="P1022" s="145">
        <f t="shared" ca="1" si="302"/>
        <v>20.25052024</v>
      </c>
      <c r="Q1022" s="152">
        <f t="shared" si="303"/>
        <v>0</v>
      </c>
      <c r="R1022" s="153" t="str">
        <f t="shared" si="311"/>
        <v>A+J=</v>
      </c>
      <c r="S1022" s="148">
        <f t="shared" si="312"/>
        <v>44480</v>
      </c>
      <c r="T1022" s="154">
        <f t="shared" si="304"/>
        <v>0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7" t="str">
        <f t="shared" ca="1" si="313"/>
        <v>Pago</v>
      </c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</row>
    <row r="1023" spans="1:208" x14ac:dyDescent="0.2">
      <c r="A1023" s="143">
        <f t="shared" si="305"/>
        <v>44473</v>
      </c>
      <c r="B1023" s="144">
        <f t="shared" ca="1" si="314"/>
        <v>4074.3105202399906</v>
      </c>
      <c r="C1023" s="145">
        <f t="shared" si="306"/>
        <v>4054.0599999999909</v>
      </c>
      <c r="D1023" s="146">
        <f ca="1">IF(A1023&lt;$B$1,VLOOKUP(A1023,[1]DI!$A$4:$B$15000,2,FALSE),0)</f>
        <v>6.1499999999999999E-2</v>
      </c>
      <c r="E1023" s="145">
        <f t="shared" ca="1" si="298"/>
        <v>1.0002368699999999</v>
      </c>
      <c r="F1023" s="145">
        <f ca="1">(TRUNC(PRODUCT($E$12:$E1022),16))</f>
        <v>1.11711542802917</v>
      </c>
      <c r="G1023" s="145">
        <f t="shared" ca="1" si="316"/>
        <v>1.11348831919669</v>
      </c>
      <c r="H1023" s="145">
        <f t="shared" ca="1" si="299"/>
        <v>1.0032574299999999</v>
      </c>
      <c r="I1023" s="147">
        <f t="shared" si="307"/>
        <v>2.9499999999999998E-2</v>
      </c>
      <c r="J1023" s="148">
        <f t="shared" si="315"/>
        <v>44452</v>
      </c>
      <c r="K1023" s="149">
        <f t="shared" si="308"/>
        <v>15</v>
      </c>
      <c r="L1023" s="150">
        <f t="shared" si="309"/>
        <v>15</v>
      </c>
      <c r="M1023" s="151">
        <f t="shared" si="300"/>
        <v>1.0017320489999999</v>
      </c>
      <c r="N1023" s="151">
        <f t="shared" ca="1" si="301"/>
        <v>1.0049951210000001</v>
      </c>
      <c r="O1023" s="150">
        <f t="shared" si="310"/>
        <v>0</v>
      </c>
      <c r="P1023" s="145">
        <f t="shared" ca="1" si="302"/>
        <v>20.25052024</v>
      </c>
      <c r="Q1023" s="152">
        <f t="shared" si="303"/>
        <v>0</v>
      </c>
      <c r="R1023" s="153" t="str">
        <f t="shared" si="311"/>
        <v>A+J=</v>
      </c>
      <c r="S1023" s="148">
        <f t="shared" si="312"/>
        <v>44480</v>
      </c>
      <c r="T1023" s="154">
        <f t="shared" si="304"/>
        <v>0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7" t="str">
        <f t="shared" ca="1" si="313"/>
        <v>Pago</v>
      </c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</row>
    <row r="1024" spans="1:208" x14ac:dyDescent="0.2">
      <c r="A1024" s="143">
        <f t="shared" si="305"/>
        <v>44474</v>
      </c>
      <c r="B1024" s="144">
        <f t="shared" ca="1" si="314"/>
        <v>4075.7457872099908</v>
      </c>
      <c r="C1024" s="145">
        <f t="shared" si="306"/>
        <v>4054.0599999999909</v>
      </c>
      <c r="D1024" s="146">
        <f ca="1">IF(A1024&lt;$B$1,VLOOKUP(A1024,[1]DI!$A$4:$B$15000,2,FALSE),0)</f>
        <v>6.1499999999999999E-2</v>
      </c>
      <c r="E1024" s="145">
        <f t="shared" ca="1" si="298"/>
        <v>1.0002368699999999</v>
      </c>
      <c r="F1024" s="145">
        <f ca="1">(TRUNC(PRODUCT($E$12:$E1023),16))</f>
        <v>1.1173800391606099</v>
      </c>
      <c r="G1024" s="145">
        <f t="shared" ca="1" si="316"/>
        <v>1.11348831919669</v>
      </c>
      <c r="H1024" s="145">
        <f t="shared" ca="1" si="299"/>
        <v>1.00349507</v>
      </c>
      <c r="I1024" s="147">
        <f t="shared" si="307"/>
        <v>2.9499999999999998E-2</v>
      </c>
      <c r="J1024" s="148">
        <f t="shared" si="315"/>
        <v>44452</v>
      </c>
      <c r="K1024" s="149">
        <f t="shared" si="308"/>
        <v>16</v>
      </c>
      <c r="L1024" s="150">
        <f t="shared" si="309"/>
        <v>16</v>
      </c>
      <c r="M1024" s="151">
        <f t="shared" si="300"/>
        <v>1.0018476249999999</v>
      </c>
      <c r="N1024" s="151">
        <f t="shared" ca="1" si="301"/>
        <v>1.0053491530000001</v>
      </c>
      <c r="O1024" s="150">
        <f t="shared" si="310"/>
        <v>0</v>
      </c>
      <c r="P1024" s="145">
        <f t="shared" ca="1" si="302"/>
        <v>21.685787210000001</v>
      </c>
      <c r="Q1024" s="152">
        <f t="shared" si="303"/>
        <v>0</v>
      </c>
      <c r="R1024" s="153" t="str">
        <f t="shared" si="311"/>
        <v>A+J=</v>
      </c>
      <c r="S1024" s="148">
        <f t="shared" si="312"/>
        <v>44480</v>
      </c>
      <c r="T1024" s="154">
        <f t="shared" si="304"/>
        <v>0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7" t="str">
        <f t="shared" ca="1" si="313"/>
        <v>Pago</v>
      </c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</row>
    <row r="1025" spans="1:208" x14ac:dyDescent="0.2">
      <c r="A1025" s="143">
        <f t="shared" si="305"/>
        <v>44475</v>
      </c>
      <c r="B1025" s="144">
        <f t="shared" ca="1" si="314"/>
        <v>4077.1815730999911</v>
      </c>
      <c r="C1025" s="145">
        <f t="shared" si="306"/>
        <v>4054.0599999999909</v>
      </c>
      <c r="D1025" s="146">
        <f ca="1">IF(A1025&lt;$B$1,VLOOKUP(A1025,[1]DI!$A$4:$B$15000,2,FALSE),0)</f>
        <v>6.1499999999999999E-2</v>
      </c>
      <c r="E1025" s="145">
        <f t="shared" ca="1" si="298"/>
        <v>1.0002368699999999</v>
      </c>
      <c r="F1025" s="145">
        <f ca="1">(TRUNC(PRODUCT($E$12:$E1024),16))</f>
        <v>1.1176447129704801</v>
      </c>
      <c r="G1025" s="145">
        <f t="shared" ca="1" si="316"/>
        <v>1.11348831919669</v>
      </c>
      <c r="H1025" s="145">
        <f t="shared" ca="1" si="299"/>
        <v>1.0037327700000001</v>
      </c>
      <c r="I1025" s="147">
        <f t="shared" si="307"/>
        <v>2.9499999999999998E-2</v>
      </c>
      <c r="J1025" s="148">
        <f t="shared" si="315"/>
        <v>44452</v>
      </c>
      <c r="K1025" s="149">
        <f t="shared" si="308"/>
        <v>17</v>
      </c>
      <c r="L1025" s="150">
        <f t="shared" si="309"/>
        <v>17</v>
      </c>
      <c r="M1025" s="151">
        <f t="shared" si="300"/>
        <v>1.001963215</v>
      </c>
      <c r="N1025" s="151">
        <f t="shared" ca="1" si="301"/>
        <v>1.0057033129999999</v>
      </c>
      <c r="O1025" s="150">
        <f t="shared" si="310"/>
        <v>0</v>
      </c>
      <c r="P1025" s="145">
        <f t="shared" ca="1" si="302"/>
        <v>23.121573099999999</v>
      </c>
      <c r="Q1025" s="152">
        <f t="shared" si="303"/>
        <v>0</v>
      </c>
      <c r="R1025" s="153" t="str">
        <f t="shared" si="311"/>
        <v>A+J=</v>
      </c>
      <c r="S1025" s="148">
        <f t="shared" si="312"/>
        <v>44480</v>
      </c>
      <c r="T1025" s="154">
        <f t="shared" si="304"/>
        <v>0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7" t="str">
        <f t="shared" ca="1" si="313"/>
        <v>Pago</v>
      </c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</row>
    <row r="1026" spans="1:208" x14ac:dyDescent="0.2">
      <c r="A1026" s="143">
        <f t="shared" si="305"/>
        <v>44476</v>
      </c>
      <c r="B1026" s="144">
        <f t="shared" ca="1" si="314"/>
        <v>4078.6178414199908</v>
      </c>
      <c r="C1026" s="145">
        <f t="shared" si="306"/>
        <v>4054.0599999999909</v>
      </c>
      <c r="D1026" s="146">
        <f ca="1">IF(A1026&lt;$B$1,VLOOKUP(A1026,[1]DI!$A$4:$B$15000,2,FALSE),0)</f>
        <v>6.1499999999999999E-2</v>
      </c>
      <c r="E1026" s="145">
        <f t="shared" ca="1" si="298"/>
        <v>1.0002368699999999</v>
      </c>
      <c r="F1026" s="145">
        <f ca="1">(TRUNC(PRODUCT($E$12:$E1025),16))</f>
        <v>1.1179094494736499</v>
      </c>
      <c r="G1026" s="145">
        <f t="shared" ca="1" si="316"/>
        <v>1.11348831919669</v>
      </c>
      <c r="H1026" s="145">
        <f t="shared" ca="1" si="299"/>
        <v>1.00397052</v>
      </c>
      <c r="I1026" s="147">
        <f t="shared" si="307"/>
        <v>2.9499999999999998E-2</v>
      </c>
      <c r="J1026" s="148">
        <f t="shared" si="315"/>
        <v>44452</v>
      </c>
      <c r="K1026" s="149">
        <f t="shared" si="308"/>
        <v>18</v>
      </c>
      <c r="L1026" s="150">
        <f t="shared" si="309"/>
        <v>18</v>
      </c>
      <c r="M1026" s="151">
        <f t="shared" si="300"/>
        <v>1.002078818</v>
      </c>
      <c r="N1026" s="151">
        <f t="shared" ca="1" si="301"/>
        <v>1.0060575919999999</v>
      </c>
      <c r="O1026" s="150">
        <f t="shared" si="310"/>
        <v>0</v>
      </c>
      <c r="P1026" s="145">
        <f t="shared" ca="1" si="302"/>
        <v>24.557841419999999</v>
      </c>
      <c r="Q1026" s="152">
        <f t="shared" si="303"/>
        <v>0</v>
      </c>
      <c r="R1026" s="153" t="str">
        <f t="shared" si="311"/>
        <v>A+J=</v>
      </c>
      <c r="S1026" s="148">
        <f t="shared" si="312"/>
        <v>44480</v>
      </c>
      <c r="T1026" s="154">
        <f t="shared" si="304"/>
        <v>0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7" t="str">
        <f t="shared" ca="1" si="313"/>
        <v>Pago</v>
      </c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</row>
    <row r="1027" spans="1:208" x14ac:dyDescent="0.2">
      <c r="A1027" s="143">
        <f t="shared" si="305"/>
        <v>44477</v>
      </c>
      <c r="B1027" s="144">
        <f t="shared" ca="1" si="314"/>
        <v>4080.0546327199909</v>
      </c>
      <c r="C1027" s="145">
        <f t="shared" si="306"/>
        <v>4054.0599999999909</v>
      </c>
      <c r="D1027" s="146">
        <f ca="1">IF(A1027&lt;$B$1,VLOOKUP(A1027,[1]DI!$A$4:$B$15000,2,FALSE),0)</f>
        <v>6.1499999999999999E-2</v>
      </c>
      <c r="E1027" s="145">
        <f t="shared" ca="1" si="298"/>
        <v>1.0002368699999999</v>
      </c>
      <c r="F1027" s="145">
        <f ca="1">(TRUNC(PRODUCT($E$12:$E1026),16))</f>
        <v>1.11817424868494</v>
      </c>
      <c r="G1027" s="145">
        <f t="shared" ca="1" si="316"/>
        <v>1.11348831919669</v>
      </c>
      <c r="H1027" s="145">
        <f t="shared" ca="1" si="299"/>
        <v>1.00420833</v>
      </c>
      <c r="I1027" s="147">
        <f t="shared" si="307"/>
        <v>2.9499999999999998E-2</v>
      </c>
      <c r="J1027" s="148">
        <f t="shared" si="315"/>
        <v>44452</v>
      </c>
      <c r="K1027" s="149">
        <f t="shared" si="308"/>
        <v>19</v>
      </c>
      <c r="L1027" s="150">
        <f t="shared" si="309"/>
        <v>19</v>
      </c>
      <c r="M1027" s="151">
        <f t="shared" si="300"/>
        <v>1.0021944350000001</v>
      </c>
      <c r="N1027" s="151">
        <f t="shared" ca="1" si="301"/>
        <v>1.0064120000000001</v>
      </c>
      <c r="O1027" s="150">
        <f t="shared" si="310"/>
        <v>0</v>
      </c>
      <c r="P1027" s="145">
        <f t="shared" ca="1" si="302"/>
        <v>25.994632719999998</v>
      </c>
      <c r="Q1027" s="152">
        <f t="shared" si="303"/>
        <v>0</v>
      </c>
      <c r="R1027" s="153" t="str">
        <f t="shared" si="311"/>
        <v>A+J=</v>
      </c>
      <c r="S1027" s="148">
        <f t="shared" si="312"/>
        <v>44480</v>
      </c>
      <c r="T1027" s="154">
        <f t="shared" si="304"/>
        <v>0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7" t="str">
        <f t="shared" ca="1" si="313"/>
        <v>Pago</v>
      </c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</row>
    <row r="1028" spans="1:208" x14ac:dyDescent="0.2">
      <c r="A1028" s="143">
        <f t="shared" si="305"/>
        <v>44478</v>
      </c>
      <c r="B1028" s="144">
        <f t="shared" ca="1" si="314"/>
        <v>4081.4919429299907</v>
      </c>
      <c r="C1028" s="145">
        <f t="shared" si="306"/>
        <v>4054.0599999999909</v>
      </c>
      <c r="D1028" s="146">
        <f ca="1">IF(A1028&lt;$B$1,VLOOKUP(A1028,[1]DI!$A$4:$B$15000,2,FALSE),0)</f>
        <v>0</v>
      </c>
      <c r="E1028" s="145">
        <f t="shared" ca="1" si="298"/>
        <v>1</v>
      </c>
      <c r="F1028" s="145">
        <f ca="1">(TRUNC(PRODUCT($E$12:$E1027),16))</f>
        <v>1.11843911061923</v>
      </c>
      <c r="G1028" s="145">
        <f t="shared" ca="1" si="316"/>
        <v>1.11348831919669</v>
      </c>
      <c r="H1028" s="145">
        <f t="shared" ca="1" si="299"/>
        <v>1.0044462000000001</v>
      </c>
      <c r="I1028" s="147">
        <f t="shared" si="307"/>
        <v>2.9499999999999998E-2</v>
      </c>
      <c r="J1028" s="148">
        <f t="shared" si="315"/>
        <v>44452</v>
      </c>
      <c r="K1028" s="149">
        <f t="shared" si="308"/>
        <v>19</v>
      </c>
      <c r="L1028" s="150">
        <f t="shared" si="309"/>
        <v>20</v>
      </c>
      <c r="M1028" s="151">
        <f t="shared" si="300"/>
        <v>1.0023100650000001</v>
      </c>
      <c r="N1028" s="151">
        <f t="shared" ca="1" si="301"/>
        <v>1.006766536</v>
      </c>
      <c r="O1028" s="150">
        <f t="shared" si="310"/>
        <v>0</v>
      </c>
      <c r="P1028" s="145">
        <f t="shared" ca="1" si="302"/>
        <v>27.431942930000002</v>
      </c>
      <c r="Q1028" s="152">
        <f t="shared" si="303"/>
        <v>0</v>
      </c>
      <c r="R1028" s="153" t="str">
        <f t="shared" si="311"/>
        <v>A+J=</v>
      </c>
      <c r="S1028" s="148">
        <f t="shared" si="312"/>
        <v>44480</v>
      </c>
      <c r="T1028" s="154">
        <f t="shared" si="304"/>
        <v>0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7" t="str">
        <f t="shared" ca="1" si="313"/>
        <v>Pago</v>
      </c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</row>
    <row r="1029" spans="1:208" x14ac:dyDescent="0.2">
      <c r="A1029" s="143">
        <f t="shared" si="305"/>
        <v>44479</v>
      </c>
      <c r="B1029" s="144">
        <f t="shared" ca="1" si="314"/>
        <v>4081.4919429299907</v>
      </c>
      <c r="C1029" s="145">
        <f t="shared" si="306"/>
        <v>4054.0599999999909</v>
      </c>
      <c r="D1029" s="146">
        <f ca="1">IF(A1029&lt;$B$1,VLOOKUP(A1029,[1]DI!$A$4:$B$15000,2,FALSE),0)</f>
        <v>0</v>
      </c>
      <c r="E1029" s="145">
        <f t="shared" ca="1" si="298"/>
        <v>1</v>
      </c>
      <c r="F1029" s="145">
        <f ca="1">(TRUNC(PRODUCT($E$12:$E1028),16))</f>
        <v>1.11843911061923</v>
      </c>
      <c r="G1029" s="145">
        <f t="shared" ca="1" si="316"/>
        <v>1.11348831919669</v>
      </c>
      <c r="H1029" s="145">
        <f t="shared" ca="1" si="299"/>
        <v>1.0044462000000001</v>
      </c>
      <c r="I1029" s="147">
        <f t="shared" si="307"/>
        <v>2.9499999999999998E-2</v>
      </c>
      <c r="J1029" s="148">
        <f t="shared" si="315"/>
        <v>44452</v>
      </c>
      <c r="K1029" s="149">
        <f t="shared" si="308"/>
        <v>19</v>
      </c>
      <c r="L1029" s="150">
        <f t="shared" si="309"/>
        <v>20</v>
      </c>
      <c r="M1029" s="151">
        <f t="shared" si="300"/>
        <v>1.0023100650000001</v>
      </c>
      <c r="N1029" s="151">
        <f t="shared" ca="1" si="301"/>
        <v>1.006766536</v>
      </c>
      <c r="O1029" s="150">
        <f t="shared" si="310"/>
        <v>0</v>
      </c>
      <c r="P1029" s="145">
        <f t="shared" ca="1" si="302"/>
        <v>27.431942930000002</v>
      </c>
      <c r="Q1029" s="152">
        <f t="shared" si="303"/>
        <v>0</v>
      </c>
      <c r="R1029" s="153" t="str">
        <f t="shared" si="311"/>
        <v>A+J=</v>
      </c>
      <c r="S1029" s="148">
        <f t="shared" si="312"/>
        <v>44480</v>
      </c>
      <c r="T1029" s="154">
        <f t="shared" si="304"/>
        <v>0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7" t="str">
        <f t="shared" ca="1" si="313"/>
        <v>Pago</v>
      </c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</row>
    <row r="1030" spans="1:208" x14ac:dyDescent="0.2">
      <c r="A1030" s="143">
        <f t="shared" si="305"/>
        <v>44480</v>
      </c>
      <c r="B1030" s="144">
        <f t="shared" ca="1" si="314"/>
        <v>4081.4919429299907</v>
      </c>
      <c r="C1030" s="145">
        <f t="shared" si="306"/>
        <v>4054.0599999999909</v>
      </c>
      <c r="D1030" s="146">
        <f ca="1">IF(A1030&lt;$B$1,VLOOKUP(A1030,[1]DI!$A$4:$B$15000,2,FALSE),0)</f>
        <v>6.1499999999999999E-2</v>
      </c>
      <c r="E1030" s="145">
        <f t="shared" ca="1" si="298"/>
        <v>1.0002368699999999</v>
      </c>
      <c r="F1030" s="145">
        <f ca="1">(TRUNC(PRODUCT($E$12:$E1029),16))</f>
        <v>1.11843911061923</v>
      </c>
      <c r="G1030" s="145">
        <f t="shared" ca="1" si="316"/>
        <v>1.11348831919669</v>
      </c>
      <c r="H1030" s="145">
        <f t="shared" ca="1" si="299"/>
        <v>1.0044462000000001</v>
      </c>
      <c r="I1030" s="147">
        <f t="shared" si="307"/>
        <v>2.9499999999999998E-2</v>
      </c>
      <c r="J1030" s="148">
        <f t="shared" si="315"/>
        <v>44452</v>
      </c>
      <c r="K1030" s="149">
        <f t="shared" si="308"/>
        <v>20</v>
      </c>
      <c r="L1030" s="150">
        <f t="shared" si="309"/>
        <v>20</v>
      </c>
      <c r="M1030" s="151">
        <f t="shared" si="300"/>
        <v>1.0023100650000001</v>
      </c>
      <c r="N1030" s="151">
        <f t="shared" ca="1" si="301"/>
        <v>1.006766536</v>
      </c>
      <c r="O1030" s="150">
        <f t="shared" si="310"/>
        <v>34</v>
      </c>
      <c r="P1030" s="145">
        <f t="shared" ca="1" si="302"/>
        <v>27.431942930000002</v>
      </c>
      <c r="Q1030" s="152">
        <f t="shared" si="303"/>
        <v>270.27</v>
      </c>
      <c r="R1030" s="153" t="str">
        <f t="shared" si="311"/>
        <v>A+J=</v>
      </c>
      <c r="S1030" s="148">
        <f t="shared" si="312"/>
        <v>44480</v>
      </c>
      <c r="T1030" s="154">
        <f t="shared" ca="1" si="304"/>
        <v>5805187.887134999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7" t="str">
        <f t="shared" ca="1" si="313"/>
        <v>Pago</v>
      </c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</row>
    <row r="1031" spans="1:208" x14ac:dyDescent="0.2">
      <c r="A1031" s="143">
        <f t="shared" si="305"/>
        <v>44481</v>
      </c>
      <c r="B1031" s="144">
        <f t="shared" ca="1" si="314"/>
        <v>3785.1229308299908</v>
      </c>
      <c r="C1031" s="145">
        <f t="shared" si="306"/>
        <v>3783.7899999999909</v>
      </c>
      <c r="D1031" s="146">
        <f ca="1">IF(A1031&lt;$B$1,VLOOKUP(A1031,[1]DI!$A$4:$B$15000,2,FALSE),0)</f>
        <v>0</v>
      </c>
      <c r="E1031" s="145">
        <f t="shared" ca="1" si="298"/>
        <v>1</v>
      </c>
      <c r="F1031" s="145">
        <f ca="1">(TRUNC(PRODUCT($E$12:$E1030),16))</f>
        <v>1.11870403529136</v>
      </c>
      <c r="G1031" s="145">
        <f t="shared" ca="1" si="316"/>
        <v>1.11843911061923</v>
      </c>
      <c r="H1031" s="145">
        <f t="shared" ca="1" si="299"/>
        <v>1.0002368699999999</v>
      </c>
      <c r="I1031" s="147">
        <f t="shared" si="307"/>
        <v>2.9499999999999998E-2</v>
      </c>
      <c r="J1031" s="148">
        <f t="shared" si="315"/>
        <v>44480</v>
      </c>
      <c r="K1031" s="149">
        <f t="shared" si="308"/>
        <v>1</v>
      </c>
      <c r="L1031" s="150">
        <f t="shared" si="309"/>
        <v>1</v>
      </c>
      <c r="M1031" s="151">
        <f t="shared" si="300"/>
        <v>1.000115377</v>
      </c>
      <c r="N1031" s="151">
        <f t="shared" ca="1" si="301"/>
        <v>1.0003522739999999</v>
      </c>
      <c r="O1031" s="150">
        <f t="shared" si="310"/>
        <v>0</v>
      </c>
      <c r="P1031" s="145">
        <f t="shared" ca="1" si="302"/>
        <v>1.33293083</v>
      </c>
      <c r="Q1031" s="152">
        <f t="shared" si="303"/>
        <v>0</v>
      </c>
      <c r="R1031" s="153" t="str">
        <f t="shared" si="311"/>
        <v>A+J=</v>
      </c>
      <c r="S1031" s="148">
        <f t="shared" si="312"/>
        <v>44511</v>
      </c>
      <c r="T1031" s="154">
        <f t="shared" si="304"/>
        <v>0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7" t="str">
        <f t="shared" ca="1" si="313"/>
        <v>Pago</v>
      </c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</row>
    <row r="1032" spans="1:208" x14ac:dyDescent="0.2">
      <c r="A1032" s="143">
        <f t="shared" si="305"/>
        <v>44482</v>
      </c>
      <c r="B1032" s="144">
        <f t="shared" ca="1" si="314"/>
        <v>3785.1229308299908</v>
      </c>
      <c r="C1032" s="145">
        <f t="shared" si="306"/>
        <v>3783.7899999999909</v>
      </c>
      <c r="D1032" s="146">
        <f ca="1">IF(A1032&lt;$B$1,VLOOKUP(A1032,[1]DI!$A$4:$B$15000,2,FALSE),0)</f>
        <v>6.1499999999999999E-2</v>
      </c>
      <c r="E1032" s="145">
        <f t="shared" ca="1" si="298"/>
        <v>1.0002368699999999</v>
      </c>
      <c r="F1032" s="145">
        <f ca="1">(TRUNC(PRODUCT($E$12:$E1031),16))</f>
        <v>1.11870403529136</v>
      </c>
      <c r="G1032" s="145">
        <f t="shared" ca="1" si="316"/>
        <v>1.11843911061923</v>
      </c>
      <c r="H1032" s="145">
        <f t="shared" ca="1" si="299"/>
        <v>1.0002368699999999</v>
      </c>
      <c r="I1032" s="147">
        <f t="shared" si="307"/>
        <v>2.9499999999999998E-2</v>
      </c>
      <c r="J1032" s="148">
        <f t="shared" si="315"/>
        <v>44480</v>
      </c>
      <c r="K1032" s="149">
        <f t="shared" si="308"/>
        <v>1</v>
      </c>
      <c r="L1032" s="150">
        <f t="shared" si="309"/>
        <v>1</v>
      </c>
      <c r="M1032" s="151">
        <f t="shared" si="300"/>
        <v>1.000115377</v>
      </c>
      <c r="N1032" s="151">
        <f t="shared" ca="1" si="301"/>
        <v>1.0003522739999999</v>
      </c>
      <c r="O1032" s="150">
        <f t="shared" si="310"/>
        <v>0</v>
      </c>
      <c r="P1032" s="145">
        <f t="shared" ca="1" si="302"/>
        <v>1.33293083</v>
      </c>
      <c r="Q1032" s="152">
        <f t="shared" si="303"/>
        <v>0</v>
      </c>
      <c r="R1032" s="153" t="str">
        <f t="shared" si="311"/>
        <v>A+J=</v>
      </c>
      <c r="S1032" s="148">
        <f t="shared" si="312"/>
        <v>44511</v>
      </c>
      <c r="T1032" s="154">
        <f t="shared" si="304"/>
        <v>0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7" t="str">
        <f t="shared" ca="1" si="313"/>
        <v>Pago</v>
      </c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</row>
    <row r="1033" spans="1:208" x14ac:dyDescent="0.2">
      <c r="A1033" s="143">
        <f t="shared" si="305"/>
        <v>44483</v>
      </c>
      <c r="B1033" s="144">
        <f t="shared" ca="1" si="314"/>
        <v>3786.4563459999908</v>
      </c>
      <c r="C1033" s="145">
        <f t="shared" si="306"/>
        <v>3783.7899999999909</v>
      </c>
      <c r="D1033" s="146">
        <f ca="1">IF(A1033&lt;$B$1,VLOOKUP(A1033,[1]DI!$A$4:$B$15000,2,FALSE),0)</f>
        <v>6.1499999999999999E-2</v>
      </c>
      <c r="E1033" s="145">
        <f t="shared" ca="1" si="298"/>
        <v>1.0002368699999999</v>
      </c>
      <c r="F1033" s="145">
        <f ca="1">(TRUNC(PRODUCT($E$12:$E1032),16))</f>
        <v>1.1189690227161999</v>
      </c>
      <c r="G1033" s="145">
        <f t="shared" ca="1" si="316"/>
        <v>1.11843911061923</v>
      </c>
      <c r="H1033" s="145">
        <f t="shared" ca="1" si="299"/>
        <v>1.0004738</v>
      </c>
      <c r="I1033" s="147">
        <f t="shared" si="307"/>
        <v>2.9499999999999998E-2</v>
      </c>
      <c r="J1033" s="148">
        <f t="shared" si="315"/>
        <v>44480</v>
      </c>
      <c r="K1033" s="149">
        <f t="shared" si="308"/>
        <v>2</v>
      </c>
      <c r="L1033" s="150">
        <f t="shared" si="309"/>
        <v>2</v>
      </c>
      <c r="M1033" s="151">
        <f t="shared" si="300"/>
        <v>1.0002307669999999</v>
      </c>
      <c r="N1033" s="151">
        <f t="shared" ca="1" si="301"/>
        <v>1.000704676</v>
      </c>
      <c r="O1033" s="150">
        <f t="shared" si="310"/>
        <v>0</v>
      </c>
      <c r="P1033" s="145">
        <f t="shared" ca="1" si="302"/>
        <v>2.6663459999999999</v>
      </c>
      <c r="Q1033" s="152">
        <f t="shared" si="303"/>
        <v>0</v>
      </c>
      <c r="R1033" s="153" t="str">
        <f t="shared" si="311"/>
        <v>A+J=</v>
      </c>
      <c r="S1033" s="148">
        <f t="shared" si="312"/>
        <v>44511</v>
      </c>
      <c r="T1033" s="154">
        <f t="shared" si="304"/>
        <v>0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7" t="str">
        <f t="shared" ca="1" si="313"/>
        <v>Pago</v>
      </c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</row>
    <row r="1034" spans="1:208" x14ac:dyDescent="0.2">
      <c r="A1034" s="143">
        <f t="shared" si="305"/>
        <v>44484</v>
      </c>
      <c r="B1034" s="144">
        <f t="shared" ca="1" si="314"/>
        <v>3787.7902076499909</v>
      </c>
      <c r="C1034" s="145">
        <f t="shared" si="306"/>
        <v>3783.7899999999909</v>
      </c>
      <c r="D1034" s="146">
        <f ca="1">IF(A1034&lt;$B$1,VLOOKUP(A1034,[1]DI!$A$4:$B$15000,2,FALSE),0)</f>
        <v>6.1499999999999999E-2</v>
      </c>
      <c r="E1034" s="145">
        <f t="shared" ca="1" si="298"/>
        <v>1.0002368699999999</v>
      </c>
      <c r="F1034" s="145">
        <f ca="1">(TRUNC(PRODUCT($E$12:$E1033),16))</f>
        <v>1.1192340729086101</v>
      </c>
      <c r="G1034" s="145">
        <f t="shared" ca="1" si="316"/>
        <v>1.11843911061923</v>
      </c>
      <c r="H1034" s="145">
        <f t="shared" ca="1" si="299"/>
        <v>1.0007107799999999</v>
      </c>
      <c r="I1034" s="147">
        <f t="shared" si="307"/>
        <v>2.9499999999999998E-2</v>
      </c>
      <c r="J1034" s="148">
        <f t="shared" si="315"/>
        <v>44480</v>
      </c>
      <c r="K1034" s="149">
        <f t="shared" si="308"/>
        <v>3</v>
      </c>
      <c r="L1034" s="150">
        <f t="shared" si="309"/>
        <v>3</v>
      </c>
      <c r="M1034" s="151">
        <f t="shared" si="300"/>
        <v>1.00034617</v>
      </c>
      <c r="N1034" s="151">
        <f t="shared" ca="1" si="301"/>
        <v>1.0010571960000001</v>
      </c>
      <c r="O1034" s="150">
        <f t="shared" si="310"/>
        <v>0</v>
      </c>
      <c r="P1034" s="145">
        <f t="shared" ca="1" si="302"/>
        <v>4.0002076500000001</v>
      </c>
      <c r="Q1034" s="152">
        <f t="shared" si="303"/>
        <v>0</v>
      </c>
      <c r="R1034" s="153" t="str">
        <f t="shared" si="311"/>
        <v>A+J=</v>
      </c>
      <c r="S1034" s="148">
        <f t="shared" si="312"/>
        <v>44511</v>
      </c>
      <c r="T1034" s="154">
        <f t="shared" si="304"/>
        <v>0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7" t="str">
        <f t="shared" ca="1" si="313"/>
        <v>Pago</v>
      </c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</row>
    <row r="1035" spans="1:208" x14ac:dyDescent="0.2">
      <c r="A1035" s="143">
        <f t="shared" si="305"/>
        <v>44485</v>
      </c>
      <c r="B1035" s="144">
        <f t="shared" ca="1" si="314"/>
        <v>3789.1245574099908</v>
      </c>
      <c r="C1035" s="145">
        <f t="shared" si="306"/>
        <v>3783.7899999999909</v>
      </c>
      <c r="D1035" s="146">
        <f ca="1">IF(A1035&lt;$B$1,VLOOKUP(A1035,[1]DI!$A$4:$B$15000,2,FALSE),0)</f>
        <v>0</v>
      </c>
      <c r="E1035" s="145">
        <f t="shared" ca="1" si="298"/>
        <v>1</v>
      </c>
      <c r="F1035" s="145">
        <f ca="1">(TRUNC(PRODUCT($E$12:$E1034),16))</f>
        <v>1.11949918588346</v>
      </c>
      <c r="G1035" s="145">
        <f t="shared" ca="1" si="316"/>
        <v>1.11843911061923</v>
      </c>
      <c r="H1035" s="145">
        <f t="shared" ca="1" si="299"/>
        <v>1.0009478199999999</v>
      </c>
      <c r="I1035" s="147">
        <f t="shared" si="307"/>
        <v>2.9499999999999998E-2</v>
      </c>
      <c r="J1035" s="148">
        <f t="shared" si="315"/>
        <v>44480</v>
      </c>
      <c r="K1035" s="149">
        <f t="shared" si="308"/>
        <v>3</v>
      </c>
      <c r="L1035" s="150">
        <f t="shared" si="309"/>
        <v>4</v>
      </c>
      <c r="M1035" s="151">
        <f t="shared" si="300"/>
        <v>1.000461587</v>
      </c>
      <c r="N1035" s="151">
        <f t="shared" ca="1" si="301"/>
        <v>1.001409845</v>
      </c>
      <c r="O1035" s="150">
        <f t="shared" si="310"/>
        <v>0</v>
      </c>
      <c r="P1035" s="145">
        <f t="shared" ca="1" si="302"/>
        <v>5.3345574100000004</v>
      </c>
      <c r="Q1035" s="152">
        <f t="shared" si="303"/>
        <v>0</v>
      </c>
      <c r="R1035" s="153" t="str">
        <f t="shared" si="311"/>
        <v>A+J=</v>
      </c>
      <c r="S1035" s="148">
        <f t="shared" si="312"/>
        <v>44511</v>
      </c>
      <c r="T1035" s="154">
        <f t="shared" si="304"/>
        <v>0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7" t="str">
        <f t="shared" ca="1" si="313"/>
        <v>Pago</v>
      </c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</row>
    <row r="1036" spans="1:208" x14ac:dyDescent="0.2">
      <c r="A1036" s="143">
        <f t="shared" si="305"/>
        <v>44486</v>
      </c>
      <c r="B1036" s="144">
        <f t="shared" ca="1" si="314"/>
        <v>3789.1245574099908</v>
      </c>
      <c r="C1036" s="145">
        <f t="shared" si="306"/>
        <v>3783.7899999999909</v>
      </c>
      <c r="D1036" s="146">
        <f ca="1">IF(A1036&lt;$B$1,VLOOKUP(A1036,[1]DI!$A$4:$B$15000,2,FALSE),0)</f>
        <v>0</v>
      </c>
      <c r="E1036" s="145">
        <f t="shared" ref="E1036:E1099" ca="1" si="317">IF(A1036&lt;A$10,1,ROUND(((1+D1036)^(1/252)),8))</f>
        <v>1</v>
      </c>
      <c r="F1036" s="145">
        <f ca="1">(TRUNC(PRODUCT($E$12:$E1035),16))</f>
        <v>1.11949918588346</v>
      </c>
      <c r="G1036" s="145">
        <f t="shared" ca="1" si="316"/>
        <v>1.11843911061923</v>
      </c>
      <c r="H1036" s="145">
        <f t="shared" ref="H1036:H1099" ca="1" si="318">ROUND(F1036/G1036,8)</f>
        <v>1.0009478199999999</v>
      </c>
      <c r="I1036" s="147">
        <f t="shared" si="307"/>
        <v>2.9499999999999998E-2</v>
      </c>
      <c r="J1036" s="148">
        <f t="shared" si="315"/>
        <v>44480</v>
      </c>
      <c r="K1036" s="149">
        <f t="shared" si="308"/>
        <v>3</v>
      </c>
      <c r="L1036" s="150">
        <f t="shared" si="309"/>
        <v>4</v>
      </c>
      <c r="M1036" s="151">
        <f t="shared" ref="M1036:M1099" si="319">ROUND((I1036+1)^(L1036/252),9)</f>
        <v>1.000461587</v>
      </c>
      <c r="N1036" s="151">
        <f t="shared" ref="N1036:N1099" ca="1" si="320">ROUND(H1036*M1036,9)</f>
        <v>1.001409845</v>
      </c>
      <c r="O1036" s="150">
        <f t="shared" si="310"/>
        <v>0</v>
      </c>
      <c r="P1036" s="145">
        <f t="shared" ref="P1036:P1099" ca="1" si="321">TRUNC(((N1036-1)*C1036),8)</f>
        <v>5.3345574100000004</v>
      </c>
      <c r="Q1036" s="152">
        <f t="shared" ref="Q1036:Q1099" si="322">IF(O1036&gt;0,VLOOKUP(O1036,$V$12:$AA$72,6),0)</f>
        <v>0</v>
      </c>
      <c r="R1036" s="153" t="str">
        <f t="shared" si="311"/>
        <v>A+J=</v>
      </c>
      <c r="S1036" s="148">
        <f t="shared" si="312"/>
        <v>44511</v>
      </c>
      <c r="T1036" s="154">
        <f t="shared" ref="T1036:T1099" si="323">IF(O1036&gt;0,(P1036+Q1036)*T$10,0)</f>
        <v>0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7" t="str">
        <f t="shared" ca="1" si="313"/>
        <v>Pago</v>
      </c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</row>
    <row r="1037" spans="1:208" x14ac:dyDescent="0.2">
      <c r="A1037" s="143">
        <f t="shared" ref="A1037:A1100" si="324">(A1036+1)</f>
        <v>44487</v>
      </c>
      <c r="B1037" s="144">
        <f t="shared" ca="1" si="314"/>
        <v>3789.1245574099908</v>
      </c>
      <c r="C1037" s="145">
        <f t="shared" ref="C1037:C1100" si="325">(C1036-Q1036)</f>
        <v>3783.7899999999909</v>
      </c>
      <c r="D1037" s="146">
        <f ca="1">IF(A1037&lt;$B$1,VLOOKUP(A1037,[1]DI!$A$4:$B$15000,2,FALSE),0)</f>
        <v>6.1499999999999999E-2</v>
      </c>
      <c r="E1037" s="145">
        <f t="shared" ca="1" si="317"/>
        <v>1.0002368699999999</v>
      </c>
      <c r="F1037" s="145">
        <f ca="1">(TRUNC(PRODUCT($E$12:$E1036),16))</f>
        <v>1.11949918588346</v>
      </c>
      <c r="G1037" s="145">
        <f t="shared" ca="1" si="316"/>
        <v>1.11843911061923</v>
      </c>
      <c r="H1037" s="145">
        <f t="shared" ca="1" si="318"/>
        <v>1.0009478199999999</v>
      </c>
      <c r="I1037" s="147">
        <f t="shared" ref="I1037:I1100" si="326">I1036</f>
        <v>2.9499999999999998E-2</v>
      </c>
      <c r="J1037" s="148">
        <f t="shared" si="315"/>
        <v>44480</v>
      </c>
      <c r="K1037" s="149">
        <f t="shared" ref="K1037:K1100" si="327">IF(A1037&gt;J1037,IF(NETWORKDAYS(J1037,A1037,$V$81:$V$465)-1=0,1,NETWORKDAYS(J1037,A1037,$V$81:$V$465)-1),0)</f>
        <v>4</v>
      </c>
      <c r="L1037" s="150">
        <f t="shared" ref="L1037:L1100" si="328">IF(AND(K1037=1,K1036=1),1,IF(K1037&gt;0,IF(K1037=K1036,K1037+1,K1037),0))</f>
        <v>4</v>
      </c>
      <c r="M1037" s="151">
        <f t="shared" si="319"/>
        <v>1.000461587</v>
      </c>
      <c r="N1037" s="151">
        <f t="shared" ca="1" si="320"/>
        <v>1.001409845</v>
      </c>
      <c r="O1037" s="150">
        <f t="shared" ref="O1037:O1100" si="329">IF(VLOOKUP(A1037,W$12:AD$72,8)=VLOOKUP(A1036,W$12:AD$72,8),0,VLOOKUP(A1037,W$12:AD$72,8))</f>
        <v>0</v>
      </c>
      <c r="P1037" s="145">
        <f t="shared" ca="1" si="321"/>
        <v>5.3345574100000004</v>
      </c>
      <c r="Q1037" s="152">
        <f t="shared" si="322"/>
        <v>0</v>
      </c>
      <c r="R1037" s="153" t="str">
        <f t="shared" ref="R1037:R1100" si="330">IF(O1036&gt;0,VLOOKUP(O1036,V$12:AF$72,10),R1036)</f>
        <v>A+J=</v>
      </c>
      <c r="S1037" s="148">
        <f t="shared" ref="S1037:S1100" si="331">IF(O1036&gt;0,VLOOKUP(O1036,V$12:AF$72,11),S1036)</f>
        <v>44511</v>
      </c>
      <c r="T1037" s="154">
        <f t="shared" si="323"/>
        <v>0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7" t="str">
        <f t="shared" ref="AG1037:AG1100" ca="1" si="332">IF(W1037&lt;TODAY(),"Pago","")</f>
        <v>Pago</v>
      </c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</row>
    <row r="1038" spans="1:208" x14ac:dyDescent="0.2">
      <c r="A1038" s="143">
        <f t="shared" si="324"/>
        <v>44488</v>
      </c>
      <c r="B1038" s="144">
        <f t="shared" ref="B1038:B1101" ca="1" si="333">IF(A1038&lt;=TODAY(),C1038+P1038,IF(AND(A1038&gt;TODAY(),A1038&lt;=$B$1),IF(VLOOKUP(TODAY(),$A$10:$D$10000,4,FALSE)=0,"n.d",C1038+P1038),"n.d"))</f>
        <v>3790.459349869991</v>
      </c>
      <c r="C1038" s="145">
        <f t="shared" si="325"/>
        <v>3783.7899999999909</v>
      </c>
      <c r="D1038" s="146">
        <f ca="1">IF(A1038&lt;$B$1,VLOOKUP(A1038,[1]DI!$A$4:$B$15000,2,FALSE),0)</f>
        <v>6.1499999999999999E-2</v>
      </c>
      <c r="E1038" s="145">
        <f t="shared" ca="1" si="317"/>
        <v>1.0002368699999999</v>
      </c>
      <c r="F1038" s="145">
        <f ca="1">(TRUNC(PRODUCT($E$12:$E1037),16))</f>
        <v>1.1197643616556201</v>
      </c>
      <c r="G1038" s="145">
        <f t="shared" ca="1" si="316"/>
        <v>1.11843911061923</v>
      </c>
      <c r="H1038" s="145">
        <f t="shared" ca="1" si="318"/>
        <v>1.0011849100000001</v>
      </c>
      <c r="I1038" s="147">
        <f t="shared" si="326"/>
        <v>2.9499999999999998E-2</v>
      </c>
      <c r="J1038" s="148">
        <f t="shared" ref="J1038:J1101" si="334">IF(O1037&gt;0,VLOOKUP(O1037,V$12:AF$72,2),J1037)</f>
        <v>44480</v>
      </c>
      <c r="K1038" s="149">
        <f t="shared" si="327"/>
        <v>5</v>
      </c>
      <c r="L1038" s="150">
        <f t="shared" si="328"/>
        <v>5</v>
      </c>
      <c r="M1038" s="151">
        <f t="shared" si="319"/>
        <v>1.0005770169999999</v>
      </c>
      <c r="N1038" s="151">
        <f t="shared" ca="1" si="320"/>
        <v>1.001762611</v>
      </c>
      <c r="O1038" s="150">
        <f t="shared" si="329"/>
        <v>0</v>
      </c>
      <c r="P1038" s="145">
        <f t="shared" ca="1" si="321"/>
        <v>6.6693498699999996</v>
      </c>
      <c r="Q1038" s="152">
        <f t="shared" si="322"/>
        <v>0</v>
      </c>
      <c r="R1038" s="153" t="str">
        <f t="shared" si="330"/>
        <v>A+J=</v>
      </c>
      <c r="S1038" s="148">
        <f t="shared" si="331"/>
        <v>44511</v>
      </c>
      <c r="T1038" s="154">
        <f t="shared" si="323"/>
        <v>0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7" t="str">
        <f t="shared" ca="1" si="332"/>
        <v>Pago</v>
      </c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</row>
    <row r="1039" spans="1:208" x14ac:dyDescent="0.2">
      <c r="A1039" s="143">
        <f t="shared" si="324"/>
        <v>44489</v>
      </c>
      <c r="B1039" s="144">
        <f t="shared" ca="1" si="333"/>
        <v>3791.7946266599911</v>
      </c>
      <c r="C1039" s="145">
        <f t="shared" si="325"/>
        <v>3783.7899999999909</v>
      </c>
      <c r="D1039" s="146">
        <f ca="1">IF(A1039&lt;$B$1,VLOOKUP(A1039,[1]DI!$A$4:$B$15000,2,FALSE),0)</f>
        <v>6.1499999999999999E-2</v>
      </c>
      <c r="E1039" s="145">
        <f t="shared" ca="1" si="317"/>
        <v>1.0002368699999999</v>
      </c>
      <c r="F1039" s="145">
        <f ca="1">(TRUNC(PRODUCT($E$12:$E1038),16))</f>
        <v>1.1200296002399699</v>
      </c>
      <c r="G1039" s="145">
        <f t="shared" ca="1" si="316"/>
        <v>1.11843911061923</v>
      </c>
      <c r="H1039" s="145">
        <f t="shared" ca="1" si="318"/>
        <v>1.0014220599999999</v>
      </c>
      <c r="I1039" s="147">
        <f t="shared" si="326"/>
        <v>2.9499999999999998E-2</v>
      </c>
      <c r="J1039" s="148">
        <f t="shared" si="334"/>
        <v>44480</v>
      </c>
      <c r="K1039" s="149">
        <f t="shared" si="327"/>
        <v>6</v>
      </c>
      <c r="L1039" s="150">
        <f t="shared" si="328"/>
        <v>6</v>
      </c>
      <c r="M1039" s="151">
        <f t="shared" si="319"/>
        <v>1.00069246</v>
      </c>
      <c r="N1039" s="151">
        <f t="shared" ca="1" si="320"/>
        <v>1.0021155049999999</v>
      </c>
      <c r="O1039" s="150">
        <f t="shared" si="329"/>
        <v>0</v>
      </c>
      <c r="P1039" s="145">
        <f t="shared" ca="1" si="321"/>
        <v>8.0046266599999996</v>
      </c>
      <c r="Q1039" s="152">
        <f t="shared" si="322"/>
        <v>0</v>
      </c>
      <c r="R1039" s="153" t="str">
        <f t="shared" si="330"/>
        <v>A+J=</v>
      </c>
      <c r="S1039" s="148">
        <f t="shared" si="331"/>
        <v>44511</v>
      </c>
      <c r="T1039" s="154">
        <f t="shared" si="323"/>
        <v>0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7" t="str">
        <f t="shared" ca="1" si="332"/>
        <v>Pago</v>
      </c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</row>
    <row r="1040" spans="1:208" x14ac:dyDescent="0.2">
      <c r="A1040" s="143">
        <f t="shared" si="324"/>
        <v>44490</v>
      </c>
      <c r="B1040" s="144">
        <f t="shared" ca="1" si="333"/>
        <v>3793.1303877699906</v>
      </c>
      <c r="C1040" s="145">
        <f t="shared" si="325"/>
        <v>3783.7899999999909</v>
      </c>
      <c r="D1040" s="146">
        <f ca="1">IF(A1040&lt;$B$1,VLOOKUP(A1040,[1]DI!$A$4:$B$15000,2,FALSE),0)</f>
        <v>6.1499999999999999E-2</v>
      </c>
      <c r="E1040" s="145">
        <f t="shared" ca="1" si="317"/>
        <v>1.0002368699999999</v>
      </c>
      <c r="F1040" s="145">
        <f ca="1">(TRUNC(PRODUCT($E$12:$E1039),16))</f>
        <v>1.1202949016513799</v>
      </c>
      <c r="G1040" s="145">
        <f t="shared" ca="1" si="316"/>
        <v>1.11843911061923</v>
      </c>
      <c r="H1040" s="145">
        <f t="shared" ca="1" si="318"/>
        <v>1.00165927</v>
      </c>
      <c r="I1040" s="147">
        <f t="shared" si="326"/>
        <v>2.9499999999999998E-2</v>
      </c>
      <c r="J1040" s="148">
        <f t="shared" si="334"/>
        <v>44480</v>
      </c>
      <c r="K1040" s="149">
        <f t="shared" si="327"/>
        <v>7</v>
      </c>
      <c r="L1040" s="150">
        <f t="shared" si="328"/>
        <v>7</v>
      </c>
      <c r="M1040" s="151">
        <f t="shared" si="319"/>
        <v>1.0008079160000001</v>
      </c>
      <c r="N1040" s="151">
        <f t="shared" ca="1" si="320"/>
        <v>1.002468527</v>
      </c>
      <c r="O1040" s="150">
        <f t="shared" si="329"/>
        <v>0</v>
      </c>
      <c r="P1040" s="145">
        <f t="shared" ca="1" si="321"/>
        <v>9.3403877699999995</v>
      </c>
      <c r="Q1040" s="152">
        <f t="shared" si="322"/>
        <v>0</v>
      </c>
      <c r="R1040" s="153" t="str">
        <f t="shared" si="330"/>
        <v>A+J=</v>
      </c>
      <c r="S1040" s="148">
        <f t="shared" si="331"/>
        <v>44511</v>
      </c>
      <c r="T1040" s="154">
        <f t="shared" si="323"/>
        <v>0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7" t="str">
        <f t="shared" ca="1" si="332"/>
        <v>Pago</v>
      </c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</row>
    <row r="1041" spans="1:208" x14ac:dyDescent="0.2">
      <c r="A1041" s="143">
        <f t="shared" si="324"/>
        <v>44491</v>
      </c>
      <c r="B1041" s="144">
        <f t="shared" ca="1" si="333"/>
        <v>3794.466595369991</v>
      </c>
      <c r="C1041" s="145">
        <f t="shared" si="325"/>
        <v>3783.7899999999909</v>
      </c>
      <c r="D1041" s="146">
        <f ca="1">IF(A1041&lt;$B$1,VLOOKUP(A1041,[1]DI!$A$4:$B$15000,2,FALSE),0)</f>
        <v>6.1499999999999999E-2</v>
      </c>
      <c r="E1041" s="145">
        <f t="shared" ca="1" si="317"/>
        <v>1.0002368699999999</v>
      </c>
      <c r="F1041" s="145">
        <f ca="1">(TRUNC(PRODUCT($E$12:$E1040),16))</f>
        <v>1.12056026590473</v>
      </c>
      <c r="G1041" s="145">
        <f t="shared" ca="1" si="316"/>
        <v>1.11843911061923</v>
      </c>
      <c r="H1041" s="145">
        <f t="shared" ca="1" si="318"/>
        <v>1.00189653</v>
      </c>
      <c r="I1041" s="147">
        <f t="shared" si="326"/>
        <v>2.9499999999999998E-2</v>
      </c>
      <c r="J1041" s="148">
        <f t="shared" si="334"/>
        <v>44480</v>
      </c>
      <c r="K1041" s="149">
        <f t="shared" si="327"/>
        <v>8</v>
      </c>
      <c r="L1041" s="150">
        <f t="shared" si="328"/>
        <v>8</v>
      </c>
      <c r="M1041" s="151">
        <f t="shared" si="319"/>
        <v>1.000923386</v>
      </c>
      <c r="N1041" s="151">
        <f t="shared" ca="1" si="320"/>
        <v>1.0028216670000001</v>
      </c>
      <c r="O1041" s="150">
        <f t="shared" si="329"/>
        <v>0</v>
      </c>
      <c r="P1041" s="145">
        <f t="shared" ca="1" si="321"/>
        <v>10.676595369999999</v>
      </c>
      <c r="Q1041" s="152">
        <f t="shared" si="322"/>
        <v>0</v>
      </c>
      <c r="R1041" s="153" t="str">
        <f t="shared" si="330"/>
        <v>A+J=</v>
      </c>
      <c r="S1041" s="148">
        <f t="shared" si="331"/>
        <v>44511</v>
      </c>
      <c r="T1041" s="154">
        <f t="shared" si="323"/>
        <v>0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7" t="str">
        <f t="shared" ca="1" si="332"/>
        <v>Pago</v>
      </c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</row>
    <row r="1042" spans="1:208" x14ac:dyDescent="0.2">
      <c r="A1042" s="143">
        <f t="shared" si="324"/>
        <v>44492</v>
      </c>
      <c r="B1042" s="144">
        <f t="shared" ca="1" si="333"/>
        <v>3795.8032948699911</v>
      </c>
      <c r="C1042" s="145">
        <f t="shared" si="325"/>
        <v>3783.7899999999909</v>
      </c>
      <c r="D1042" s="146">
        <f ca="1">IF(A1042&lt;$B$1,VLOOKUP(A1042,[1]DI!$A$4:$B$15000,2,FALSE),0)</f>
        <v>0</v>
      </c>
      <c r="E1042" s="145">
        <f t="shared" ca="1" si="317"/>
        <v>1</v>
      </c>
      <c r="F1042" s="145">
        <f ca="1">(TRUNC(PRODUCT($E$12:$E1041),16))</f>
        <v>1.1208256930149101</v>
      </c>
      <c r="G1042" s="145">
        <f t="shared" ca="1" si="316"/>
        <v>1.11843911061923</v>
      </c>
      <c r="H1042" s="145">
        <f t="shared" ca="1" si="318"/>
        <v>1.0021338500000001</v>
      </c>
      <c r="I1042" s="147">
        <f t="shared" si="326"/>
        <v>2.9499999999999998E-2</v>
      </c>
      <c r="J1042" s="148">
        <f t="shared" si="334"/>
        <v>44480</v>
      </c>
      <c r="K1042" s="149">
        <f t="shared" si="327"/>
        <v>8</v>
      </c>
      <c r="L1042" s="150">
        <f t="shared" si="328"/>
        <v>9</v>
      </c>
      <c r="M1042" s="151">
        <f t="shared" si="319"/>
        <v>1.0010388699999999</v>
      </c>
      <c r="N1042" s="151">
        <f t="shared" ca="1" si="320"/>
        <v>1.003174937</v>
      </c>
      <c r="O1042" s="150">
        <f t="shared" si="329"/>
        <v>0</v>
      </c>
      <c r="P1042" s="145">
        <f t="shared" ca="1" si="321"/>
        <v>12.013294869999999</v>
      </c>
      <c r="Q1042" s="152">
        <f t="shared" si="322"/>
        <v>0</v>
      </c>
      <c r="R1042" s="153" t="str">
        <f t="shared" si="330"/>
        <v>A+J=</v>
      </c>
      <c r="S1042" s="148">
        <f t="shared" si="331"/>
        <v>44511</v>
      </c>
      <c r="T1042" s="154">
        <f t="shared" si="323"/>
        <v>0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7" t="str">
        <f t="shared" ca="1" si="332"/>
        <v>Pago</v>
      </c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</row>
    <row r="1043" spans="1:208" x14ac:dyDescent="0.2">
      <c r="A1043" s="143">
        <f t="shared" si="324"/>
        <v>44493</v>
      </c>
      <c r="B1043" s="144">
        <f t="shared" ca="1" si="333"/>
        <v>3795.8032948699911</v>
      </c>
      <c r="C1043" s="145">
        <f t="shared" si="325"/>
        <v>3783.7899999999909</v>
      </c>
      <c r="D1043" s="146">
        <f ca="1">IF(A1043&lt;$B$1,VLOOKUP(A1043,[1]DI!$A$4:$B$15000,2,FALSE),0)</f>
        <v>0</v>
      </c>
      <c r="E1043" s="145">
        <f t="shared" ca="1" si="317"/>
        <v>1</v>
      </c>
      <c r="F1043" s="145">
        <f ca="1">(TRUNC(PRODUCT($E$12:$E1042),16))</f>
        <v>1.1208256930149101</v>
      </c>
      <c r="G1043" s="145">
        <f t="shared" ca="1" si="316"/>
        <v>1.11843911061923</v>
      </c>
      <c r="H1043" s="145">
        <f t="shared" ca="1" si="318"/>
        <v>1.0021338500000001</v>
      </c>
      <c r="I1043" s="147">
        <f t="shared" si="326"/>
        <v>2.9499999999999998E-2</v>
      </c>
      <c r="J1043" s="148">
        <f t="shared" si="334"/>
        <v>44480</v>
      </c>
      <c r="K1043" s="149">
        <f t="shared" si="327"/>
        <v>8</v>
      </c>
      <c r="L1043" s="150">
        <f t="shared" si="328"/>
        <v>9</v>
      </c>
      <c r="M1043" s="151">
        <f t="shared" si="319"/>
        <v>1.0010388699999999</v>
      </c>
      <c r="N1043" s="151">
        <f t="shared" ca="1" si="320"/>
        <v>1.003174937</v>
      </c>
      <c r="O1043" s="150">
        <f t="shared" si="329"/>
        <v>0</v>
      </c>
      <c r="P1043" s="145">
        <f t="shared" ca="1" si="321"/>
        <v>12.013294869999999</v>
      </c>
      <c r="Q1043" s="152">
        <f t="shared" si="322"/>
        <v>0</v>
      </c>
      <c r="R1043" s="153" t="str">
        <f t="shared" si="330"/>
        <v>A+J=</v>
      </c>
      <c r="S1043" s="148">
        <f t="shared" si="331"/>
        <v>44511</v>
      </c>
      <c r="T1043" s="154">
        <f t="shared" si="323"/>
        <v>0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7" t="str">
        <f t="shared" ca="1" si="332"/>
        <v>Pago</v>
      </c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</row>
    <row r="1044" spans="1:208" x14ac:dyDescent="0.2">
      <c r="A1044" s="143">
        <f t="shared" si="324"/>
        <v>44494</v>
      </c>
      <c r="B1044" s="144">
        <f t="shared" ca="1" si="333"/>
        <v>3795.8032948699911</v>
      </c>
      <c r="C1044" s="145">
        <f t="shared" si="325"/>
        <v>3783.7899999999909</v>
      </c>
      <c r="D1044" s="146">
        <f ca="1">IF(A1044&lt;$B$1,VLOOKUP(A1044,[1]DI!$A$4:$B$15000,2,FALSE),0)</f>
        <v>6.1499999999999999E-2</v>
      </c>
      <c r="E1044" s="145">
        <f t="shared" ca="1" si="317"/>
        <v>1.0002368699999999</v>
      </c>
      <c r="F1044" s="145">
        <f ca="1">(TRUNC(PRODUCT($E$12:$E1043),16))</f>
        <v>1.1208256930149101</v>
      </c>
      <c r="G1044" s="145">
        <f t="shared" ca="1" si="316"/>
        <v>1.11843911061923</v>
      </c>
      <c r="H1044" s="145">
        <f t="shared" ca="1" si="318"/>
        <v>1.0021338500000001</v>
      </c>
      <c r="I1044" s="147">
        <f t="shared" si="326"/>
        <v>2.9499999999999998E-2</v>
      </c>
      <c r="J1044" s="148">
        <f t="shared" si="334"/>
        <v>44480</v>
      </c>
      <c r="K1044" s="149">
        <f t="shared" si="327"/>
        <v>9</v>
      </c>
      <c r="L1044" s="150">
        <f t="shared" si="328"/>
        <v>9</v>
      </c>
      <c r="M1044" s="151">
        <f t="shared" si="319"/>
        <v>1.0010388699999999</v>
      </c>
      <c r="N1044" s="151">
        <f t="shared" ca="1" si="320"/>
        <v>1.003174937</v>
      </c>
      <c r="O1044" s="150">
        <f t="shared" si="329"/>
        <v>0</v>
      </c>
      <c r="P1044" s="145">
        <f t="shared" ca="1" si="321"/>
        <v>12.013294869999999</v>
      </c>
      <c r="Q1044" s="152">
        <f t="shared" si="322"/>
        <v>0</v>
      </c>
      <c r="R1044" s="153" t="str">
        <f t="shared" si="330"/>
        <v>A+J=</v>
      </c>
      <c r="S1044" s="148">
        <f t="shared" si="331"/>
        <v>44511</v>
      </c>
      <c r="T1044" s="154">
        <f t="shared" si="323"/>
        <v>0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7" t="str">
        <f t="shared" ca="1" si="332"/>
        <v>Pago</v>
      </c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</row>
    <row r="1045" spans="1:208" x14ac:dyDescent="0.2">
      <c r="A1045" s="143">
        <f t="shared" si="324"/>
        <v>44495</v>
      </c>
      <c r="B1045" s="144">
        <f t="shared" ca="1" si="333"/>
        <v>3797.1404711199907</v>
      </c>
      <c r="C1045" s="145">
        <f t="shared" si="325"/>
        <v>3783.7899999999909</v>
      </c>
      <c r="D1045" s="146">
        <f ca="1">IF(A1045&lt;$B$1,VLOOKUP(A1045,[1]DI!$A$4:$B$15000,2,FALSE),0)</f>
        <v>6.1499999999999999E-2</v>
      </c>
      <c r="E1045" s="145">
        <f t="shared" ca="1" si="317"/>
        <v>1.0002368699999999</v>
      </c>
      <c r="F1045" s="145">
        <f ca="1">(TRUNC(PRODUCT($E$12:$E1044),16))</f>
        <v>1.12109118299682</v>
      </c>
      <c r="G1045" s="145">
        <f t="shared" ca="1" si="316"/>
        <v>1.11843911061923</v>
      </c>
      <c r="H1045" s="145">
        <f t="shared" ca="1" si="318"/>
        <v>1.0023712300000001</v>
      </c>
      <c r="I1045" s="147">
        <f t="shared" si="326"/>
        <v>2.9499999999999998E-2</v>
      </c>
      <c r="J1045" s="148">
        <f t="shared" si="334"/>
        <v>44480</v>
      </c>
      <c r="K1045" s="149">
        <f t="shared" si="327"/>
        <v>10</v>
      </c>
      <c r="L1045" s="150">
        <f t="shared" si="328"/>
        <v>10</v>
      </c>
      <c r="M1045" s="151">
        <f t="shared" si="319"/>
        <v>1.001154366</v>
      </c>
      <c r="N1045" s="151">
        <f t="shared" ca="1" si="320"/>
        <v>1.003528333</v>
      </c>
      <c r="O1045" s="150">
        <f t="shared" si="329"/>
        <v>0</v>
      </c>
      <c r="P1045" s="145">
        <f t="shared" ca="1" si="321"/>
        <v>13.35047112</v>
      </c>
      <c r="Q1045" s="152">
        <f t="shared" si="322"/>
        <v>0</v>
      </c>
      <c r="R1045" s="153" t="str">
        <f t="shared" si="330"/>
        <v>A+J=</v>
      </c>
      <c r="S1045" s="148">
        <f t="shared" si="331"/>
        <v>44511</v>
      </c>
      <c r="T1045" s="154">
        <f t="shared" si="323"/>
        <v>0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7" t="str">
        <f t="shared" ca="1" si="332"/>
        <v>Pago</v>
      </c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</row>
    <row r="1046" spans="1:208" x14ac:dyDescent="0.2">
      <c r="A1046" s="143">
        <f t="shared" si="324"/>
        <v>44496</v>
      </c>
      <c r="B1046" s="144">
        <f t="shared" ca="1" si="333"/>
        <v>3798.4781014199907</v>
      </c>
      <c r="C1046" s="145">
        <f t="shared" si="325"/>
        <v>3783.7899999999909</v>
      </c>
      <c r="D1046" s="146">
        <f ca="1">IF(A1046&lt;$B$1,VLOOKUP(A1046,[1]DI!$A$4:$B$15000,2,FALSE),0)</f>
        <v>6.1499999999999999E-2</v>
      </c>
      <c r="E1046" s="145">
        <f t="shared" ca="1" si="317"/>
        <v>1.0002368699999999</v>
      </c>
      <c r="F1046" s="145">
        <f ca="1">(TRUNC(PRODUCT($E$12:$E1045),16))</f>
        <v>1.12135673586533</v>
      </c>
      <c r="G1046" s="145">
        <f t="shared" ca="1" si="316"/>
        <v>1.11843911061923</v>
      </c>
      <c r="H1046" s="145">
        <f t="shared" ca="1" si="318"/>
        <v>1.0026086599999999</v>
      </c>
      <c r="I1046" s="147">
        <f t="shared" si="326"/>
        <v>2.9499999999999998E-2</v>
      </c>
      <c r="J1046" s="148">
        <f t="shared" si="334"/>
        <v>44480</v>
      </c>
      <c r="K1046" s="149">
        <f t="shared" si="327"/>
        <v>11</v>
      </c>
      <c r="L1046" s="150">
        <f t="shared" si="328"/>
        <v>11</v>
      </c>
      <c r="M1046" s="151">
        <f t="shared" si="319"/>
        <v>1.0012698760000001</v>
      </c>
      <c r="N1046" s="151">
        <f t="shared" ca="1" si="320"/>
        <v>1.0038818490000001</v>
      </c>
      <c r="O1046" s="150">
        <f t="shared" si="329"/>
        <v>0</v>
      </c>
      <c r="P1046" s="145">
        <f t="shared" ca="1" si="321"/>
        <v>14.688101420000001</v>
      </c>
      <c r="Q1046" s="152">
        <f t="shared" si="322"/>
        <v>0</v>
      </c>
      <c r="R1046" s="153" t="str">
        <f t="shared" si="330"/>
        <v>A+J=</v>
      </c>
      <c r="S1046" s="148">
        <f t="shared" si="331"/>
        <v>44511</v>
      </c>
      <c r="T1046" s="154">
        <f t="shared" si="323"/>
        <v>0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7" t="str">
        <f t="shared" ca="1" si="332"/>
        <v>Pago</v>
      </c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</row>
    <row r="1047" spans="1:208" x14ac:dyDescent="0.2">
      <c r="A1047" s="143">
        <f t="shared" si="324"/>
        <v>44497</v>
      </c>
      <c r="B1047" s="144">
        <f t="shared" ca="1" si="333"/>
        <v>3799.816212269991</v>
      </c>
      <c r="C1047" s="145">
        <f t="shared" si="325"/>
        <v>3783.7899999999909</v>
      </c>
      <c r="D1047" s="146">
        <f ca="1">IF(A1047&lt;$B$1,VLOOKUP(A1047,[1]DI!$A$4:$B$15000,2,FALSE),0)</f>
        <v>7.6499999999999999E-2</v>
      </c>
      <c r="E1047" s="145">
        <f t="shared" ca="1" si="317"/>
        <v>1.0002925600000001</v>
      </c>
      <c r="F1047" s="145">
        <f ca="1">(TRUNC(PRODUCT($E$12:$E1046),16))</f>
        <v>1.1216223516353601</v>
      </c>
      <c r="G1047" s="145">
        <f t="shared" ca="1" si="316"/>
        <v>1.11843911061923</v>
      </c>
      <c r="H1047" s="145">
        <f t="shared" ca="1" si="318"/>
        <v>1.0028461500000001</v>
      </c>
      <c r="I1047" s="147">
        <f t="shared" si="326"/>
        <v>2.9499999999999998E-2</v>
      </c>
      <c r="J1047" s="148">
        <f t="shared" si="334"/>
        <v>44480</v>
      </c>
      <c r="K1047" s="149">
        <f t="shared" si="327"/>
        <v>12</v>
      </c>
      <c r="L1047" s="150">
        <f t="shared" si="328"/>
        <v>12</v>
      </c>
      <c r="M1047" s="151">
        <f t="shared" si="319"/>
        <v>1.0013853989999999</v>
      </c>
      <c r="N1047" s="151">
        <f t="shared" ca="1" si="320"/>
        <v>1.0042354920000001</v>
      </c>
      <c r="O1047" s="150">
        <f t="shared" si="329"/>
        <v>0</v>
      </c>
      <c r="P1047" s="145">
        <f t="shared" ca="1" si="321"/>
        <v>16.026212269999998</v>
      </c>
      <c r="Q1047" s="152">
        <f t="shared" si="322"/>
        <v>0</v>
      </c>
      <c r="R1047" s="153" t="str">
        <f t="shared" si="330"/>
        <v>A+J=</v>
      </c>
      <c r="S1047" s="148">
        <f t="shared" si="331"/>
        <v>44511</v>
      </c>
      <c r="T1047" s="154">
        <f t="shared" si="323"/>
        <v>0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7" t="str">
        <f t="shared" ca="1" si="332"/>
        <v>Pago</v>
      </c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</row>
    <row r="1048" spans="1:208" x14ac:dyDescent="0.2">
      <c r="A1048" s="143">
        <f t="shared" si="324"/>
        <v>44498</v>
      </c>
      <c r="B1048" s="144">
        <f t="shared" ca="1" si="333"/>
        <v>3801.3664158999909</v>
      </c>
      <c r="C1048" s="145">
        <f t="shared" si="325"/>
        <v>3783.7899999999909</v>
      </c>
      <c r="D1048" s="146">
        <f ca="1">IF(A1048&lt;$B$1,VLOOKUP(A1048,[1]DI!$A$4:$B$15000,2,FALSE),0)</f>
        <v>7.6499999999999999E-2</v>
      </c>
      <c r="E1048" s="145">
        <f t="shared" ca="1" si="317"/>
        <v>1.0002925600000001</v>
      </c>
      <c r="F1048" s="145">
        <f ca="1">(TRUNC(PRODUCT($E$12:$E1047),16))</f>
        <v>1.12195049347055</v>
      </c>
      <c r="G1048" s="145">
        <f t="shared" ca="1" si="316"/>
        <v>1.11843911061923</v>
      </c>
      <c r="H1048" s="145">
        <f t="shared" ca="1" si="318"/>
        <v>1.0031395400000001</v>
      </c>
      <c r="I1048" s="147">
        <f t="shared" si="326"/>
        <v>2.9499999999999998E-2</v>
      </c>
      <c r="J1048" s="148">
        <f t="shared" si="334"/>
        <v>44480</v>
      </c>
      <c r="K1048" s="149">
        <f t="shared" si="327"/>
        <v>13</v>
      </c>
      <c r="L1048" s="150">
        <f t="shared" si="328"/>
        <v>13</v>
      </c>
      <c r="M1048" s="151">
        <f t="shared" si="319"/>
        <v>1.001500936</v>
      </c>
      <c r="N1048" s="151">
        <f t="shared" ca="1" si="320"/>
        <v>1.004645188</v>
      </c>
      <c r="O1048" s="150">
        <f t="shared" si="329"/>
        <v>0</v>
      </c>
      <c r="P1048" s="145">
        <f t="shared" ca="1" si="321"/>
        <v>17.576415900000001</v>
      </c>
      <c r="Q1048" s="152">
        <f t="shared" si="322"/>
        <v>0</v>
      </c>
      <c r="R1048" s="153" t="str">
        <f t="shared" si="330"/>
        <v>A+J=</v>
      </c>
      <c r="S1048" s="148">
        <f t="shared" si="331"/>
        <v>44511</v>
      </c>
      <c r="T1048" s="154">
        <f t="shared" si="323"/>
        <v>0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7" t="str">
        <f t="shared" ca="1" si="332"/>
        <v>Pago</v>
      </c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</row>
    <row r="1049" spans="1:208" x14ac:dyDescent="0.2">
      <c r="A1049" s="143">
        <f t="shared" si="324"/>
        <v>44499</v>
      </c>
      <c r="B1049" s="144">
        <f t="shared" ca="1" si="333"/>
        <v>3802.9172665499909</v>
      </c>
      <c r="C1049" s="145">
        <f t="shared" si="325"/>
        <v>3783.7899999999909</v>
      </c>
      <c r="D1049" s="146">
        <f ca="1">IF(A1049&lt;$B$1,VLOOKUP(A1049,[1]DI!$A$4:$B$15000,2,FALSE),0)</f>
        <v>0</v>
      </c>
      <c r="E1049" s="145">
        <f t="shared" ca="1" si="317"/>
        <v>1</v>
      </c>
      <c r="F1049" s="145">
        <f ca="1">(TRUNC(PRODUCT($E$12:$E1048),16))</f>
        <v>1.12227873130692</v>
      </c>
      <c r="G1049" s="145">
        <f t="shared" ca="1" si="316"/>
        <v>1.11843911061923</v>
      </c>
      <c r="H1049" s="145">
        <f t="shared" ca="1" si="318"/>
        <v>1.0034330199999999</v>
      </c>
      <c r="I1049" s="147">
        <f t="shared" si="326"/>
        <v>2.9499999999999998E-2</v>
      </c>
      <c r="J1049" s="148">
        <f t="shared" si="334"/>
        <v>44480</v>
      </c>
      <c r="K1049" s="149">
        <f t="shared" si="327"/>
        <v>13</v>
      </c>
      <c r="L1049" s="150">
        <f t="shared" si="328"/>
        <v>14</v>
      </c>
      <c r="M1049" s="151">
        <f t="shared" si="319"/>
        <v>1.0016164860000001</v>
      </c>
      <c r="N1049" s="151">
        <f t="shared" ca="1" si="320"/>
        <v>1.0050550549999999</v>
      </c>
      <c r="O1049" s="150">
        <f t="shared" si="329"/>
        <v>0</v>
      </c>
      <c r="P1049" s="145">
        <f t="shared" ca="1" si="321"/>
        <v>19.127266550000002</v>
      </c>
      <c r="Q1049" s="152">
        <f t="shared" si="322"/>
        <v>0</v>
      </c>
      <c r="R1049" s="153" t="str">
        <f t="shared" si="330"/>
        <v>A+J=</v>
      </c>
      <c r="S1049" s="148">
        <f t="shared" si="331"/>
        <v>44511</v>
      </c>
      <c r="T1049" s="154">
        <f t="shared" si="323"/>
        <v>0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7" t="str">
        <f t="shared" ca="1" si="332"/>
        <v>Pago</v>
      </c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</row>
    <row r="1050" spans="1:208" x14ac:dyDescent="0.2">
      <c r="A1050" s="143">
        <f t="shared" si="324"/>
        <v>44500</v>
      </c>
      <c r="B1050" s="144">
        <f t="shared" ca="1" si="333"/>
        <v>3802.9172665499909</v>
      </c>
      <c r="C1050" s="145">
        <f t="shared" si="325"/>
        <v>3783.7899999999909</v>
      </c>
      <c r="D1050" s="146">
        <f ca="1">IF(A1050&lt;$B$1,VLOOKUP(A1050,[1]DI!$A$4:$B$15000,2,FALSE),0)</f>
        <v>0</v>
      </c>
      <c r="E1050" s="145">
        <f t="shared" ca="1" si="317"/>
        <v>1</v>
      </c>
      <c r="F1050" s="145">
        <f ca="1">(TRUNC(PRODUCT($E$12:$E1049),16))</f>
        <v>1.12227873130692</v>
      </c>
      <c r="G1050" s="145">
        <f t="shared" ca="1" si="316"/>
        <v>1.11843911061923</v>
      </c>
      <c r="H1050" s="145">
        <f t="shared" ca="1" si="318"/>
        <v>1.0034330199999999</v>
      </c>
      <c r="I1050" s="147">
        <f t="shared" si="326"/>
        <v>2.9499999999999998E-2</v>
      </c>
      <c r="J1050" s="148">
        <f t="shared" si="334"/>
        <v>44480</v>
      </c>
      <c r="K1050" s="149">
        <f t="shared" si="327"/>
        <v>13</v>
      </c>
      <c r="L1050" s="150">
        <f t="shared" si="328"/>
        <v>14</v>
      </c>
      <c r="M1050" s="151">
        <f t="shared" si="319"/>
        <v>1.0016164860000001</v>
      </c>
      <c r="N1050" s="151">
        <f t="shared" ca="1" si="320"/>
        <v>1.0050550549999999</v>
      </c>
      <c r="O1050" s="150">
        <f t="shared" si="329"/>
        <v>0</v>
      </c>
      <c r="P1050" s="145">
        <f t="shared" ca="1" si="321"/>
        <v>19.127266550000002</v>
      </c>
      <c r="Q1050" s="152">
        <f t="shared" si="322"/>
        <v>0</v>
      </c>
      <c r="R1050" s="153" t="str">
        <f t="shared" si="330"/>
        <v>A+J=</v>
      </c>
      <c r="S1050" s="148">
        <f t="shared" si="331"/>
        <v>44511</v>
      </c>
      <c r="T1050" s="154">
        <f t="shared" si="323"/>
        <v>0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7" t="str">
        <f t="shared" ca="1" si="332"/>
        <v>Pago</v>
      </c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</row>
    <row r="1051" spans="1:208" x14ac:dyDescent="0.2">
      <c r="A1051" s="143">
        <f t="shared" si="324"/>
        <v>44501</v>
      </c>
      <c r="B1051" s="144">
        <f t="shared" ca="1" si="333"/>
        <v>3802.9172665499909</v>
      </c>
      <c r="C1051" s="145">
        <f t="shared" si="325"/>
        <v>3783.7899999999909</v>
      </c>
      <c r="D1051" s="146">
        <f ca="1">IF(A1051&lt;$B$1,VLOOKUP(A1051,[1]DI!$A$4:$B$15000,2,FALSE),0)</f>
        <v>7.6499999999999999E-2</v>
      </c>
      <c r="E1051" s="145">
        <f t="shared" ca="1" si="317"/>
        <v>1.0002925600000001</v>
      </c>
      <c r="F1051" s="145">
        <f ca="1">(TRUNC(PRODUCT($E$12:$E1050),16))</f>
        <v>1.12227873130692</v>
      </c>
      <c r="G1051" s="145">
        <f t="shared" ca="1" si="316"/>
        <v>1.11843911061923</v>
      </c>
      <c r="H1051" s="145">
        <f t="shared" ca="1" si="318"/>
        <v>1.0034330199999999</v>
      </c>
      <c r="I1051" s="147">
        <f t="shared" si="326"/>
        <v>2.9499999999999998E-2</v>
      </c>
      <c r="J1051" s="148">
        <f t="shared" si="334"/>
        <v>44480</v>
      </c>
      <c r="K1051" s="149">
        <f t="shared" si="327"/>
        <v>14</v>
      </c>
      <c r="L1051" s="150">
        <f t="shared" si="328"/>
        <v>14</v>
      </c>
      <c r="M1051" s="151">
        <f t="shared" si="319"/>
        <v>1.0016164860000001</v>
      </c>
      <c r="N1051" s="151">
        <f t="shared" ca="1" si="320"/>
        <v>1.0050550549999999</v>
      </c>
      <c r="O1051" s="150">
        <f t="shared" si="329"/>
        <v>0</v>
      </c>
      <c r="P1051" s="145">
        <f t="shared" ca="1" si="321"/>
        <v>19.127266550000002</v>
      </c>
      <c r="Q1051" s="152">
        <f t="shared" si="322"/>
        <v>0</v>
      </c>
      <c r="R1051" s="153" t="str">
        <f t="shared" si="330"/>
        <v>A+J=</v>
      </c>
      <c r="S1051" s="148">
        <f t="shared" si="331"/>
        <v>44511</v>
      </c>
      <c r="T1051" s="154">
        <f t="shared" si="323"/>
        <v>0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7" t="str">
        <f t="shared" ca="1" si="332"/>
        <v>Pago</v>
      </c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</row>
    <row r="1052" spans="1:208" x14ac:dyDescent="0.2">
      <c r="A1052" s="143">
        <f t="shared" si="324"/>
        <v>44502</v>
      </c>
      <c r="B1052" s="144">
        <f t="shared" ca="1" si="333"/>
        <v>3804.4687301799909</v>
      </c>
      <c r="C1052" s="145">
        <f t="shared" si="325"/>
        <v>3783.7899999999909</v>
      </c>
      <c r="D1052" s="146">
        <f ca="1">IF(A1052&lt;$B$1,VLOOKUP(A1052,[1]DI!$A$4:$B$15000,2,FALSE),0)</f>
        <v>0</v>
      </c>
      <c r="E1052" s="145">
        <f t="shared" ca="1" si="317"/>
        <v>1</v>
      </c>
      <c r="F1052" s="145">
        <f ca="1">(TRUNC(PRODUCT($E$12:$E1051),16))</f>
        <v>1.1226070651725499</v>
      </c>
      <c r="G1052" s="145">
        <f t="shared" ca="1" si="316"/>
        <v>1.11843911061923</v>
      </c>
      <c r="H1052" s="145">
        <f t="shared" ca="1" si="318"/>
        <v>1.0037265799999999</v>
      </c>
      <c r="I1052" s="147">
        <f t="shared" si="326"/>
        <v>2.9499999999999998E-2</v>
      </c>
      <c r="J1052" s="148">
        <f t="shared" si="334"/>
        <v>44480</v>
      </c>
      <c r="K1052" s="149">
        <f t="shared" si="327"/>
        <v>14</v>
      </c>
      <c r="L1052" s="150">
        <f t="shared" si="328"/>
        <v>15</v>
      </c>
      <c r="M1052" s="151">
        <f t="shared" si="319"/>
        <v>1.0017320489999999</v>
      </c>
      <c r="N1052" s="151">
        <f t="shared" ca="1" si="320"/>
        <v>1.0054650839999999</v>
      </c>
      <c r="O1052" s="150">
        <f t="shared" si="329"/>
        <v>0</v>
      </c>
      <c r="P1052" s="145">
        <f t="shared" ca="1" si="321"/>
        <v>20.678730179999999</v>
      </c>
      <c r="Q1052" s="152">
        <f t="shared" si="322"/>
        <v>0</v>
      </c>
      <c r="R1052" s="153" t="str">
        <f t="shared" si="330"/>
        <v>A+J=</v>
      </c>
      <c r="S1052" s="148">
        <f t="shared" si="331"/>
        <v>44511</v>
      </c>
      <c r="T1052" s="154">
        <f t="shared" si="323"/>
        <v>0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7" t="str">
        <f t="shared" ca="1" si="332"/>
        <v>Pago</v>
      </c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</row>
    <row r="1053" spans="1:208" x14ac:dyDescent="0.2">
      <c r="A1053" s="143">
        <f t="shared" si="324"/>
        <v>44503</v>
      </c>
      <c r="B1053" s="144">
        <f t="shared" ca="1" si="333"/>
        <v>3804.4687301799909</v>
      </c>
      <c r="C1053" s="145">
        <f t="shared" si="325"/>
        <v>3783.7899999999909</v>
      </c>
      <c r="D1053" s="146">
        <f ca="1">IF(A1053&lt;$B$1,VLOOKUP(A1053,[1]DI!$A$4:$B$15000,2,FALSE),0)</f>
        <v>7.6499999999999999E-2</v>
      </c>
      <c r="E1053" s="145">
        <f t="shared" ca="1" si="317"/>
        <v>1.0002925600000001</v>
      </c>
      <c r="F1053" s="145">
        <f ca="1">(TRUNC(PRODUCT($E$12:$E1052),16))</f>
        <v>1.1226070651725499</v>
      </c>
      <c r="G1053" s="145">
        <f t="shared" ca="1" si="316"/>
        <v>1.11843911061923</v>
      </c>
      <c r="H1053" s="145">
        <f t="shared" ca="1" si="318"/>
        <v>1.0037265799999999</v>
      </c>
      <c r="I1053" s="147">
        <f t="shared" si="326"/>
        <v>2.9499999999999998E-2</v>
      </c>
      <c r="J1053" s="148">
        <f t="shared" si="334"/>
        <v>44480</v>
      </c>
      <c r="K1053" s="149">
        <f t="shared" si="327"/>
        <v>15</v>
      </c>
      <c r="L1053" s="150">
        <f t="shared" si="328"/>
        <v>15</v>
      </c>
      <c r="M1053" s="151">
        <f t="shared" si="319"/>
        <v>1.0017320489999999</v>
      </c>
      <c r="N1053" s="151">
        <f t="shared" ca="1" si="320"/>
        <v>1.0054650839999999</v>
      </c>
      <c r="O1053" s="150">
        <f t="shared" si="329"/>
        <v>0</v>
      </c>
      <c r="P1053" s="145">
        <f t="shared" ca="1" si="321"/>
        <v>20.678730179999999</v>
      </c>
      <c r="Q1053" s="152">
        <f t="shared" si="322"/>
        <v>0</v>
      </c>
      <c r="R1053" s="153" t="str">
        <f t="shared" si="330"/>
        <v>A+J=</v>
      </c>
      <c r="S1053" s="148">
        <f t="shared" si="331"/>
        <v>44511</v>
      </c>
      <c r="T1053" s="154">
        <f t="shared" si="323"/>
        <v>0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7" t="str">
        <f t="shared" ca="1" si="332"/>
        <v>Pago</v>
      </c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</row>
    <row r="1054" spans="1:208" x14ac:dyDescent="0.2">
      <c r="A1054" s="143">
        <f t="shared" si="324"/>
        <v>44504</v>
      </c>
      <c r="B1054" s="144">
        <f t="shared" ca="1" si="333"/>
        <v>3806.0208370599908</v>
      </c>
      <c r="C1054" s="145">
        <f t="shared" si="325"/>
        <v>3783.7899999999909</v>
      </c>
      <c r="D1054" s="146">
        <f ca="1">IF(A1054&lt;$B$1,VLOOKUP(A1054,[1]DI!$A$4:$B$15000,2,FALSE),0)</f>
        <v>7.6499999999999999E-2</v>
      </c>
      <c r="E1054" s="145">
        <f t="shared" ca="1" si="317"/>
        <v>1.0002925600000001</v>
      </c>
      <c r="F1054" s="145">
        <f ca="1">(TRUNC(PRODUCT($E$12:$E1053),16))</f>
        <v>1.1229354950955399</v>
      </c>
      <c r="G1054" s="145">
        <f t="shared" ca="1" si="316"/>
        <v>1.11843911061923</v>
      </c>
      <c r="H1054" s="145">
        <f t="shared" ca="1" si="318"/>
        <v>1.0040202300000001</v>
      </c>
      <c r="I1054" s="147">
        <f t="shared" si="326"/>
        <v>2.9499999999999998E-2</v>
      </c>
      <c r="J1054" s="148">
        <f t="shared" si="334"/>
        <v>44480</v>
      </c>
      <c r="K1054" s="149">
        <f t="shared" si="327"/>
        <v>16</v>
      </c>
      <c r="L1054" s="150">
        <f t="shared" si="328"/>
        <v>16</v>
      </c>
      <c r="M1054" s="151">
        <f t="shared" si="319"/>
        <v>1.0018476249999999</v>
      </c>
      <c r="N1054" s="151">
        <f t="shared" ca="1" si="320"/>
        <v>1.005875283</v>
      </c>
      <c r="O1054" s="150">
        <f t="shared" si="329"/>
        <v>0</v>
      </c>
      <c r="P1054" s="145">
        <f t="shared" ca="1" si="321"/>
        <v>22.230837059999999</v>
      </c>
      <c r="Q1054" s="152">
        <f t="shared" si="322"/>
        <v>0</v>
      </c>
      <c r="R1054" s="153" t="str">
        <f t="shared" si="330"/>
        <v>A+J=</v>
      </c>
      <c r="S1054" s="148">
        <f t="shared" si="331"/>
        <v>44511</v>
      </c>
      <c r="T1054" s="154">
        <f t="shared" si="323"/>
        <v>0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7" t="str">
        <f t="shared" ca="1" si="332"/>
        <v>Pago</v>
      </c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</row>
    <row r="1055" spans="1:208" x14ac:dyDescent="0.2">
      <c r="A1055" s="143">
        <f t="shared" si="324"/>
        <v>44505</v>
      </c>
      <c r="B1055" s="144">
        <f t="shared" ca="1" si="333"/>
        <v>3807.5735947399908</v>
      </c>
      <c r="C1055" s="145">
        <f t="shared" si="325"/>
        <v>3783.7899999999909</v>
      </c>
      <c r="D1055" s="146">
        <f ca="1">IF(A1055&lt;$B$1,VLOOKUP(A1055,[1]DI!$A$4:$B$15000,2,FALSE),0)</f>
        <v>7.6499999999999999E-2</v>
      </c>
      <c r="E1055" s="145">
        <f t="shared" ca="1" si="317"/>
        <v>1.0002925600000001</v>
      </c>
      <c r="F1055" s="145">
        <f ca="1">(TRUNC(PRODUCT($E$12:$E1054),16))</f>
        <v>1.1232640211039899</v>
      </c>
      <c r="G1055" s="145">
        <f t="shared" ca="1" si="316"/>
        <v>1.11843911061923</v>
      </c>
      <c r="H1055" s="145">
        <f t="shared" ca="1" si="318"/>
        <v>1.0043139699999999</v>
      </c>
      <c r="I1055" s="147">
        <f t="shared" si="326"/>
        <v>2.9499999999999998E-2</v>
      </c>
      <c r="J1055" s="148">
        <f t="shared" si="334"/>
        <v>44480</v>
      </c>
      <c r="K1055" s="149">
        <f t="shared" si="327"/>
        <v>17</v>
      </c>
      <c r="L1055" s="150">
        <f t="shared" si="328"/>
        <v>17</v>
      </c>
      <c r="M1055" s="151">
        <f t="shared" si="319"/>
        <v>1.001963215</v>
      </c>
      <c r="N1055" s="151">
        <f t="shared" ca="1" si="320"/>
        <v>1.006285654</v>
      </c>
      <c r="O1055" s="150">
        <f t="shared" si="329"/>
        <v>0</v>
      </c>
      <c r="P1055" s="145">
        <f t="shared" ca="1" si="321"/>
        <v>23.783594740000002</v>
      </c>
      <c r="Q1055" s="152">
        <f t="shared" si="322"/>
        <v>0</v>
      </c>
      <c r="R1055" s="153" t="str">
        <f t="shared" si="330"/>
        <v>A+J=</v>
      </c>
      <c r="S1055" s="148">
        <f t="shared" si="331"/>
        <v>44511</v>
      </c>
      <c r="T1055" s="154">
        <f t="shared" si="323"/>
        <v>0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7" t="str">
        <f t="shared" ca="1" si="332"/>
        <v>Pago</v>
      </c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</row>
    <row r="1056" spans="1:208" x14ac:dyDescent="0.2">
      <c r="A1056" s="143">
        <f t="shared" si="324"/>
        <v>44506</v>
      </c>
      <c r="B1056" s="144">
        <f t="shared" ca="1" si="333"/>
        <v>3809.1269653999907</v>
      </c>
      <c r="C1056" s="145">
        <f t="shared" si="325"/>
        <v>3783.7899999999909</v>
      </c>
      <c r="D1056" s="146">
        <f ca="1">IF(A1056&lt;$B$1,VLOOKUP(A1056,[1]DI!$A$4:$B$15000,2,FALSE),0)</f>
        <v>0</v>
      </c>
      <c r="E1056" s="145">
        <f t="shared" ca="1" si="317"/>
        <v>1</v>
      </c>
      <c r="F1056" s="145">
        <f ca="1">(TRUNC(PRODUCT($E$12:$E1055),16))</f>
        <v>1.1235926432259999</v>
      </c>
      <c r="G1056" s="145">
        <f t="shared" ca="1" si="316"/>
        <v>1.11843911061923</v>
      </c>
      <c r="H1056" s="145">
        <f t="shared" ca="1" si="318"/>
        <v>1.0046077899999999</v>
      </c>
      <c r="I1056" s="147">
        <f t="shared" si="326"/>
        <v>2.9499999999999998E-2</v>
      </c>
      <c r="J1056" s="148">
        <f t="shared" si="334"/>
        <v>44480</v>
      </c>
      <c r="K1056" s="149">
        <f t="shared" si="327"/>
        <v>17</v>
      </c>
      <c r="L1056" s="150">
        <f t="shared" si="328"/>
        <v>18</v>
      </c>
      <c r="M1056" s="151">
        <f t="shared" si="319"/>
        <v>1.002078818</v>
      </c>
      <c r="N1056" s="151">
        <f t="shared" ca="1" si="320"/>
        <v>1.006696187</v>
      </c>
      <c r="O1056" s="150">
        <f t="shared" si="329"/>
        <v>0</v>
      </c>
      <c r="P1056" s="145">
        <f t="shared" ca="1" si="321"/>
        <v>25.3369654</v>
      </c>
      <c r="Q1056" s="152">
        <f t="shared" si="322"/>
        <v>0</v>
      </c>
      <c r="R1056" s="153" t="str">
        <f t="shared" si="330"/>
        <v>A+J=</v>
      </c>
      <c r="S1056" s="148">
        <f t="shared" si="331"/>
        <v>44511</v>
      </c>
      <c r="T1056" s="154">
        <f t="shared" si="323"/>
        <v>0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7" t="str">
        <f t="shared" ca="1" si="332"/>
        <v>Pago</v>
      </c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</row>
    <row r="1057" spans="1:208" x14ac:dyDescent="0.2">
      <c r="A1057" s="143">
        <f t="shared" si="324"/>
        <v>44507</v>
      </c>
      <c r="B1057" s="144">
        <f t="shared" ca="1" si="333"/>
        <v>3809.1269653999907</v>
      </c>
      <c r="C1057" s="145">
        <f t="shared" si="325"/>
        <v>3783.7899999999909</v>
      </c>
      <c r="D1057" s="146">
        <f ca="1">IF(A1057&lt;$B$1,VLOOKUP(A1057,[1]DI!$A$4:$B$15000,2,FALSE),0)</f>
        <v>0</v>
      </c>
      <c r="E1057" s="145">
        <f t="shared" ca="1" si="317"/>
        <v>1</v>
      </c>
      <c r="F1057" s="145">
        <f ca="1">(TRUNC(PRODUCT($E$12:$E1056),16))</f>
        <v>1.1235926432259999</v>
      </c>
      <c r="G1057" s="145">
        <f t="shared" ca="1" si="316"/>
        <v>1.11843911061923</v>
      </c>
      <c r="H1057" s="145">
        <f t="shared" ca="1" si="318"/>
        <v>1.0046077899999999</v>
      </c>
      <c r="I1057" s="147">
        <f t="shared" si="326"/>
        <v>2.9499999999999998E-2</v>
      </c>
      <c r="J1057" s="148">
        <f t="shared" si="334"/>
        <v>44480</v>
      </c>
      <c r="K1057" s="149">
        <f t="shared" si="327"/>
        <v>17</v>
      </c>
      <c r="L1057" s="150">
        <f t="shared" si="328"/>
        <v>18</v>
      </c>
      <c r="M1057" s="151">
        <f t="shared" si="319"/>
        <v>1.002078818</v>
      </c>
      <c r="N1057" s="151">
        <f t="shared" ca="1" si="320"/>
        <v>1.006696187</v>
      </c>
      <c r="O1057" s="150">
        <f t="shared" si="329"/>
        <v>0</v>
      </c>
      <c r="P1057" s="145">
        <f t="shared" ca="1" si="321"/>
        <v>25.3369654</v>
      </c>
      <c r="Q1057" s="152">
        <f t="shared" si="322"/>
        <v>0</v>
      </c>
      <c r="R1057" s="153" t="str">
        <f t="shared" si="330"/>
        <v>A+J=</v>
      </c>
      <c r="S1057" s="148">
        <f t="shared" si="331"/>
        <v>44511</v>
      </c>
      <c r="T1057" s="154">
        <f t="shared" si="323"/>
        <v>0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7" t="str">
        <f t="shared" ca="1" si="332"/>
        <v>Pago</v>
      </c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</row>
    <row r="1058" spans="1:208" x14ac:dyDescent="0.2">
      <c r="A1058" s="143">
        <f t="shared" si="324"/>
        <v>44508</v>
      </c>
      <c r="B1058" s="144">
        <f t="shared" ca="1" si="333"/>
        <v>3809.1269653999907</v>
      </c>
      <c r="C1058" s="145">
        <f t="shared" si="325"/>
        <v>3783.7899999999909</v>
      </c>
      <c r="D1058" s="146">
        <f ca="1">IF(A1058&lt;$B$1,VLOOKUP(A1058,[1]DI!$A$4:$B$15000,2,FALSE),0)</f>
        <v>7.6499999999999999E-2</v>
      </c>
      <c r="E1058" s="145">
        <f t="shared" ca="1" si="317"/>
        <v>1.0002925600000001</v>
      </c>
      <c r="F1058" s="145">
        <f ca="1">(TRUNC(PRODUCT($E$12:$E1057),16))</f>
        <v>1.1235926432259999</v>
      </c>
      <c r="G1058" s="145">
        <f t="shared" ca="1" si="316"/>
        <v>1.11843911061923</v>
      </c>
      <c r="H1058" s="145">
        <f t="shared" ca="1" si="318"/>
        <v>1.0046077899999999</v>
      </c>
      <c r="I1058" s="147">
        <f t="shared" si="326"/>
        <v>2.9499999999999998E-2</v>
      </c>
      <c r="J1058" s="148">
        <f t="shared" si="334"/>
        <v>44480</v>
      </c>
      <c r="K1058" s="149">
        <f t="shared" si="327"/>
        <v>18</v>
      </c>
      <c r="L1058" s="150">
        <f t="shared" si="328"/>
        <v>18</v>
      </c>
      <c r="M1058" s="151">
        <f t="shared" si="319"/>
        <v>1.002078818</v>
      </c>
      <c r="N1058" s="151">
        <f t="shared" ca="1" si="320"/>
        <v>1.006696187</v>
      </c>
      <c r="O1058" s="150">
        <f t="shared" si="329"/>
        <v>0</v>
      </c>
      <c r="P1058" s="145">
        <f t="shared" ca="1" si="321"/>
        <v>25.3369654</v>
      </c>
      <c r="Q1058" s="152">
        <f t="shared" si="322"/>
        <v>0</v>
      </c>
      <c r="R1058" s="153" t="str">
        <f t="shared" si="330"/>
        <v>A+J=</v>
      </c>
      <c r="S1058" s="148">
        <f t="shared" si="331"/>
        <v>44511</v>
      </c>
      <c r="T1058" s="154">
        <f t="shared" si="323"/>
        <v>0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7" t="str">
        <f t="shared" ca="1" si="332"/>
        <v>Pago</v>
      </c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</row>
    <row r="1059" spans="1:208" x14ac:dyDescent="0.2">
      <c r="A1059" s="143">
        <f t="shared" si="324"/>
        <v>44509</v>
      </c>
      <c r="B1059" s="144">
        <f t="shared" ca="1" si="333"/>
        <v>3810.6809830899911</v>
      </c>
      <c r="C1059" s="145">
        <f t="shared" si="325"/>
        <v>3783.7899999999909</v>
      </c>
      <c r="D1059" s="146">
        <f ca="1">IF(A1059&lt;$B$1,VLOOKUP(A1059,[1]DI!$A$4:$B$15000,2,FALSE),0)</f>
        <v>7.6499999999999999E-2</v>
      </c>
      <c r="E1059" s="145">
        <f t="shared" ca="1" si="317"/>
        <v>1.0002925600000001</v>
      </c>
      <c r="F1059" s="145">
        <f ca="1">(TRUNC(PRODUCT($E$12:$E1058),16))</f>
        <v>1.1239213614896999</v>
      </c>
      <c r="G1059" s="145">
        <f t="shared" ca="1" si="316"/>
        <v>1.11843911061923</v>
      </c>
      <c r="H1059" s="145">
        <f t="shared" ca="1" si="318"/>
        <v>1.0049017</v>
      </c>
      <c r="I1059" s="147">
        <f t="shared" si="326"/>
        <v>2.9499999999999998E-2</v>
      </c>
      <c r="J1059" s="148">
        <f t="shared" si="334"/>
        <v>44480</v>
      </c>
      <c r="K1059" s="149">
        <f t="shared" si="327"/>
        <v>19</v>
      </c>
      <c r="L1059" s="150">
        <f t="shared" si="328"/>
        <v>19</v>
      </c>
      <c r="M1059" s="151">
        <f t="shared" si="319"/>
        <v>1.0021944350000001</v>
      </c>
      <c r="N1059" s="151">
        <f t="shared" ca="1" si="320"/>
        <v>1.0071068910000001</v>
      </c>
      <c r="O1059" s="150">
        <f t="shared" si="329"/>
        <v>0</v>
      </c>
      <c r="P1059" s="145">
        <f t="shared" ca="1" si="321"/>
        <v>26.890983089999999</v>
      </c>
      <c r="Q1059" s="152">
        <f t="shared" si="322"/>
        <v>0</v>
      </c>
      <c r="R1059" s="153" t="str">
        <f t="shared" si="330"/>
        <v>A+J=</v>
      </c>
      <c r="S1059" s="148">
        <f t="shared" si="331"/>
        <v>44511</v>
      </c>
      <c r="T1059" s="154">
        <f t="shared" si="323"/>
        <v>0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7" t="str">
        <f t="shared" ca="1" si="332"/>
        <v>Pago</v>
      </c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</row>
    <row r="1060" spans="1:208" x14ac:dyDescent="0.2">
      <c r="A1060" s="143">
        <f t="shared" si="324"/>
        <v>44510</v>
      </c>
      <c r="B1060" s="144">
        <f t="shared" ca="1" si="333"/>
        <v>3812.235613749991</v>
      </c>
      <c r="C1060" s="145">
        <f t="shared" si="325"/>
        <v>3783.7899999999909</v>
      </c>
      <c r="D1060" s="146">
        <f ca="1">IF(A1060&lt;$B$1,VLOOKUP(A1060,[1]DI!$A$4:$B$15000,2,FALSE),0)</f>
        <v>7.6499999999999999E-2</v>
      </c>
      <c r="E1060" s="145">
        <f t="shared" ca="1" si="317"/>
        <v>1.0002925600000001</v>
      </c>
      <c r="F1060" s="145">
        <f ca="1">(TRUNC(PRODUCT($E$12:$E1059),16))</f>
        <v>1.12425017592322</v>
      </c>
      <c r="G1060" s="145">
        <f t="shared" ca="1" si="316"/>
        <v>1.11843911061923</v>
      </c>
      <c r="H1060" s="145">
        <f t="shared" ca="1" si="318"/>
        <v>1.0051956900000001</v>
      </c>
      <c r="I1060" s="147">
        <f t="shared" si="326"/>
        <v>2.9499999999999998E-2</v>
      </c>
      <c r="J1060" s="148">
        <f t="shared" si="334"/>
        <v>44480</v>
      </c>
      <c r="K1060" s="149">
        <f t="shared" si="327"/>
        <v>20</v>
      </c>
      <c r="L1060" s="150">
        <f t="shared" si="328"/>
        <v>20</v>
      </c>
      <c r="M1060" s="151">
        <f t="shared" si="319"/>
        <v>1.0023100650000001</v>
      </c>
      <c r="N1060" s="151">
        <f t="shared" ca="1" si="320"/>
        <v>1.007517757</v>
      </c>
      <c r="O1060" s="150">
        <f t="shared" si="329"/>
        <v>0</v>
      </c>
      <c r="P1060" s="145">
        <f t="shared" ca="1" si="321"/>
        <v>28.44561375</v>
      </c>
      <c r="Q1060" s="152">
        <f t="shared" si="322"/>
        <v>0</v>
      </c>
      <c r="R1060" s="153" t="str">
        <f t="shared" si="330"/>
        <v>A+J=</v>
      </c>
      <c r="S1060" s="148">
        <f t="shared" si="331"/>
        <v>44511</v>
      </c>
      <c r="T1060" s="154">
        <f t="shared" si="323"/>
        <v>0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7" t="str">
        <f t="shared" ca="1" si="332"/>
        <v>Pago</v>
      </c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</row>
    <row r="1061" spans="1:208" x14ac:dyDescent="0.2">
      <c r="A1061" s="143">
        <f t="shared" si="324"/>
        <v>44511</v>
      </c>
      <c r="B1061" s="144">
        <f t="shared" ca="1" si="333"/>
        <v>3813.7908952299908</v>
      </c>
      <c r="C1061" s="145">
        <f t="shared" si="325"/>
        <v>3783.7899999999909</v>
      </c>
      <c r="D1061" s="146">
        <f ca="1">IF(A1061&lt;$B$1,VLOOKUP(A1061,[1]DI!$A$4:$B$15000,2,FALSE),0)</f>
        <v>7.6499999999999999E-2</v>
      </c>
      <c r="E1061" s="145">
        <f t="shared" ca="1" si="317"/>
        <v>1.0002925600000001</v>
      </c>
      <c r="F1061" s="145">
        <f ca="1">(TRUNC(PRODUCT($E$12:$E1060),16))</f>
        <v>1.1245790865546901</v>
      </c>
      <c r="G1061" s="145">
        <f t="shared" ca="1" si="316"/>
        <v>1.11843911061923</v>
      </c>
      <c r="H1061" s="145">
        <f t="shared" ca="1" si="318"/>
        <v>1.0054897700000001</v>
      </c>
      <c r="I1061" s="147">
        <f t="shared" si="326"/>
        <v>2.9499999999999998E-2</v>
      </c>
      <c r="J1061" s="148">
        <f t="shared" si="334"/>
        <v>44480</v>
      </c>
      <c r="K1061" s="149">
        <f t="shared" si="327"/>
        <v>21</v>
      </c>
      <c r="L1061" s="150">
        <f t="shared" si="328"/>
        <v>21</v>
      </c>
      <c r="M1061" s="151">
        <f t="shared" si="319"/>
        <v>1.0024257080000001</v>
      </c>
      <c r="N1061" s="151">
        <f t="shared" ca="1" si="320"/>
        <v>1.007928795</v>
      </c>
      <c r="O1061" s="150">
        <f t="shared" si="329"/>
        <v>35</v>
      </c>
      <c r="P1061" s="145">
        <f t="shared" ca="1" si="321"/>
        <v>30.000895230000001</v>
      </c>
      <c r="Q1061" s="152">
        <f t="shared" si="322"/>
        <v>270.27</v>
      </c>
      <c r="R1061" s="153" t="str">
        <f t="shared" si="330"/>
        <v>A+J=</v>
      </c>
      <c r="S1061" s="148">
        <f t="shared" si="331"/>
        <v>44511</v>
      </c>
      <c r="T1061" s="154">
        <f t="shared" ca="1" si="323"/>
        <v>5855282.4569850005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7" t="str">
        <f t="shared" ca="1" si="332"/>
        <v>Pago</v>
      </c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</row>
    <row r="1062" spans="1:208" x14ac:dyDescent="0.2">
      <c r="A1062" s="143">
        <f t="shared" si="324"/>
        <v>44512</v>
      </c>
      <c r="B1062" s="144">
        <f t="shared" ca="1" si="333"/>
        <v>3514.953414259991</v>
      </c>
      <c r="C1062" s="145">
        <f t="shared" si="325"/>
        <v>3513.5199999999909</v>
      </c>
      <c r="D1062" s="146">
        <f ca="1">IF(A1062&lt;$B$1,VLOOKUP(A1062,[1]DI!$A$4:$B$15000,2,FALSE),0)</f>
        <v>7.6499999999999999E-2</v>
      </c>
      <c r="E1062" s="145">
        <f t="shared" ca="1" si="317"/>
        <v>1.0002925600000001</v>
      </c>
      <c r="F1062" s="145">
        <f ca="1">(TRUNC(PRODUCT($E$12:$E1061),16))</f>
        <v>1.12490809341225</v>
      </c>
      <c r="G1062" s="145">
        <f t="shared" ca="1" si="316"/>
        <v>1.1245790865546901</v>
      </c>
      <c r="H1062" s="145">
        <f t="shared" ca="1" si="318"/>
        <v>1.0002925600000001</v>
      </c>
      <c r="I1062" s="147">
        <f t="shared" si="326"/>
        <v>2.9499999999999998E-2</v>
      </c>
      <c r="J1062" s="148">
        <f t="shared" si="334"/>
        <v>44511</v>
      </c>
      <c r="K1062" s="149">
        <f t="shared" si="327"/>
        <v>1</v>
      </c>
      <c r="L1062" s="150">
        <f t="shared" si="328"/>
        <v>1</v>
      </c>
      <c r="M1062" s="151">
        <f t="shared" si="319"/>
        <v>1.000115377</v>
      </c>
      <c r="N1062" s="151">
        <f t="shared" ca="1" si="320"/>
        <v>1.000407971</v>
      </c>
      <c r="O1062" s="150">
        <f t="shared" si="329"/>
        <v>0</v>
      </c>
      <c r="P1062" s="145">
        <f t="shared" ca="1" si="321"/>
        <v>1.4334142599999999</v>
      </c>
      <c r="Q1062" s="152">
        <f t="shared" si="322"/>
        <v>0</v>
      </c>
      <c r="R1062" s="153" t="str">
        <f t="shared" si="330"/>
        <v>A+J=</v>
      </c>
      <c r="S1062" s="148">
        <f t="shared" si="331"/>
        <v>44543</v>
      </c>
      <c r="T1062" s="154">
        <f t="shared" si="323"/>
        <v>0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7" t="str">
        <f t="shared" ca="1" si="332"/>
        <v>Pago</v>
      </c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</row>
    <row r="1063" spans="1:208" x14ac:dyDescent="0.2">
      <c r="A1063" s="143">
        <f t="shared" si="324"/>
        <v>44513</v>
      </c>
      <c r="B1063" s="144">
        <f t="shared" ca="1" si="333"/>
        <v>3515.9817653499908</v>
      </c>
      <c r="C1063" s="145">
        <f t="shared" si="325"/>
        <v>3513.5199999999909</v>
      </c>
      <c r="D1063" s="146">
        <f ca="1">IF(A1063&lt;$B$1,VLOOKUP(A1063,[1]DI!$A$4:$B$15000,2,FALSE),0)</f>
        <v>0</v>
      </c>
      <c r="E1063" s="145">
        <f t="shared" ca="1" si="317"/>
        <v>1</v>
      </c>
      <c r="F1063" s="145">
        <f ca="1">(TRUNC(PRODUCT($E$12:$E1062),16))</f>
        <v>1.12523719652406</v>
      </c>
      <c r="G1063" s="145">
        <f t="shared" ca="1" si="316"/>
        <v>1.1245790865546901</v>
      </c>
      <c r="H1063" s="145">
        <f t="shared" ca="1" si="318"/>
        <v>1.0005852099999999</v>
      </c>
      <c r="I1063" s="147">
        <f t="shared" si="326"/>
        <v>2.9499999999999998E-2</v>
      </c>
      <c r="J1063" s="148">
        <f t="shared" si="334"/>
        <v>44511</v>
      </c>
      <c r="K1063" s="149">
        <f t="shared" si="327"/>
        <v>1</v>
      </c>
      <c r="L1063" s="150">
        <f t="shared" si="328"/>
        <v>1</v>
      </c>
      <c r="M1063" s="151">
        <f t="shared" si="319"/>
        <v>1.000115377</v>
      </c>
      <c r="N1063" s="151">
        <f t="shared" ca="1" si="320"/>
        <v>1.0007006549999999</v>
      </c>
      <c r="O1063" s="150">
        <f t="shared" si="329"/>
        <v>0</v>
      </c>
      <c r="P1063" s="145">
        <f t="shared" ca="1" si="321"/>
        <v>2.4617653499999999</v>
      </c>
      <c r="Q1063" s="152">
        <f t="shared" si="322"/>
        <v>0</v>
      </c>
      <c r="R1063" s="153" t="str">
        <f t="shared" si="330"/>
        <v>A+J=</v>
      </c>
      <c r="S1063" s="148">
        <f t="shared" si="331"/>
        <v>44543</v>
      </c>
      <c r="T1063" s="154">
        <f t="shared" si="323"/>
        <v>0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7" t="str">
        <f t="shared" ca="1" si="332"/>
        <v>Pago</v>
      </c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</row>
    <row r="1064" spans="1:208" x14ac:dyDescent="0.2">
      <c r="A1064" s="143">
        <f t="shared" si="324"/>
        <v>44514</v>
      </c>
      <c r="B1064" s="144">
        <f t="shared" ca="1" si="333"/>
        <v>3515.9817653499908</v>
      </c>
      <c r="C1064" s="145">
        <f t="shared" si="325"/>
        <v>3513.5199999999909</v>
      </c>
      <c r="D1064" s="146">
        <f ca="1">IF(A1064&lt;$B$1,VLOOKUP(A1064,[1]DI!$A$4:$B$15000,2,FALSE),0)</f>
        <v>0</v>
      </c>
      <c r="E1064" s="145">
        <f t="shared" ca="1" si="317"/>
        <v>1</v>
      </c>
      <c r="F1064" s="145">
        <f ca="1">(TRUNC(PRODUCT($E$12:$E1063),16))</f>
        <v>1.12523719652406</v>
      </c>
      <c r="G1064" s="145">
        <f t="shared" ca="1" si="316"/>
        <v>1.1245790865546901</v>
      </c>
      <c r="H1064" s="145">
        <f t="shared" ca="1" si="318"/>
        <v>1.0005852099999999</v>
      </c>
      <c r="I1064" s="147">
        <f t="shared" si="326"/>
        <v>2.9499999999999998E-2</v>
      </c>
      <c r="J1064" s="148">
        <f t="shared" si="334"/>
        <v>44511</v>
      </c>
      <c r="K1064" s="149">
        <f t="shared" si="327"/>
        <v>1</v>
      </c>
      <c r="L1064" s="150">
        <f t="shared" si="328"/>
        <v>1</v>
      </c>
      <c r="M1064" s="151">
        <f t="shared" si="319"/>
        <v>1.000115377</v>
      </c>
      <c r="N1064" s="151">
        <f t="shared" ca="1" si="320"/>
        <v>1.0007006549999999</v>
      </c>
      <c r="O1064" s="150">
        <f t="shared" si="329"/>
        <v>0</v>
      </c>
      <c r="P1064" s="145">
        <f t="shared" ca="1" si="321"/>
        <v>2.4617653499999999</v>
      </c>
      <c r="Q1064" s="152">
        <f t="shared" si="322"/>
        <v>0</v>
      </c>
      <c r="R1064" s="153" t="str">
        <f t="shared" si="330"/>
        <v>A+J=</v>
      </c>
      <c r="S1064" s="148">
        <f t="shared" si="331"/>
        <v>44543</v>
      </c>
      <c r="T1064" s="154">
        <f t="shared" si="323"/>
        <v>0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7" t="str">
        <f t="shared" ca="1" si="332"/>
        <v>Pago</v>
      </c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</row>
    <row r="1065" spans="1:208" x14ac:dyDescent="0.2">
      <c r="A1065" s="143">
        <f t="shared" si="324"/>
        <v>44515</v>
      </c>
      <c r="B1065" s="144">
        <f t="shared" ca="1" si="333"/>
        <v>3515.9817653499908</v>
      </c>
      <c r="C1065" s="145">
        <f t="shared" si="325"/>
        <v>3513.5199999999909</v>
      </c>
      <c r="D1065" s="146">
        <f ca="1">IF(A1065&lt;$B$1,VLOOKUP(A1065,[1]DI!$A$4:$B$15000,2,FALSE),0)</f>
        <v>0</v>
      </c>
      <c r="E1065" s="145">
        <f t="shared" ca="1" si="317"/>
        <v>1</v>
      </c>
      <c r="F1065" s="145">
        <f ca="1">(TRUNC(PRODUCT($E$12:$E1064),16))</f>
        <v>1.12523719652406</v>
      </c>
      <c r="G1065" s="145">
        <f t="shared" ca="1" si="316"/>
        <v>1.1245790865546901</v>
      </c>
      <c r="H1065" s="145">
        <f t="shared" ca="1" si="318"/>
        <v>1.0005852099999999</v>
      </c>
      <c r="I1065" s="147">
        <f t="shared" si="326"/>
        <v>2.9499999999999998E-2</v>
      </c>
      <c r="J1065" s="148">
        <f t="shared" si="334"/>
        <v>44511</v>
      </c>
      <c r="K1065" s="149">
        <f t="shared" si="327"/>
        <v>1</v>
      </c>
      <c r="L1065" s="150">
        <f t="shared" si="328"/>
        <v>1</v>
      </c>
      <c r="M1065" s="151">
        <f t="shared" si="319"/>
        <v>1.000115377</v>
      </c>
      <c r="N1065" s="151">
        <f t="shared" ca="1" si="320"/>
        <v>1.0007006549999999</v>
      </c>
      <c r="O1065" s="150">
        <f t="shared" si="329"/>
        <v>0</v>
      </c>
      <c r="P1065" s="145">
        <f t="shared" ca="1" si="321"/>
        <v>2.4617653499999999</v>
      </c>
      <c r="Q1065" s="152">
        <f t="shared" si="322"/>
        <v>0</v>
      </c>
      <c r="R1065" s="153" t="str">
        <f t="shared" si="330"/>
        <v>A+J=</v>
      </c>
      <c r="S1065" s="148">
        <f t="shared" si="331"/>
        <v>44543</v>
      </c>
      <c r="T1065" s="154">
        <f t="shared" si="323"/>
        <v>0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7" t="str">
        <f t="shared" ca="1" si="332"/>
        <v>Pago</v>
      </c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</row>
    <row r="1066" spans="1:208" x14ac:dyDescent="0.2">
      <c r="A1066" s="143">
        <f t="shared" si="324"/>
        <v>44516</v>
      </c>
      <c r="B1066" s="144">
        <f t="shared" ca="1" si="333"/>
        <v>3516.3874258299907</v>
      </c>
      <c r="C1066" s="145">
        <f t="shared" si="325"/>
        <v>3513.5199999999909</v>
      </c>
      <c r="D1066" s="146">
        <f ca="1">IF(A1066&lt;$B$1,VLOOKUP(A1066,[1]DI!$A$4:$B$15000,2,FALSE),0)</f>
        <v>7.6499999999999999E-2</v>
      </c>
      <c r="E1066" s="145">
        <f t="shared" ca="1" si="317"/>
        <v>1.0002925600000001</v>
      </c>
      <c r="F1066" s="145">
        <f ca="1">(TRUNC(PRODUCT($E$12:$E1065),16))</f>
        <v>1.12523719652406</v>
      </c>
      <c r="G1066" s="145">
        <f t="shared" ca="1" si="316"/>
        <v>1.1245790865546901</v>
      </c>
      <c r="H1066" s="145">
        <f t="shared" ca="1" si="318"/>
        <v>1.0005852099999999</v>
      </c>
      <c r="I1066" s="147">
        <f t="shared" si="326"/>
        <v>2.9499999999999998E-2</v>
      </c>
      <c r="J1066" s="148">
        <f t="shared" si="334"/>
        <v>44511</v>
      </c>
      <c r="K1066" s="149">
        <f t="shared" si="327"/>
        <v>2</v>
      </c>
      <c r="L1066" s="150">
        <f t="shared" si="328"/>
        <v>2</v>
      </c>
      <c r="M1066" s="151">
        <f t="shared" si="319"/>
        <v>1.0002307669999999</v>
      </c>
      <c r="N1066" s="151">
        <f t="shared" ca="1" si="320"/>
        <v>1.0008161120000001</v>
      </c>
      <c r="O1066" s="150">
        <f t="shared" si="329"/>
        <v>0</v>
      </c>
      <c r="P1066" s="145">
        <f t="shared" ca="1" si="321"/>
        <v>2.8674258300000002</v>
      </c>
      <c r="Q1066" s="152">
        <f t="shared" si="322"/>
        <v>0</v>
      </c>
      <c r="R1066" s="153" t="str">
        <f t="shared" si="330"/>
        <v>A+J=</v>
      </c>
      <c r="S1066" s="148">
        <f t="shared" si="331"/>
        <v>44543</v>
      </c>
      <c r="T1066" s="154">
        <f t="shared" si="323"/>
        <v>0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7" t="str">
        <f t="shared" ca="1" si="332"/>
        <v>Pago</v>
      </c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</row>
    <row r="1067" spans="1:208" x14ac:dyDescent="0.2">
      <c r="A1067" s="143">
        <f t="shared" si="324"/>
        <v>44517</v>
      </c>
      <c r="B1067" s="144">
        <f t="shared" ca="1" si="333"/>
        <v>3517.8220030699908</v>
      </c>
      <c r="C1067" s="145">
        <f t="shared" si="325"/>
        <v>3513.5199999999909</v>
      </c>
      <c r="D1067" s="146">
        <f ca="1">IF(A1067&lt;$B$1,VLOOKUP(A1067,[1]DI!$A$4:$B$15000,2,FALSE),0)</f>
        <v>7.6499999999999999E-2</v>
      </c>
      <c r="E1067" s="145">
        <f t="shared" ca="1" si="317"/>
        <v>1.0002925600000001</v>
      </c>
      <c r="F1067" s="145">
        <f ca="1">(TRUNC(PRODUCT($E$12:$E1066),16))</f>
        <v>1.12556639591828</v>
      </c>
      <c r="G1067" s="145">
        <f t="shared" ca="1" si="316"/>
        <v>1.1245790865546901</v>
      </c>
      <c r="H1067" s="145">
        <f t="shared" ca="1" si="318"/>
        <v>1.0008779400000001</v>
      </c>
      <c r="I1067" s="147">
        <f t="shared" si="326"/>
        <v>2.9499999999999998E-2</v>
      </c>
      <c r="J1067" s="148">
        <f t="shared" si="334"/>
        <v>44511</v>
      </c>
      <c r="K1067" s="149">
        <f t="shared" si="327"/>
        <v>3</v>
      </c>
      <c r="L1067" s="150">
        <f t="shared" si="328"/>
        <v>3</v>
      </c>
      <c r="M1067" s="151">
        <f t="shared" si="319"/>
        <v>1.00034617</v>
      </c>
      <c r="N1067" s="151">
        <f t="shared" ca="1" si="320"/>
        <v>1.001224414</v>
      </c>
      <c r="O1067" s="150">
        <f t="shared" si="329"/>
        <v>0</v>
      </c>
      <c r="P1067" s="145">
        <f t="shared" ca="1" si="321"/>
        <v>4.3020030699999996</v>
      </c>
      <c r="Q1067" s="152">
        <f t="shared" si="322"/>
        <v>0</v>
      </c>
      <c r="R1067" s="153" t="str">
        <f t="shared" si="330"/>
        <v>A+J=</v>
      </c>
      <c r="S1067" s="148">
        <f t="shared" si="331"/>
        <v>44543</v>
      </c>
      <c r="T1067" s="154">
        <f t="shared" si="323"/>
        <v>0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7" t="str">
        <f t="shared" ca="1" si="332"/>
        <v>Pago</v>
      </c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</row>
    <row r="1068" spans="1:208" x14ac:dyDescent="0.2">
      <c r="A1068" s="143">
        <f t="shared" si="324"/>
        <v>44518</v>
      </c>
      <c r="B1068" s="144">
        <f t="shared" ca="1" si="333"/>
        <v>3519.2571459899909</v>
      </c>
      <c r="C1068" s="145">
        <f t="shared" si="325"/>
        <v>3513.5199999999909</v>
      </c>
      <c r="D1068" s="146">
        <f ca="1">IF(A1068&lt;$B$1,VLOOKUP(A1068,[1]DI!$A$4:$B$15000,2,FALSE),0)</f>
        <v>7.6499999999999999E-2</v>
      </c>
      <c r="E1068" s="145">
        <f t="shared" ca="1" si="317"/>
        <v>1.0002925600000001</v>
      </c>
      <c r="F1068" s="145">
        <f ca="1">(TRUNC(PRODUCT($E$12:$E1067),16))</f>
        <v>1.12589569162307</v>
      </c>
      <c r="G1068" s="145">
        <f t="shared" ca="1" si="316"/>
        <v>1.1245790865546901</v>
      </c>
      <c r="H1068" s="145">
        <f t="shared" ca="1" si="318"/>
        <v>1.00117075</v>
      </c>
      <c r="I1068" s="147">
        <f t="shared" si="326"/>
        <v>2.9499999999999998E-2</v>
      </c>
      <c r="J1068" s="148">
        <f t="shared" si="334"/>
        <v>44511</v>
      </c>
      <c r="K1068" s="149">
        <f t="shared" si="327"/>
        <v>4</v>
      </c>
      <c r="L1068" s="150">
        <f t="shared" si="328"/>
        <v>4</v>
      </c>
      <c r="M1068" s="151">
        <f t="shared" si="319"/>
        <v>1.000461587</v>
      </c>
      <c r="N1068" s="151">
        <f t="shared" ca="1" si="320"/>
        <v>1.001632877</v>
      </c>
      <c r="O1068" s="150">
        <f t="shared" si="329"/>
        <v>0</v>
      </c>
      <c r="P1068" s="145">
        <f t="shared" ca="1" si="321"/>
        <v>5.7371459900000001</v>
      </c>
      <c r="Q1068" s="152">
        <f t="shared" si="322"/>
        <v>0</v>
      </c>
      <c r="R1068" s="153" t="str">
        <f t="shared" si="330"/>
        <v>A+J=</v>
      </c>
      <c r="S1068" s="148">
        <f t="shared" si="331"/>
        <v>44543</v>
      </c>
      <c r="T1068" s="154">
        <f t="shared" si="323"/>
        <v>0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7" t="str">
        <f t="shared" ca="1" si="332"/>
        <v>Pago</v>
      </c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</row>
    <row r="1069" spans="1:208" x14ac:dyDescent="0.2">
      <c r="A1069" s="143">
        <f t="shared" si="324"/>
        <v>44519</v>
      </c>
      <c r="B1069" s="144">
        <f t="shared" ca="1" si="333"/>
        <v>3520.692928369991</v>
      </c>
      <c r="C1069" s="145">
        <f t="shared" si="325"/>
        <v>3513.5199999999909</v>
      </c>
      <c r="D1069" s="146">
        <f ca="1">IF(A1069&lt;$B$1,VLOOKUP(A1069,[1]DI!$A$4:$B$15000,2,FALSE),0)</f>
        <v>7.6499999999999999E-2</v>
      </c>
      <c r="E1069" s="145">
        <f t="shared" ca="1" si="317"/>
        <v>1.0002925600000001</v>
      </c>
      <c r="F1069" s="145">
        <f ca="1">(TRUNC(PRODUCT($E$12:$E1068),16))</f>
        <v>1.1262250836666099</v>
      </c>
      <c r="G1069" s="145">
        <f t="shared" ca="1" si="316"/>
        <v>1.1245790865546901</v>
      </c>
      <c r="H1069" s="145">
        <f t="shared" ca="1" si="318"/>
        <v>1.00146366</v>
      </c>
      <c r="I1069" s="147">
        <f t="shared" si="326"/>
        <v>2.9499999999999998E-2</v>
      </c>
      <c r="J1069" s="148">
        <f t="shared" si="334"/>
        <v>44511</v>
      </c>
      <c r="K1069" s="149">
        <f t="shared" si="327"/>
        <v>5</v>
      </c>
      <c r="L1069" s="150">
        <f t="shared" si="328"/>
        <v>5</v>
      </c>
      <c r="M1069" s="151">
        <f t="shared" si="319"/>
        <v>1.0005770169999999</v>
      </c>
      <c r="N1069" s="151">
        <f t="shared" ca="1" si="320"/>
        <v>1.0020415220000001</v>
      </c>
      <c r="O1069" s="150">
        <f t="shared" si="329"/>
        <v>0</v>
      </c>
      <c r="P1069" s="145">
        <f t="shared" ca="1" si="321"/>
        <v>7.1729283700000002</v>
      </c>
      <c r="Q1069" s="152">
        <f t="shared" si="322"/>
        <v>0</v>
      </c>
      <c r="R1069" s="153" t="str">
        <f t="shared" si="330"/>
        <v>A+J=</v>
      </c>
      <c r="S1069" s="148">
        <f t="shared" si="331"/>
        <v>44543</v>
      </c>
      <c r="T1069" s="154">
        <f t="shared" si="323"/>
        <v>0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7" t="str">
        <f t="shared" ca="1" si="332"/>
        <v>Pago</v>
      </c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</row>
    <row r="1070" spans="1:208" x14ac:dyDescent="0.2">
      <c r="A1070" s="143">
        <f t="shared" si="324"/>
        <v>44520</v>
      </c>
      <c r="B1070" s="144">
        <f t="shared" ca="1" si="333"/>
        <v>3522.1292342699908</v>
      </c>
      <c r="C1070" s="145">
        <f t="shared" si="325"/>
        <v>3513.5199999999909</v>
      </c>
      <c r="D1070" s="146">
        <f ca="1">IF(A1070&lt;$B$1,VLOOKUP(A1070,[1]DI!$A$4:$B$15000,2,FALSE),0)</f>
        <v>0</v>
      </c>
      <c r="E1070" s="145">
        <f t="shared" ca="1" si="317"/>
        <v>1</v>
      </c>
      <c r="F1070" s="145">
        <f ca="1">(TRUNC(PRODUCT($E$12:$E1069),16))</f>
        <v>1.12655457207709</v>
      </c>
      <c r="G1070" s="145">
        <f t="shared" ca="1" si="316"/>
        <v>1.1245790865546901</v>
      </c>
      <c r="H1070" s="145">
        <f t="shared" ca="1" si="318"/>
        <v>1.00175664</v>
      </c>
      <c r="I1070" s="147">
        <f t="shared" si="326"/>
        <v>2.9499999999999998E-2</v>
      </c>
      <c r="J1070" s="148">
        <f t="shared" si="334"/>
        <v>44511</v>
      </c>
      <c r="K1070" s="149">
        <f t="shared" si="327"/>
        <v>5</v>
      </c>
      <c r="L1070" s="150">
        <f t="shared" si="328"/>
        <v>6</v>
      </c>
      <c r="M1070" s="151">
        <f t="shared" si="319"/>
        <v>1.00069246</v>
      </c>
      <c r="N1070" s="151">
        <f t="shared" ca="1" si="320"/>
        <v>1.002450316</v>
      </c>
      <c r="O1070" s="150">
        <f t="shared" si="329"/>
        <v>0</v>
      </c>
      <c r="P1070" s="145">
        <f t="shared" ca="1" si="321"/>
        <v>8.60923427</v>
      </c>
      <c r="Q1070" s="152">
        <f t="shared" si="322"/>
        <v>0</v>
      </c>
      <c r="R1070" s="153" t="str">
        <f t="shared" si="330"/>
        <v>A+J=</v>
      </c>
      <c r="S1070" s="148">
        <f t="shared" si="331"/>
        <v>44543</v>
      </c>
      <c r="T1070" s="154">
        <f t="shared" si="323"/>
        <v>0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7" t="str">
        <f t="shared" ca="1" si="332"/>
        <v>Pago</v>
      </c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</row>
    <row r="1071" spans="1:208" x14ac:dyDescent="0.2">
      <c r="A1071" s="143">
        <f t="shared" si="324"/>
        <v>44521</v>
      </c>
      <c r="B1071" s="144">
        <f t="shared" ca="1" si="333"/>
        <v>3522.1292342699908</v>
      </c>
      <c r="C1071" s="145">
        <f t="shared" si="325"/>
        <v>3513.5199999999909</v>
      </c>
      <c r="D1071" s="146">
        <f ca="1">IF(A1071&lt;$B$1,VLOOKUP(A1071,[1]DI!$A$4:$B$15000,2,FALSE),0)</f>
        <v>0</v>
      </c>
      <c r="E1071" s="145">
        <f t="shared" ca="1" si="317"/>
        <v>1</v>
      </c>
      <c r="F1071" s="145">
        <f ca="1">(TRUNC(PRODUCT($E$12:$E1070),16))</f>
        <v>1.12655457207709</v>
      </c>
      <c r="G1071" s="145">
        <f t="shared" ca="1" si="316"/>
        <v>1.1245790865546901</v>
      </c>
      <c r="H1071" s="145">
        <f t="shared" ca="1" si="318"/>
        <v>1.00175664</v>
      </c>
      <c r="I1071" s="147">
        <f t="shared" si="326"/>
        <v>2.9499999999999998E-2</v>
      </c>
      <c r="J1071" s="148">
        <f t="shared" si="334"/>
        <v>44511</v>
      </c>
      <c r="K1071" s="149">
        <f t="shared" si="327"/>
        <v>5</v>
      </c>
      <c r="L1071" s="150">
        <f t="shared" si="328"/>
        <v>6</v>
      </c>
      <c r="M1071" s="151">
        <f t="shared" si="319"/>
        <v>1.00069246</v>
      </c>
      <c r="N1071" s="151">
        <f t="shared" ca="1" si="320"/>
        <v>1.002450316</v>
      </c>
      <c r="O1071" s="150">
        <f t="shared" si="329"/>
        <v>0</v>
      </c>
      <c r="P1071" s="145">
        <f t="shared" ca="1" si="321"/>
        <v>8.60923427</v>
      </c>
      <c r="Q1071" s="152">
        <f t="shared" si="322"/>
        <v>0</v>
      </c>
      <c r="R1071" s="153" t="str">
        <f t="shared" si="330"/>
        <v>A+J=</v>
      </c>
      <c r="S1071" s="148">
        <f t="shared" si="331"/>
        <v>44543</v>
      </c>
      <c r="T1071" s="154">
        <f t="shared" si="323"/>
        <v>0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7" t="str">
        <f t="shared" ca="1" si="332"/>
        <v>Pago</v>
      </c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</row>
    <row r="1072" spans="1:208" x14ac:dyDescent="0.2">
      <c r="A1072" s="143">
        <f t="shared" si="324"/>
        <v>44522</v>
      </c>
      <c r="B1072" s="144">
        <f t="shared" ca="1" si="333"/>
        <v>3522.1292342699908</v>
      </c>
      <c r="C1072" s="145">
        <f t="shared" si="325"/>
        <v>3513.5199999999909</v>
      </c>
      <c r="D1072" s="146">
        <f ca="1">IF(A1072&lt;$B$1,VLOOKUP(A1072,[1]DI!$A$4:$B$15000,2,FALSE),0)</f>
        <v>7.6499999999999999E-2</v>
      </c>
      <c r="E1072" s="145">
        <f t="shared" ca="1" si="317"/>
        <v>1.0002925600000001</v>
      </c>
      <c r="F1072" s="145">
        <f ca="1">(TRUNC(PRODUCT($E$12:$E1071),16))</f>
        <v>1.12655457207709</v>
      </c>
      <c r="G1072" s="145">
        <f t="shared" ref="G1072:G1135" ca="1" si="335">IF(O1071&gt;0,F1071,G1071)</f>
        <v>1.1245790865546901</v>
      </c>
      <c r="H1072" s="145">
        <f t="shared" ca="1" si="318"/>
        <v>1.00175664</v>
      </c>
      <c r="I1072" s="147">
        <f t="shared" si="326"/>
        <v>2.9499999999999998E-2</v>
      </c>
      <c r="J1072" s="148">
        <f t="shared" si="334"/>
        <v>44511</v>
      </c>
      <c r="K1072" s="149">
        <f t="shared" si="327"/>
        <v>6</v>
      </c>
      <c r="L1072" s="150">
        <f t="shared" si="328"/>
        <v>6</v>
      </c>
      <c r="M1072" s="151">
        <f t="shared" si="319"/>
        <v>1.00069246</v>
      </c>
      <c r="N1072" s="151">
        <f t="shared" ca="1" si="320"/>
        <v>1.002450316</v>
      </c>
      <c r="O1072" s="150">
        <f t="shared" si="329"/>
        <v>0</v>
      </c>
      <c r="P1072" s="145">
        <f t="shared" ca="1" si="321"/>
        <v>8.60923427</v>
      </c>
      <c r="Q1072" s="152">
        <f t="shared" si="322"/>
        <v>0</v>
      </c>
      <c r="R1072" s="153" t="str">
        <f t="shared" si="330"/>
        <v>A+J=</v>
      </c>
      <c r="S1072" s="148">
        <f t="shared" si="331"/>
        <v>44543</v>
      </c>
      <c r="T1072" s="154">
        <f t="shared" si="323"/>
        <v>0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7" t="str">
        <f t="shared" ca="1" si="332"/>
        <v>Pago</v>
      </c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</row>
    <row r="1073" spans="1:208" x14ac:dyDescent="0.2">
      <c r="A1073" s="143">
        <f t="shared" si="324"/>
        <v>44523</v>
      </c>
      <c r="B1073" s="144">
        <f t="shared" ca="1" si="333"/>
        <v>3523.5661796199911</v>
      </c>
      <c r="C1073" s="145">
        <f t="shared" si="325"/>
        <v>3513.5199999999909</v>
      </c>
      <c r="D1073" s="146">
        <f ca="1">IF(A1073&lt;$B$1,VLOOKUP(A1073,[1]DI!$A$4:$B$15000,2,FALSE),0)</f>
        <v>7.6499999999999999E-2</v>
      </c>
      <c r="E1073" s="145">
        <f t="shared" ca="1" si="317"/>
        <v>1.0002925600000001</v>
      </c>
      <c r="F1073" s="145">
        <f ca="1">(TRUNC(PRODUCT($E$12:$E1072),16))</f>
        <v>1.1268841568826899</v>
      </c>
      <c r="G1073" s="145">
        <f t="shared" ca="1" si="335"/>
        <v>1.1245790865546901</v>
      </c>
      <c r="H1073" s="145">
        <f t="shared" ca="1" si="318"/>
        <v>1.00204972</v>
      </c>
      <c r="I1073" s="147">
        <f t="shared" si="326"/>
        <v>2.9499999999999998E-2</v>
      </c>
      <c r="J1073" s="148">
        <f t="shared" si="334"/>
        <v>44511</v>
      </c>
      <c r="K1073" s="149">
        <f t="shared" si="327"/>
        <v>7</v>
      </c>
      <c r="L1073" s="150">
        <f t="shared" si="328"/>
        <v>7</v>
      </c>
      <c r="M1073" s="151">
        <f t="shared" si="319"/>
        <v>1.0008079160000001</v>
      </c>
      <c r="N1073" s="151">
        <f t="shared" ca="1" si="320"/>
        <v>1.0028592919999999</v>
      </c>
      <c r="O1073" s="150">
        <f t="shared" si="329"/>
        <v>0</v>
      </c>
      <c r="P1073" s="145">
        <f t="shared" ca="1" si="321"/>
        <v>10.04617962</v>
      </c>
      <c r="Q1073" s="152">
        <f t="shared" si="322"/>
        <v>0</v>
      </c>
      <c r="R1073" s="153" t="str">
        <f t="shared" si="330"/>
        <v>A+J=</v>
      </c>
      <c r="S1073" s="148">
        <f t="shared" si="331"/>
        <v>44543</v>
      </c>
      <c r="T1073" s="154">
        <f t="shared" si="323"/>
        <v>0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7" t="str">
        <f t="shared" ca="1" si="332"/>
        <v>Pago</v>
      </c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</row>
    <row r="1074" spans="1:208" x14ac:dyDescent="0.2">
      <c r="A1074" s="143">
        <f t="shared" si="324"/>
        <v>44524</v>
      </c>
      <c r="B1074" s="144">
        <f t="shared" ca="1" si="333"/>
        <v>3525.0036906599908</v>
      </c>
      <c r="C1074" s="145">
        <f t="shared" si="325"/>
        <v>3513.5199999999909</v>
      </c>
      <c r="D1074" s="146">
        <f ca="1">IF(A1074&lt;$B$1,VLOOKUP(A1074,[1]DI!$A$4:$B$15000,2,FALSE),0)</f>
        <v>7.6499999999999999E-2</v>
      </c>
      <c r="E1074" s="145">
        <f t="shared" ca="1" si="317"/>
        <v>1.0002925600000001</v>
      </c>
      <c r="F1074" s="145">
        <f ca="1">(TRUNC(PRODUCT($E$12:$E1073),16))</f>
        <v>1.1272138381116299</v>
      </c>
      <c r="G1074" s="145">
        <f t="shared" ca="1" si="335"/>
        <v>1.1245790865546901</v>
      </c>
      <c r="H1074" s="145">
        <f t="shared" ca="1" si="318"/>
        <v>1.00234288</v>
      </c>
      <c r="I1074" s="147">
        <f t="shared" si="326"/>
        <v>2.9499999999999998E-2</v>
      </c>
      <c r="J1074" s="148">
        <f t="shared" si="334"/>
        <v>44511</v>
      </c>
      <c r="K1074" s="149">
        <f t="shared" si="327"/>
        <v>8</v>
      </c>
      <c r="L1074" s="150">
        <f t="shared" si="328"/>
        <v>8</v>
      </c>
      <c r="M1074" s="151">
        <f t="shared" si="319"/>
        <v>1.000923386</v>
      </c>
      <c r="N1074" s="151">
        <f t="shared" ca="1" si="320"/>
        <v>1.003268429</v>
      </c>
      <c r="O1074" s="150">
        <f t="shared" si="329"/>
        <v>0</v>
      </c>
      <c r="P1074" s="145">
        <f t="shared" ca="1" si="321"/>
        <v>11.483690660000001</v>
      </c>
      <c r="Q1074" s="152">
        <f t="shared" si="322"/>
        <v>0</v>
      </c>
      <c r="R1074" s="153" t="str">
        <f t="shared" si="330"/>
        <v>A+J=</v>
      </c>
      <c r="S1074" s="148">
        <f t="shared" si="331"/>
        <v>44543</v>
      </c>
      <c r="T1074" s="154">
        <f t="shared" si="323"/>
        <v>0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7" t="str">
        <f t="shared" ca="1" si="332"/>
        <v>Pago</v>
      </c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</row>
    <row r="1075" spans="1:208" x14ac:dyDescent="0.2">
      <c r="A1075" s="143">
        <f t="shared" si="324"/>
        <v>44525</v>
      </c>
      <c r="B1075" s="144">
        <f t="shared" ca="1" si="333"/>
        <v>3526.4417743899908</v>
      </c>
      <c r="C1075" s="145">
        <f t="shared" si="325"/>
        <v>3513.5199999999909</v>
      </c>
      <c r="D1075" s="146">
        <f ca="1">IF(A1075&lt;$B$1,VLOOKUP(A1075,[1]DI!$A$4:$B$15000,2,FALSE),0)</f>
        <v>7.6499999999999999E-2</v>
      </c>
      <c r="E1075" s="145">
        <f t="shared" ca="1" si="317"/>
        <v>1.0002925600000001</v>
      </c>
      <c r="F1075" s="145">
        <f ca="1">(TRUNC(PRODUCT($E$12:$E1074),16))</f>
        <v>1.1275436157921099</v>
      </c>
      <c r="G1075" s="145">
        <f t="shared" ca="1" si="335"/>
        <v>1.1245790865546901</v>
      </c>
      <c r="H1075" s="145">
        <f t="shared" ca="1" si="318"/>
        <v>1.00263612</v>
      </c>
      <c r="I1075" s="147">
        <f t="shared" si="326"/>
        <v>2.9499999999999998E-2</v>
      </c>
      <c r="J1075" s="148">
        <f t="shared" si="334"/>
        <v>44511</v>
      </c>
      <c r="K1075" s="149">
        <f t="shared" si="327"/>
        <v>9</v>
      </c>
      <c r="L1075" s="150">
        <f t="shared" si="328"/>
        <v>9</v>
      </c>
      <c r="M1075" s="151">
        <f t="shared" si="319"/>
        <v>1.0010388699999999</v>
      </c>
      <c r="N1075" s="151">
        <f t="shared" ca="1" si="320"/>
        <v>1.0036777290000001</v>
      </c>
      <c r="O1075" s="150">
        <f t="shared" si="329"/>
        <v>0</v>
      </c>
      <c r="P1075" s="145">
        <f t="shared" ca="1" si="321"/>
        <v>12.921774389999999</v>
      </c>
      <c r="Q1075" s="152">
        <f t="shared" si="322"/>
        <v>0</v>
      </c>
      <c r="R1075" s="153" t="str">
        <f t="shared" si="330"/>
        <v>A+J=</v>
      </c>
      <c r="S1075" s="148">
        <f t="shared" si="331"/>
        <v>44543</v>
      </c>
      <c r="T1075" s="154">
        <f t="shared" si="323"/>
        <v>0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7" t="str">
        <f t="shared" ca="1" si="332"/>
        <v>Pago</v>
      </c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</row>
    <row r="1076" spans="1:208" x14ac:dyDescent="0.2">
      <c r="A1076" s="143">
        <f t="shared" si="324"/>
        <v>44526</v>
      </c>
      <c r="B1076" s="144">
        <f t="shared" ca="1" si="333"/>
        <v>3527.8804519099908</v>
      </c>
      <c r="C1076" s="145">
        <f t="shared" si="325"/>
        <v>3513.5199999999909</v>
      </c>
      <c r="D1076" s="146">
        <f ca="1">IF(A1076&lt;$B$1,VLOOKUP(A1076,[1]DI!$A$4:$B$15000,2,FALSE),0)</f>
        <v>7.6499999999999999E-2</v>
      </c>
      <c r="E1076" s="145">
        <f t="shared" ca="1" si="317"/>
        <v>1.0002925600000001</v>
      </c>
      <c r="F1076" s="145">
        <f ca="1">(TRUNC(PRODUCT($E$12:$E1075),16))</f>
        <v>1.1278734899523399</v>
      </c>
      <c r="G1076" s="145">
        <f t="shared" ca="1" si="335"/>
        <v>1.1245790865546901</v>
      </c>
      <c r="H1076" s="145">
        <f t="shared" ca="1" si="318"/>
        <v>1.0029294499999999</v>
      </c>
      <c r="I1076" s="147">
        <f t="shared" si="326"/>
        <v>2.9499999999999998E-2</v>
      </c>
      <c r="J1076" s="148">
        <f t="shared" si="334"/>
        <v>44511</v>
      </c>
      <c r="K1076" s="149">
        <f t="shared" si="327"/>
        <v>10</v>
      </c>
      <c r="L1076" s="150">
        <f t="shared" si="328"/>
        <v>10</v>
      </c>
      <c r="M1076" s="151">
        <f t="shared" si="319"/>
        <v>1.001154366</v>
      </c>
      <c r="N1076" s="151">
        <f t="shared" ca="1" si="320"/>
        <v>1.0040871979999999</v>
      </c>
      <c r="O1076" s="150">
        <f t="shared" si="329"/>
        <v>0</v>
      </c>
      <c r="P1076" s="145">
        <f t="shared" ca="1" si="321"/>
        <v>14.36045191</v>
      </c>
      <c r="Q1076" s="152">
        <f t="shared" si="322"/>
        <v>0</v>
      </c>
      <c r="R1076" s="153" t="str">
        <f t="shared" si="330"/>
        <v>A+J=</v>
      </c>
      <c r="S1076" s="148">
        <f t="shared" si="331"/>
        <v>44543</v>
      </c>
      <c r="T1076" s="154">
        <f t="shared" si="323"/>
        <v>0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7" t="str">
        <f t="shared" ca="1" si="332"/>
        <v>Pago</v>
      </c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</row>
    <row r="1077" spans="1:208" x14ac:dyDescent="0.2">
      <c r="A1077" s="143">
        <f t="shared" si="324"/>
        <v>44527</v>
      </c>
      <c r="B1077" s="144">
        <f t="shared" ca="1" si="333"/>
        <v>3529.3197337599909</v>
      </c>
      <c r="C1077" s="145">
        <f t="shared" si="325"/>
        <v>3513.5199999999909</v>
      </c>
      <c r="D1077" s="146">
        <f ca="1">IF(A1077&lt;$B$1,VLOOKUP(A1077,[1]DI!$A$4:$B$15000,2,FALSE),0)</f>
        <v>0</v>
      </c>
      <c r="E1077" s="145">
        <f t="shared" ca="1" si="317"/>
        <v>1</v>
      </c>
      <c r="F1077" s="145">
        <f ca="1">(TRUNC(PRODUCT($E$12:$E1076),16))</f>
        <v>1.12820346062056</v>
      </c>
      <c r="G1077" s="145">
        <f t="shared" ca="1" si="335"/>
        <v>1.1245790865546901</v>
      </c>
      <c r="H1077" s="145">
        <f t="shared" ca="1" si="318"/>
        <v>1.0032228700000001</v>
      </c>
      <c r="I1077" s="147">
        <f t="shared" si="326"/>
        <v>2.9499999999999998E-2</v>
      </c>
      <c r="J1077" s="148">
        <f t="shared" si="334"/>
        <v>44511</v>
      </c>
      <c r="K1077" s="149">
        <f t="shared" si="327"/>
        <v>10</v>
      </c>
      <c r="L1077" s="150">
        <f t="shared" si="328"/>
        <v>11</v>
      </c>
      <c r="M1077" s="151">
        <f t="shared" si="319"/>
        <v>1.0012698760000001</v>
      </c>
      <c r="N1077" s="151">
        <f t="shared" ca="1" si="320"/>
        <v>1.004496839</v>
      </c>
      <c r="O1077" s="150">
        <f t="shared" si="329"/>
        <v>0</v>
      </c>
      <c r="P1077" s="145">
        <f t="shared" ca="1" si="321"/>
        <v>15.799733760000001</v>
      </c>
      <c r="Q1077" s="152">
        <f t="shared" si="322"/>
        <v>0</v>
      </c>
      <c r="R1077" s="153" t="str">
        <f t="shared" si="330"/>
        <v>A+J=</v>
      </c>
      <c r="S1077" s="148">
        <f t="shared" si="331"/>
        <v>44543</v>
      </c>
      <c r="T1077" s="154">
        <f t="shared" si="323"/>
        <v>0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7" t="str">
        <f t="shared" ca="1" si="332"/>
        <v>Pago</v>
      </c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</row>
    <row r="1078" spans="1:208" x14ac:dyDescent="0.2">
      <c r="A1078" s="143">
        <f t="shared" si="324"/>
        <v>44528</v>
      </c>
      <c r="B1078" s="144">
        <f t="shared" ca="1" si="333"/>
        <v>3529.3197337599909</v>
      </c>
      <c r="C1078" s="145">
        <f t="shared" si="325"/>
        <v>3513.5199999999909</v>
      </c>
      <c r="D1078" s="146">
        <f ca="1">IF(A1078&lt;$B$1,VLOOKUP(A1078,[1]DI!$A$4:$B$15000,2,FALSE),0)</f>
        <v>0</v>
      </c>
      <c r="E1078" s="145">
        <f t="shared" ca="1" si="317"/>
        <v>1</v>
      </c>
      <c r="F1078" s="145">
        <f ca="1">(TRUNC(PRODUCT($E$12:$E1077),16))</f>
        <v>1.12820346062056</v>
      </c>
      <c r="G1078" s="145">
        <f t="shared" ca="1" si="335"/>
        <v>1.1245790865546901</v>
      </c>
      <c r="H1078" s="145">
        <f t="shared" ca="1" si="318"/>
        <v>1.0032228700000001</v>
      </c>
      <c r="I1078" s="147">
        <f t="shared" si="326"/>
        <v>2.9499999999999998E-2</v>
      </c>
      <c r="J1078" s="148">
        <f t="shared" si="334"/>
        <v>44511</v>
      </c>
      <c r="K1078" s="149">
        <f t="shared" si="327"/>
        <v>10</v>
      </c>
      <c r="L1078" s="150">
        <f t="shared" si="328"/>
        <v>11</v>
      </c>
      <c r="M1078" s="151">
        <f t="shared" si="319"/>
        <v>1.0012698760000001</v>
      </c>
      <c r="N1078" s="151">
        <f t="shared" ca="1" si="320"/>
        <v>1.004496839</v>
      </c>
      <c r="O1078" s="150">
        <f t="shared" si="329"/>
        <v>0</v>
      </c>
      <c r="P1078" s="145">
        <f t="shared" ca="1" si="321"/>
        <v>15.799733760000001</v>
      </c>
      <c r="Q1078" s="152">
        <f t="shared" si="322"/>
        <v>0</v>
      </c>
      <c r="R1078" s="153" t="str">
        <f t="shared" si="330"/>
        <v>A+J=</v>
      </c>
      <c r="S1078" s="148">
        <f t="shared" si="331"/>
        <v>44543</v>
      </c>
      <c r="T1078" s="154">
        <f t="shared" si="323"/>
        <v>0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7" t="str">
        <f t="shared" ca="1" si="332"/>
        <v>Pago</v>
      </c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</row>
    <row r="1079" spans="1:208" x14ac:dyDescent="0.2">
      <c r="A1079" s="143">
        <f t="shared" si="324"/>
        <v>44529</v>
      </c>
      <c r="B1079" s="144">
        <f t="shared" ca="1" si="333"/>
        <v>3529.3197337599909</v>
      </c>
      <c r="C1079" s="145">
        <f t="shared" si="325"/>
        <v>3513.5199999999909</v>
      </c>
      <c r="D1079" s="146">
        <f ca="1">IF(A1079&lt;$B$1,VLOOKUP(A1079,[1]DI!$A$4:$B$15000,2,FALSE),0)</f>
        <v>7.6499999999999999E-2</v>
      </c>
      <c r="E1079" s="145">
        <f t="shared" ca="1" si="317"/>
        <v>1.0002925600000001</v>
      </c>
      <c r="F1079" s="145">
        <f ca="1">(TRUNC(PRODUCT($E$12:$E1078),16))</f>
        <v>1.12820346062056</v>
      </c>
      <c r="G1079" s="145">
        <f t="shared" ca="1" si="335"/>
        <v>1.1245790865546901</v>
      </c>
      <c r="H1079" s="145">
        <f t="shared" ca="1" si="318"/>
        <v>1.0032228700000001</v>
      </c>
      <c r="I1079" s="147">
        <f t="shared" si="326"/>
        <v>2.9499999999999998E-2</v>
      </c>
      <c r="J1079" s="148">
        <f t="shared" si="334"/>
        <v>44511</v>
      </c>
      <c r="K1079" s="149">
        <f t="shared" si="327"/>
        <v>11</v>
      </c>
      <c r="L1079" s="150">
        <f t="shared" si="328"/>
        <v>11</v>
      </c>
      <c r="M1079" s="151">
        <f t="shared" si="319"/>
        <v>1.0012698760000001</v>
      </c>
      <c r="N1079" s="151">
        <f t="shared" ca="1" si="320"/>
        <v>1.004496839</v>
      </c>
      <c r="O1079" s="150">
        <f t="shared" si="329"/>
        <v>0</v>
      </c>
      <c r="P1079" s="145">
        <f t="shared" ca="1" si="321"/>
        <v>15.799733760000001</v>
      </c>
      <c r="Q1079" s="152">
        <f t="shared" si="322"/>
        <v>0</v>
      </c>
      <c r="R1079" s="153" t="str">
        <f t="shared" si="330"/>
        <v>A+J=</v>
      </c>
      <c r="S1079" s="148">
        <f t="shared" si="331"/>
        <v>44543</v>
      </c>
      <c r="T1079" s="154">
        <f t="shared" si="323"/>
        <v>0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7" t="str">
        <f t="shared" ca="1" si="332"/>
        <v>Pago</v>
      </c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</row>
    <row r="1080" spans="1:208" x14ac:dyDescent="0.2">
      <c r="A1080" s="143">
        <f t="shared" si="324"/>
        <v>44530</v>
      </c>
      <c r="B1080" s="144">
        <f t="shared" ca="1" si="333"/>
        <v>3530.7595812799909</v>
      </c>
      <c r="C1080" s="145">
        <f t="shared" si="325"/>
        <v>3513.5199999999909</v>
      </c>
      <c r="D1080" s="146">
        <f ca="1">IF(A1080&lt;$B$1,VLOOKUP(A1080,[1]DI!$A$4:$B$15000,2,FALSE),0)</f>
        <v>7.6499999999999999E-2</v>
      </c>
      <c r="E1080" s="145">
        <f t="shared" ca="1" si="317"/>
        <v>1.0002925600000001</v>
      </c>
      <c r="F1080" s="145">
        <f ca="1">(TRUNC(PRODUCT($E$12:$E1079),16))</f>
        <v>1.1285335278249999</v>
      </c>
      <c r="G1080" s="145">
        <f t="shared" ca="1" si="335"/>
        <v>1.1245790865546901</v>
      </c>
      <c r="H1080" s="145">
        <f t="shared" ca="1" si="318"/>
        <v>1.00351637</v>
      </c>
      <c r="I1080" s="147">
        <f t="shared" si="326"/>
        <v>2.9499999999999998E-2</v>
      </c>
      <c r="J1080" s="148">
        <f t="shared" si="334"/>
        <v>44511</v>
      </c>
      <c r="K1080" s="149">
        <f t="shared" si="327"/>
        <v>12</v>
      </c>
      <c r="L1080" s="150">
        <f t="shared" si="328"/>
        <v>12</v>
      </c>
      <c r="M1080" s="151">
        <f t="shared" si="319"/>
        <v>1.0013853989999999</v>
      </c>
      <c r="N1080" s="151">
        <f t="shared" ca="1" si="320"/>
        <v>1.004906641</v>
      </c>
      <c r="O1080" s="150">
        <f t="shared" si="329"/>
        <v>0</v>
      </c>
      <c r="P1080" s="145">
        <f t="shared" ca="1" si="321"/>
        <v>17.239581279999999</v>
      </c>
      <c r="Q1080" s="152">
        <f t="shared" si="322"/>
        <v>0</v>
      </c>
      <c r="R1080" s="153" t="str">
        <f t="shared" si="330"/>
        <v>A+J=</v>
      </c>
      <c r="S1080" s="148">
        <f t="shared" si="331"/>
        <v>44543</v>
      </c>
      <c r="T1080" s="154">
        <f t="shared" si="323"/>
        <v>0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7" t="str">
        <f t="shared" ca="1" si="332"/>
        <v>Pago</v>
      </c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</row>
    <row r="1081" spans="1:208" x14ac:dyDescent="0.2">
      <c r="A1081" s="143">
        <f t="shared" si="324"/>
        <v>44531</v>
      </c>
      <c r="B1081" s="144">
        <f t="shared" ca="1" si="333"/>
        <v>3532.200033129991</v>
      </c>
      <c r="C1081" s="145">
        <f t="shared" si="325"/>
        <v>3513.5199999999909</v>
      </c>
      <c r="D1081" s="146">
        <f ca="1">IF(A1081&lt;$B$1,VLOOKUP(A1081,[1]DI!$A$4:$B$15000,2,FALSE),0)</f>
        <v>7.6499999999999999E-2</v>
      </c>
      <c r="E1081" s="145">
        <f t="shared" ca="1" si="317"/>
        <v>1.0002925600000001</v>
      </c>
      <c r="F1081" s="145">
        <f ca="1">(TRUNC(PRODUCT($E$12:$E1080),16))</f>
        <v>1.1288636915939001</v>
      </c>
      <c r="G1081" s="145">
        <f t="shared" ca="1" si="335"/>
        <v>1.1245790865546901</v>
      </c>
      <c r="H1081" s="145">
        <f t="shared" ca="1" si="318"/>
        <v>1.0038099599999999</v>
      </c>
      <c r="I1081" s="147">
        <f t="shared" si="326"/>
        <v>2.9499999999999998E-2</v>
      </c>
      <c r="J1081" s="148">
        <f t="shared" si="334"/>
        <v>44511</v>
      </c>
      <c r="K1081" s="149">
        <f t="shared" si="327"/>
        <v>13</v>
      </c>
      <c r="L1081" s="150">
        <f t="shared" si="328"/>
        <v>13</v>
      </c>
      <c r="M1081" s="151">
        <f t="shared" si="319"/>
        <v>1.001500936</v>
      </c>
      <c r="N1081" s="151">
        <f t="shared" ca="1" si="320"/>
        <v>1.0053166149999999</v>
      </c>
      <c r="O1081" s="150">
        <f t="shared" si="329"/>
        <v>0</v>
      </c>
      <c r="P1081" s="145">
        <f t="shared" ca="1" si="321"/>
        <v>18.680033130000002</v>
      </c>
      <c r="Q1081" s="152">
        <f t="shared" si="322"/>
        <v>0</v>
      </c>
      <c r="R1081" s="153" t="str">
        <f t="shared" si="330"/>
        <v>A+J=</v>
      </c>
      <c r="S1081" s="148">
        <f t="shared" si="331"/>
        <v>44543</v>
      </c>
      <c r="T1081" s="154">
        <f t="shared" si="323"/>
        <v>0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7" t="str">
        <f t="shared" ca="1" si="332"/>
        <v>Pago</v>
      </c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</row>
    <row r="1082" spans="1:208" x14ac:dyDescent="0.2">
      <c r="A1082" s="143">
        <f t="shared" si="324"/>
        <v>44532</v>
      </c>
      <c r="B1082" s="144">
        <f t="shared" ca="1" si="333"/>
        <v>3533.6410822799908</v>
      </c>
      <c r="C1082" s="145">
        <f t="shared" si="325"/>
        <v>3513.5199999999909</v>
      </c>
      <c r="D1082" s="146">
        <f ca="1">IF(A1082&lt;$B$1,VLOOKUP(A1082,[1]DI!$A$4:$B$15000,2,FALSE),0)</f>
        <v>7.6499999999999999E-2</v>
      </c>
      <c r="E1082" s="145">
        <f t="shared" ca="1" si="317"/>
        <v>1.0002925600000001</v>
      </c>
      <c r="F1082" s="145">
        <f ca="1">(TRUNC(PRODUCT($E$12:$E1081),16))</f>
        <v>1.1291939519555201</v>
      </c>
      <c r="G1082" s="145">
        <f t="shared" ca="1" si="335"/>
        <v>1.1245790865546901</v>
      </c>
      <c r="H1082" s="145">
        <f t="shared" ca="1" si="318"/>
        <v>1.0041036400000001</v>
      </c>
      <c r="I1082" s="147">
        <f t="shared" si="326"/>
        <v>2.9499999999999998E-2</v>
      </c>
      <c r="J1082" s="148">
        <f t="shared" si="334"/>
        <v>44511</v>
      </c>
      <c r="K1082" s="149">
        <f t="shared" si="327"/>
        <v>14</v>
      </c>
      <c r="L1082" s="150">
        <f t="shared" si="328"/>
        <v>14</v>
      </c>
      <c r="M1082" s="151">
        <f t="shared" si="319"/>
        <v>1.0016164860000001</v>
      </c>
      <c r="N1082" s="151">
        <f t="shared" ca="1" si="320"/>
        <v>1.0057267590000001</v>
      </c>
      <c r="O1082" s="150">
        <f t="shared" si="329"/>
        <v>0</v>
      </c>
      <c r="P1082" s="145">
        <f t="shared" ca="1" si="321"/>
        <v>20.12108228</v>
      </c>
      <c r="Q1082" s="152">
        <f t="shared" si="322"/>
        <v>0</v>
      </c>
      <c r="R1082" s="153" t="str">
        <f t="shared" si="330"/>
        <v>A+J=</v>
      </c>
      <c r="S1082" s="148">
        <f t="shared" si="331"/>
        <v>44543</v>
      </c>
      <c r="T1082" s="154">
        <f t="shared" si="323"/>
        <v>0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7" t="str">
        <f t="shared" ca="1" si="332"/>
        <v>Pago</v>
      </c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</row>
    <row r="1083" spans="1:208" x14ac:dyDescent="0.2">
      <c r="A1083" s="143">
        <f t="shared" si="324"/>
        <v>44533</v>
      </c>
      <c r="B1083" s="144">
        <f t="shared" ca="1" si="333"/>
        <v>3535.0827041299908</v>
      </c>
      <c r="C1083" s="145">
        <f t="shared" si="325"/>
        <v>3513.5199999999909</v>
      </c>
      <c r="D1083" s="146">
        <f ca="1">IF(A1083&lt;$B$1,VLOOKUP(A1083,[1]DI!$A$4:$B$15000,2,FALSE),0)</f>
        <v>7.6499999999999999E-2</v>
      </c>
      <c r="E1083" s="145">
        <f t="shared" ca="1" si="317"/>
        <v>1.0002925600000001</v>
      </c>
      <c r="F1083" s="145">
        <f ca="1">(TRUNC(PRODUCT($E$12:$E1082),16))</f>
        <v>1.1295243089381</v>
      </c>
      <c r="G1083" s="145">
        <f t="shared" ca="1" si="335"/>
        <v>1.1245790865546901</v>
      </c>
      <c r="H1083" s="145">
        <f t="shared" ca="1" si="318"/>
        <v>1.0043974</v>
      </c>
      <c r="I1083" s="147">
        <f t="shared" si="326"/>
        <v>2.9499999999999998E-2</v>
      </c>
      <c r="J1083" s="148">
        <f t="shared" si="334"/>
        <v>44511</v>
      </c>
      <c r="K1083" s="149">
        <f t="shared" si="327"/>
        <v>15</v>
      </c>
      <c r="L1083" s="150">
        <f t="shared" si="328"/>
        <v>15</v>
      </c>
      <c r="M1083" s="151">
        <f t="shared" si="319"/>
        <v>1.0017320489999999</v>
      </c>
      <c r="N1083" s="151">
        <f t="shared" ca="1" si="320"/>
        <v>1.006137066</v>
      </c>
      <c r="O1083" s="150">
        <f t="shared" si="329"/>
        <v>0</v>
      </c>
      <c r="P1083" s="145">
        <f t="shared" ca="1" si="321"/>
        <v>21.56270413</v>
      </c>
      <c r="Q1083" s="152">
        <f t="shared" si="322"/>
        <v>0</v>
      </c>
      <c r="R1083" s="153" t="str">
        <f t="shared" si="330"/>
        <v>A+J=</v>
      </c>
      <c r="S1083" s="148">
        <f t="shared" si="331"/>
        <v>44543</v>
      </c>
      <c r="T1083" s="154">
        <f t="shared" si="323"/>
        <v>0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7" t="str">
        <f t="shared" ca="1" si="332"/>
        <v>Pago</v>
      </c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</row>
    <row r="1084" spans="1:208" x14ac:dyDescent="0.2">
      <c r="A1084" s="143">
        <f t="shared" si="324"/>
        <v>44534</v>
      </c>
      <c r="B1084" s="144">
        <f t="shared" ca="1" si="333"/>
        <v>3536.5248881399907</v>
      </c>
      <c r="C1084" s="145">
        <f t="shared" si="325"/>
        <v>3513.5199999999909</v>
      </c>
      <c r="D1084" s="146">
        <f ca="1">IF(A1084&lt;$B$1,VLOOKUP(A1084,[1]DI!$A$4:$B$15000,2,FALSE),0)</f>
        <v>0</v>
      </c>
      <c r="E1084" s="145">
        <f t="shared" ca="1" si="317"/>
        <v>1</v>
      </c>
      <c r="F1084" s="145">
        <f ca="1">(TRUNC(PRODUCT($E$12:$E1083),16))</f>
        <v>1.12985476256992</v>
      </c>
      <c r="G1084" s="145">
        <f t="shared" ca="1" si="335"/>
        <v>1.1245790865546901</v>
      </c>
      <c r="H1084" s="145">
        <f t="shared" ca="1" si="318"/>
        <v>1.0046912400000001</v>
      </c>
      <c r="I1084" s="147">
        <f t="shared" si="326"/>
        <v>2.9499999999999998E-2</v>
      </c>
      <c r="J1084" s="148">
        <f t="shared" si="334"/>
        <v>44511</v>
      </c>
      <c r="K1084" s="149">
        <f t="shared" si="327"/>
        <v>15</v>
      </c>
      <c r="L1084" s="150">
        <f t="shared" si="328"/>
        <v>16</v>
      </c>
      <c r="M1084" s="151">
        <f t="shared" si="319"/>
        <v>1.0018476249999999</v>
      </c>
      <c r="N1084" s="151">
        <f t="shared" ca="1" si="320"/>
        <v>1.006547533</v>
      </c>
      <c r="O1084" s="150">
        <f t="shared" si="329"/>
        <v>0</v>
      </c>
      <c r="P1084" s="145">
        <f t="shared" ca="1" si="321"/>
        <v>23.004888139999998</v>
      </c>
      <c r="Q1084" s="152">
        <f t="shared" si="322"/>
        <v>0</v>
      </c>
      <c r="R1084" s="153" t="str">
        <f t="shared" si="330"/>
        <v>A+J=</v>
      </c>
      <c r="S1084" s="148">
        <f t="shared" si="331"/>
        <v>44543</v>
      </c>
      <c r="T1084" s="154">
        <f t="shared" si="323"/>
        <v>0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7" t="str">
        <f t="shared" ca="1" si="332"/>
        <v>Pago</v>
      </c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</row>
    <row r="1085" spans="1:208" x14ac:dyDescent="0.2">
      <c r="A1085" s="143">
        <f t="shared" si="324"/>
        <v>44535</v>
      </c>
      <c r="B1085" s="144">
        <f t="shared" ca="1" si="333"/>
        <v>3536.5248881399907</v>
      </c>
      <c r="C1085" s="145">
        <f t="shared" si="325"/>
        <v>3513.5199999999909</v>
      </c>
      <c r="D1085" s="146">
        <f ca="1">IF(A1085&lt;$B$1,VLOOKUP(A1085,[1]DI!$A$4:$B$15000,2,FALSE),0)</f>
        <v>0</v>
      </c>
      <c r="E1085" s="145">
        <f t="shared" ca="1" si="317"/>
        <v>1</v>
      </c>
      <c r="F1085" s="145">
        <f ca="1">(TRUNC(PRODUCT($E$12:$E1084),16))</f>
        <v>1.12985476256992</v>
      </c>
      <c r="G1085" s="145">
        <f t="shared" ca="1" si="335"/>
        <v>1.1245790865546901</v>
      </c>
      <c r="H1085" s="145">
        <f t="shared" ca="1" si="318"/>
        <v>1.0046912400000001</v>
      </c>
      <c r="I1085" s="147">
        <f t="shared" si="326"/>
        <v>2.9499999999999998E-2</v>
      </c>
      <c r="J1085" s="148">
        <f t="shared" si="334"/>
        <v>44511</v>
      </c>
      <c r="K1085" s="149">
        <f t="shared" si="327"/>
        <v>15</v>
      </c>
      <c r="L1085" s="150">
        <f t="shared" si="328"/>
        <v>16</v>
      </c>
      <c r="M1085" s="151">
        <f t="shared" si="319"/>
        <v>1.0018476249999999</v>
      </c>
      <c r="N1085" s="151">
        <f t="shared" ca="1" si="320"/>
        <v>1.006547533</v>
      </c>
      <c r="O1085" s="150">
        <f t="shared" si="329"/>
        <v>0</v>
      </c>
      <c r="P1085" s="145">
        <f t="shared" ca="1" si="321"/>
        <v>23.004888139999998</v>
      </c>
      <c r="Q1085" s="152">
        <f t="shared" si="322"/>
        <v>0</v>
      </c>
      <c r="R1085" s="153" t="str">
        <f t="shared" si="330"/>
        <v>A+J=</v>
      </c>
      <c r="S1085" s="148">
        <f t="shared" si="331"/>
        <v>44543</v>
      </c>
      <c r="T1085" s="154">
        <f t="shared" si="323"/>
        <v>0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7" t="str">
        <f t="shared" ca="1" si="332"/>
        <v>Pago</v>
      </c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</row>
    <row r="1086" spans="1:208" x14ac:dyDescent="0.2">
      <c r="A1086" s="143">
        <f t="shared" si="324"/>
        <v>44536</v>
      </c>
      <c r="B1086" s="144">
        <f t="shared" ca="1" si="333"/>
        <v>3536.5248881399907</v>
      </c>
      <c r="C1086" s="145">
        <f t="shared" si="325"/>
        <v>3513.5199999999909</v>
      </c>
      <c r="D1086" s="146">
        <f ca="1">IF(A1086&lt;$B$1,VLOOKUP(A1086,[1]DI!$A$4:$B$15000,2,FALSE),0)</f>
        <v>7.6499999999999999E-2</v>
      </c>
      <c r="E1086" s="145">
        <f t="shared" ca="1" si="317"/>
        <v>1.0002925600000001</v>
      </c>
      <c r="F1086" s="145">
        <f ca="1">(TRUNC(PRODUCT($E$12:$E1085),16))</f>
        <v>1.12985476256992</v>
      </c>
      <c r="G1086" s="145">
        <f t="shared" ca="1" si="335"/>
        <v>1.1245790865546901</v>
      </c>
      <c r="H1086" s="145">
        <f t="shared" ca="1" si="318"/>
        <v>1.0046912400000001</v>
      </c>
      <c r="I1086" s="147">
        <f t="shared" si="326"/>
        <v>2.9499999999999998E-2</v>
      </c>
      <c r="J1086" s="148">
        <f t="shared" si="334"/>
        <v>44511</v>
      </c>
      <c r="K1086" s="149">
        <f t="shared" si="327"/>
        <v>16</v>
      </c>
      <c r="L1086" s="150">
        <f t="shared" si="328"/>
        <v>16</v>
      </c>
      <c r="M1086" s="151">
        <f t="shared" si="319"/>
        <v>1.0018476249999999</v>
      </c>
      <c r="N1086" s="151">
        <f t="shared" ca="1" si="320"/>
        <v>1.006547533</v>
      </c>
      <c r="O1086" s="150">
        <f t="shared" si="329"/>
        <v>0</v>
      </c>
      <c r="P1086" s="145">
        <f t="shared" ca="1" si="321"/>
        <v>23.004888139999998</v>
      </c>
      <c r="Q1086" s="152">
        <f t="shared" si="322"/>
        <v>0</v>
      </c>
      <c r="R1086" s="153" t="str">
        <f t="shared" si="330"/>
        <v>A+J=</v>
      </c>
      <c r="S1086" s="148">
        <f t="shared" si="331"/>
        <v>44543</v>
      </c>
      <c r="T1086" s="154">
        <f t="shared" si="323"/>
        <v>0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7" t="str">
        <f t="shared" ca="1" si="332"/>
        <v>Pago</v>
      </c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</row>
    <row r="1087" spans="1:208" x14ac:dyDescent="0.2">
      <c r="A1087" s="143">
        <f t="shared" si="324"/>
        <v>44537</v>
      </c>
      <c r="B1087" s="144">
        <f t="shared" ca="1" si="333"/>
        <v>3537.967711619991</v>
      </c>
      <c r="C1087" s="145">
        <f t="shared" si="325"/>
        <v>3513.5199999999909</v>
      </c>
      <c r="D1087" s="146">
        <f ca="1">IF(A1087&lt;$B$1,VLOOKUP(A1087,[1]DI!$A$4:$B$15000,2,FALSE),0)</f>
        <v>7.6499999999999999E-2</v>
      </c>
      <c r="E1087" s="145">
        <f t="shared" ca="1" si="317"/>
        <v>1.0002925600000001</v>
      </c>
      <c r="F1087" s="145">
        <f ca="1">(TRUNC(PRODUCT($E$12:$E1086),16))</f>
        <v>1.1301853128792601</v>
      </c>
      <c r="G1087" s="145">
        <f t="shared" ca="1" si="335"/>
        <v>1.1245790865546901</v>
      </c>
      <c r="H1087" s="145">
        <f t="shared" ca="1" si="318"/>
        <v>1.00498518</v>
      </c>
      <c r="I1087" s="147">
        <f t="shared" si="326"/>
        <v>2.9499999999999998E-2</v>
      </c>
      <c r="J1087" s="148">
        <f t="shared" si="334"/>
        <v>44511</v>
      </c>
      <c r="K1087" s="149">
        <f t="shared" si="327"/>
        <v>17</v>
      </c>
      <c r="L1087" s="150">
        <f t="shared" si="328"/>
        <v>17</v>
      </c>
      <c r="M1087" s="151">
        <f t="shared" si="319"/>
        <v>1.001963215</v>
      </c>
      <c r="N1087" s="151">
        <f t="shared" ca="1" si="320"/>
        <v>1.006958182</v>
      </c>
      <c r="O1087" s="150">
        <f t="shared" si="329"/>
        <v>0</v>
      </c>
      <c r="P1087" s="145">
        <f t="shared" ca="1" si="321"/>
        <v>24.44771162</v>
      </c>
      <c r="Q1087" s="152">
        <f t="shared" si="322"/>
        <v>0</v>
      </c>
      <c r="R1087" s="153" t="str">
        <f t="shared" si="330"/>
        <v>A+J=</v>
      </c>
      <c r="S1087" s="148">
        <f t="shared" si="331"/>
        <v>44543</v>
      </c>
      <c r="T1087" s="154">
        <f t="shared" si="323"/>
        <v>0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7" t="str">
        <f t="shared" ca="1" si="332"/>
        <v>Pago</v>
      </c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</row>
    <row r="1088" spans="1:208" x14ac:dyDescent="0.2">
      <c r="A1088" s="143">
        <f t="shared" si="324"/>
        <v>44538</v>
      </c>
      <c r="B1088" s="144">
        <f t="shared" ca="1" si="333"/>
        <v>3539.4111007699908</v>
      </c>
      <c r="C1088" s="145">
        <f t="shared" si="325"/>
        <v>3513.5199999999909</v>
      </c>
      <c r="D1088" s="146">
        <f ca="1">IF(A1088&lt;$B$1,VLOOKUP(A1088,[1]DI!$A$4:$B$15000,2,FALSE),0)</f>
        <v>7.6499999999999999E-2</v>
      </c>
      <c r="E1088" s="145">
        <f t="shared" ca="1" si="317"/>
        <v>1.0002925600000001</v>
      </c>
      <c r="F1088" s="145">
        <f ca="1">(TRUNC(PRODUCT($E$12:$E1087),16))</f>
        <v>1.1305159598943999</v>
      </c>
      <c r="G1088" s="145">
        <f t="shared" ca="1" si="335"/>
        <v>1.1245790865546901</v>
      </c>
      <c r="H1088" s="145">
        <f t="shared" ca="1" si="318"/>
        <v>1.0052791999999999</v>
      </c>
      <c r="I1088" s="147">
        <f t="shared" si="326"/>
        <v>2.9499999999999998E-2</v>
      </c>
      <c r="J1088" s="148">
        <f t="shared" si="334"/>
        <v>44511</v>
      </c>
      <c r="K1088" s="149">
        <f t="shared" si="327"/>
        <v>18</v>
      </c>
      <c r="L1088" s="150">
        <f t="shared" si="328"/>
        <v>18</v>
      </c>
      <c r="M1088" s="151">
        <f t="shared" si="319"/>
        <v>1.002078818</v>
      </c>
      <c r="N1088" s="151">
        <f t="shared" ca="1" si="320"/>
        <v>1.007368992</v>
      </c>
      <c r="O1088" s="150">
        <f t="shared" si="329"/>
        <v>0</v>
      </c>
      <c r="P1088" s="145">
        <f t="shared" ca="1" si="321"/>
        <v>25.891100770000001</v>
      </c>
      <c r="Q1088" s="152">
        <f t="shared" si="322"/>
        <v>0</v>
      </c>
      <c r="R1088" s="153" t="str">
        <f t="shared" si="330"/>
        <v>A+J=</v>
      </c>
      <c r="S1088" s="148">
        <f t="shared" si="331"/>
        <v>44543</v>
      </c>
      <c r="T1088" s="154">
        <f t="shared" si="323"/>
        <v>0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7" t="str">
        <f t="shared" ca="1" si="332"/>
        <v>Pago</v>
      </c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</row>
    <row r="1089" spans="1:208" x14ac:dyDescent="0.2">
      <c r="A1089" s="143">
        <f t="shared" si="324"/>
        <v>44539</v>
      </c>
      <c r="B1089" s="144">
        <f t="shared" ca="1" si="333"/>
        <v>3540.8550626199908</v>
      </c>
      <c r="C1089" s="145">
        <f t="shared" si="325"/>
        <v>3513.5199999999909</v>
      </c>
      <c r="D1089" s="146">
        <f ca="1">IF(A1089&lt;$B$1,VLOOKUP(A1089,[1]DI!$A$4:$B$15000,2,FALSE),0)</f>
        <v>9.1499999999999998E-2</v>
      </c>
      <c r="E1089" s="145">
        <f t="shared" ca="1" si="317"/>
        <v>1.00034749</v>
      </c>
      <c r="F1089" s="145">
        <f ca="1">(TRUNC(PRODUCT($E$12:$E1088),16))</f>
        <v>1.13084670364363</v>
      </c>
      <c r="G1089" s="145">
        <f t="shared" ca="1" si="335"/>
        <v>1.1245790865546901</v>
      </c>
      <c r="H1089" s="145">
        <f t="shared" ca="1" si="318"/>
        <v>1.0055733</v>
      </c>
      <c r="I1089" s="147">
        <f t="shared" si="326"/>
        <v>2.9499999999999998E-2</v>
      </c>
      <c r="J1089" s="148">
        <f t="shared" si="334"/>
        <v>44511</v>
      </c>
      <c r="K1089" s="149">
        <f t="shared" si="327"/>
        <v>19</v>
      </c>
      <c r="L1089" s="150">
        <f t="shared" si="328"/>
        <v>19</v>
      </c>
      <c r="M1089" s="151">
        <f t="shared" si="319"/>
        <v>1.0021944350000001</v>
      </c>
      <c r="N1089" s="151">
        <f t="shared" ca="1" si="320"/>
        <v>1.0077799650000001</v>
      </c>
      <c r="O1089" s="150">
        <f t="shared" si="329"/>
        <v>0</v>
      </c>
      <c r="P1089" s="145">
        <f t="shared" ca="1" si="321"/>
        <v>27.335062619999999</v>
      </c>
      <c r="Q1089" s="152">
        <f t="shared" si="322"/>
        <v>0</v>
      </c>
      <c r="R1089" s="153" t="str">
        <f t="shared" si="330"/>
        <v>A+J=</v>
      </c>
      <c r="S1089" s="148">
        <f t="shared" si="331"/>
        <v>44543</v>
      </c>
      <c r="T1089" s="154">
        <f t="shared" si="323"/>
        <v>0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7" t="str">
        <f t="shared" ca="1" si="332"/>
        <v>Pago</v>
      </c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</row>
    <row r="1090" spans="1:208" x14ac:dyDescent="0.2">
      <c r="A1090" s="143">
        <f t="shared" si="324"/>
        <v>44540</v>
      </c>
      <c r="B1090" s="144">
        <f t="shared" ca="1" si="333"/>
        <v>3542.494161859991</v>
      </c>
      <c r="C1090" s="145">
        <f t="shared" si="325"/>
        <v>3513.5199999999909</v>
      </c>
      <c r="D1090" s="146">
        <f ca="1">IF(A1090&lt;$B$1,VLOOKUP(A1090,[1]DI!$A$4:$B$15000,2,FALSE),0)</f>
        <v>9.1499999999999998E-2</v>
      </c>
      <c r="E1090" s="145">
        <f t="shared" ca="1" si="317"/>
        <v>1.00034749</v>
      </c>
      <c r="F1090" s="145">
        <f ca="1">(TRUNC(PRODUCT($E$12:$E1089),16))</f>
        <v>1.13123966156467</v>
      </c>
      <c r="G1090" s="145">
        <f t="shared" ca="1" si="335"/>
        <v>1.1245790865546901</v>
      </c>
      <c r="H1090" s="145">
        <f t="shared" ca="1" si="318"/>
        <v>1.00592273</v>
      </c>
      <c r="I1090" s="147">
        <f t="shared" si="326"/>
        <v>2.9499999999999998E-2</v>
      </c>
      <c r="J1090" s="148">
        <f t="shared" si="334"/>
        <v>44511</v>
      </c>
      <c r="K1090" s="149">
        <f t="shared" si="327"/>
        <v>20</v>
      </c>
      <c r="L1090" s="150">
        <f t="shared" si="328"/>
        <v>20</v>
      </c>
      <c r="M1090" s="151">
        <f t="shared" si="319"/>
        <v>1.0023100650000001</v>
      </c>
      <c r="N1090" s="151">
        <f t="shared" ca="1" si="320"/>
        <v>1.0082464769999999</v>
      </c>
      <c r="O1090" s="150">
        <f t="shared" si="329"/>
        <v>0</v>
      </c>
      <c r="P1090" s="145">
        <f t="shared" ca="1" si="321"/>
        <v>28.974161859999999</v>
      </c>
      <c r="Q1090" s="152">
        <f t="shared" si="322"/>
        <v>0</v>
      </c>
      <c r="R1090" s="153" t="str">
        <f t="shared" si="330"/>
        <v>A+J=</v>
      </c>
      <c r="S1090" s="148">
        <f t="shared" si="331"/>
        <v>44543</v>
      </c>
      <c r="T1090" s="154">
        <f t="shared" si="323"/>
        <v>0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7" t="str">
        <f t="shared" ca="1" si="332"/>
        <v>Pago</v>
      </c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</row>
    <row r="1091" spans="1:208" x14ac:dyDescent="0.2">
      <c r="A1091" s="143">
        <f t="shared" si="324"/>
        <v>44541</v>
      </c>
      <c r="B1091" s="144">
        <f t="shared" ca="1" si="333"/>
        <v>3544.1340129999908</v>
      </c>
      <c r="C1091" s="145">
        <f t="shared" si="325"/>
        <v>3513.5199999999909</v>
      </c>
      <c r="D1091" s="146">
        <f ca="1">IF(A1091&lt;$B$1,VLOOKUP(A1091,[1]DI!$A$4:$B$15000,2,FALSE),0)</f>
        <v>0</v>
      </c>
      <c r="E1091" s="145">
        <f t="shared" ca="1" si="317"/>
        <v>1</v>
      </c>
      <c r="F1091" s="145">
        <f ca="1">(TRUNC(PRODUCT($E$12:$E1090),16))</f>
        <v>1.13163275603467</v>
      </c>
      <c r="G1091" s="145">
        <f t="shared" ca="1" si="335"/>
        <v>1.1245790865546901</v>
      </c>
      <c r="H1091" s="145">
        <f t="shared" ca="1" si="318"/>
        <v>1.0062722799999999</v>
      </c>
      <c r="I1091" s="147">
        <f t="shared" si="326"/>
        <v>2.9499999999999998E-2</v>
      </c>
      <c r="J1091" s="148">
        <f t="shared" si="334"/>
        <v>44511</v>
      </c>
      <c r="K1091" s="149">
        <f t="shared" si="327"/>
        <v>20</v>
      </c>
      <c r="L1091" s="150">
        <f t="shared" si="328"/>
        <v>21</v>
      </c>
      <c r="M1091" s="151">
        <f t="shared" si="319"/>
        <v>1.0024257080000001</v>
      </c>
      <c r="N1091" s="151">
        <f t="shared" ca="1" si="320"/>
        <v>1.0087132029999999</v>
      </c>
      <c r="O1091" s="150">
        <f t="shared" si="329"/>
        <v>0</v>
      </c>
      <c r="P1091" s="145">
        <f t="shared" ca="1" si="321"/>
        <v>30.614013</v>
      </c>
      <c r="Q1091" s="152">
        <f t="shared" si="322"/>
        <v>0</v>
      </c>
      <c r="R1091" s="153" t="str">
        <f t="shared" si="330"/>
        <v>A+J=</v>
      </c>
      <c r="S1091" s="148">
        <f t="shared" si="331"/>
        <v>44543</v>
      </c>
      <c r="T1091" s="154">
        <f t="shared" si="323"/>
        <v>0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7" t="str">
        <f t="shared" ca="1" si="332"/>
        <v>Pago</v>
      </c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</row>
    <row r="1092" spans="1:208" x14ac:dyDescent="0.2">
      <c r="A1092" s="143">
        <f t="shared" si="324"/>
        <v>44542</v>
      </c>
      <c r="B1092" s="144">
        <f t="shared" ca="1" si="333"/>
        <v>3544.1340129999908</v>
      </c>
      <c r="C1092" s="145">
        <f t="shared" si="325"/>
        <v>3513.5199999999909</v>
      </c>
      <c r="D1092" s="146">
        <f ca="1">IF(A1092&lt;$B$1,VLOOKUP(A1092,[1]DI!$A$4:$B$15000,2,FALSE),0)</f>
        <v>0</v>
      </c>
      <c r="E1092" s="145">
        <f t="shared" ca="1" si="317"/>
        <v>1</v>
      </c>
      <c r="F1092" s="145">
        <f ca="1">(TRUNC(PRODUCT($E$12:$E1091),16))</f>
        <v>1.13163275603467</v>
      </c>
      <c r="G1092" s="145">
        <f t="shared" ca="1" si="335"/>
        <v>1.1245790865546901</v>
      </c>
      <c r="H1092" s="145">
        <f t="shared" ca="1" si="318"/>
        <v>1.0062722799999999</v>
      </c>
      <c r="I1092" s="147">
        <f t="shared" si="326"/>
        <v>2.9499999999999998E-2</v>
      </c>
      <c r="J1092" s="148">
        <f t="shared" si="334"/>
        <v>44511</v>
      </c>
      <c r="K1092" s="149">
        <f t="shared" si="327"/>
        <v>20</v>
      </c>
      <c r="L1092" s="150">
        <f t="shared" si="328"/>
        <v>21</v>
      </c>
      <c r="M1092" s="151">
        <f t="shared" si="319"/>
        <v>1.0024257080000001</v>
      </c>
      <c r="N1092" s="151">
        <f t="shared" ca="1" si="320"/>
        <v>1.0087132029999999</v>
      </c>
      <c r="O1092" s="150">
        <f t="shared" si="329"/>
        <v>0</v>
      </c>
      <c r="P1092" s="145">
        <f t="shared" ca="1" si="321"/>
        <v>30.614013</v>
      </c>
      <c r="Q1092" s="152">
        <f t="shared" si="322"/>
        <v>0</v>
      </c>
      <c r="R1092" s="153" t="str">
        <f t="shared" si="330"/>
        <v>A+J=</v>
      </c>
      <c r="S1092" s="148">
        <f t="shared" si="331"/>
        <v>44543</v>
      </c>
      <c r="T1092" s="154">
        <f t="shared" si="323"/>
        <v>0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7" t="str">
        <f t="shared" ca="1" si="332"/>
        <v>Pago</v>
      </c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</row>
    <row r="1093" spans="1:208" x14ac:dyDescent="0.2">
      <c r="A1093" s="143">
        <f t="shared" si="324"/>
        <v>44543</v>
      </c>
      <c r="B1093" s="144">
        <f t="shared" ca="1" si="333"/>
        <v>3544.1340129999908</v>
      </c>
      <c r="C1093" s="145">
        <f t="shared" si="325"/>
        <v>3513.5199999999909</v>
      </c>
      <c r="D1093" s="146">
        <f ca="1">IF(A1093&lt;$B$1,VLOOKUP(A1093,[1]DI!$A$4:$B$15000,2,FALSE),0)</f>
        <v>9.1499999999999998E-2</v>
      </c>
      <c r="E1093" s="145">
        <f t="shared" ca="1" si="317"/>
        <v>1.00034749</v>
      </c>
      <c r="F1093" s="145">
        <f ca="1">(TRUNC(PRODUCT($E$12:$E1092),16))</f>
        <v>1.13163275603467</v>
      </c>
      <c r="G1093" s="145">
        <f t="shared" ca="1" si="335"/>
        <v>1.1245790865546901</v>
      </c>
      <c r="H1093" s="145">
        <f t="shared" ca="1" si="318"/>
        <v>1.0062722799999999</v>
      </c>
      <c r="I1093" s="147">
        <f t="shared" si="326"/>
        <v>2.9499999999999998E-2</v>
      </c>
      <c r="J1093" s="148">
        <f t="shared" si="334"/>
        <v>44511</v>
      </c>
      <c r="K1093" s="149">
        <f t="shared" si="327"/>
        <v>21</v>
      </c>
      <c r="L1093" s="150">
        <f t="shared" si="328"/>
        <v>21</v>
      </c>
      <c r="M1093" s="151">
        <f t="shared" si="319"/>
        <v>1.0024257080000001</v>
      </c>
      <c r="N1093" s="151">
        <f t="shared" ca="1" si="320"/>
        <v>1.0087132029999999</v>
      </c>
      <c r="O1093" s="150">
        <f t="shared" si="329"/>
        <v>36</v>
      </c>
      <c r="P1093" s="145">
        <f t="shared" ca="1" si="321"/>
        <v>30.614013</v>
      </c>
      <c r="Q1093" s="152">
        <f t="shared" si="322"/>
        <v>270.27</v>
      </c>
      <c r="R1093" s="153" t="str">
        <f t="shared" si="330"/>
        <v>A+J=</v>
      </c>
      <c r="S1093" s="148">
        <f t="shared" si="331"/>
        <v>44543</v>
      </c>
      <c r="T1093" s="154">
        <f t="shared" ca="1" si="323"/>
        <v>5867238.2534999996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7" t="str">
        <f t="shared" ca="1" si="332"/>
        <v>Pago</v>
      </c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</row>
    <row r="1094" spans="1:208" x14ac:dyDescent="0.2">
      <c r="A1094" s="143">
        <f t="shared" si="324"/>
        <v>44544</v>
      </c>
      <c r="B1094" s="144">
        <f t="shared" ca="1" si="333"/>
        <v>3244.751323119991</v>
      </c>
      <c r="C1094" s="145">
        <f t="shared" si="325"/>
        <v>3243.2499999999909</v>
      </c>
      <c r="D1094" s="146">
        <f ca="1">IF(A1094&lt;$B$1,VLOOKUP(A1094,[1]DI!$A$4:$B$15000,2,FALSE),0)</f>
        <v>9.1499999999999998E-2</v>
      </c>
      <c r="E1094" s="145">
        <f t="shared" ca="1" si="317"/>
        <v>1.00034749</v>
      </c>
      <c r="F1094" s="145">
        <f ca="1">(TRUNC(PRODUCT($E$12:$E1093),16))</f>
        <v>1.1320259871010701</v>
      </c>
      <c r="G1094" s="145">
        <f t="shared" ca="1" si="335"/>
        <v>1.13163275603467</v>
      </c>
      <c r="H1094" s="145">
        <f t="shared" ca="1" si="318"/>
        <v>1.00034749</v>
      </c>
      <c r="I1094" s="147">
        <f t="shared" si="326"/>
        <v>2.9499999999999998E-2</v>
      </c>
      <c r="J1094" s="148">
        <f t="shared" si="334"/>
        <v>44543</v>
      </c>
      <c r="K1094" s="149">
        <f t="shared" si="327"/>
        <v>1</v>
      </c>
      <c r="L1094" s="150">
        <f t="shared" si="328"/>
        <v>1</v>
      </c>
      <c r="M1094" s="151">
        <f t="shared" si="319"/>
        <v>1.000115377</v>
      </c>
      <c r="N1094" s="151">
        <f t="shared" ca="1" si="320"/>
        <v>1.000462907</v>
      </c>
      <c r="O1094" s="150">
        <f t="shared" si="329"/>
        <v>0</v>
      </c>
      <c r="P1094" s="145">
        <f t="shared" ca="1" si="321"/>
        <v>1.5013231199999999</v>
      </c>
      <c r="Q1094" s="152">
        <f t="shared" si="322"/>
        <v>0</v>
      </c>
      <c r="R1094" s="153" t="str">
        <f t="shared" si="330"/>
        <v>A+J=</v>
      </c>
      <c r="S1094" s="148">
        <f t="shared" si="331"/>
        <v>44545</v>
      </c>
      <c r="T1094" s="154">
        <f t="shared" si="323"/>
        <v>0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7" t="str">
        <f t="shared" ca="1" si="332"/>
        <v>Pago</v>
      </c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</row>
    <row r="1095" spans="1:208" x14ac:dyDescent="0.2">
      <c r="A1095" s="143">
        <f t="shared" si="324"/>
        <v>44545</v>
      </c>
      <c r="B1095" s="144">
        <f t="shared" ca="1" si="333"/>
        <v>3246.2533370599908</v>
      </c>
      <c r="C1095" s="145">
        <f t="shared" si="325"/>
        <v>3243.2499999999909</v>
      </c>
      <c r="D1095" s="146">
        <f ca="1">IF(A1095&lt;$B$1,VLOOKUP(A1095,[1]DI!$A$4:$B$15000,2,FALSE),0)</f>
        <v>9.1499999999999998E-2</v>
      </c>
      <c r="E1095" s="145">
        <f t="shared" ca="1" si="317"/>
        <v>1.00034749</v>
      </c>
      <c r="F1095" s="145">
        <f ca="1">(TRUNC(PRODUCT($E$12:$E1094),16))</f>
        <v>1.1324193548113199</v>
      </c>
      <c r="G1095" s="145">
        <f t="shared" ca="1" si="335"/>
        <v>1.13163275603467</v>
      </c>
      <c r="H1095" s="145">
        <f t="shared" ca="1" si="318"/>
        <v>1.0006950999999999</v>
      </c>
      <c r="I1095" s="147">
        <f t="shared" si="326"/>
        <v>2.9499999999999998E-2</v>
      </c>
      <c r="J1095" s="148">
        <f t="shared" si="334"/>
        <v>44543</v>
      </c>
      <c r="K1095" s="149">
        <f t="shared" si="327"/>
        <v>2</v>
      </c>
      <c r="L1095" s="150">
        <f t="shared" si="328"/>
        <v>2</v>
      </c>
      <c r="M1095" s="151">
        <f t="shared" si="319"/>
        <v>1.0002307669999999</v>
      </c>
      <c r="N1095" s="151">
        <f t="shared" ca="1" si="320"/>
        <v>1.000926027</v>
      </c>
      <c r="O1095" s="150">
        <f t="shared" si="329"/>
        <v>37</v>
      </c>
      <c r="P1095" s="145">
        <f t="shared" ca="1" si="321"/>
        <v>3.0033370599999998</v>
      </c>
      <c r="Q1095" s="152">
        <f t="shared" si="322"/>
        <v>3243.25</v>
      </c>
      <c r="R1095" s="153" t="str">
        <f t="shared" si="330"/>
        <v>A+J=</v>
      </c>
      <c r="S1095" s="148">
        <f t="shared" si="331"/>
        <v>44545</v>
      </c>
      <c r="T1095" s="154">
        <f t="shared" ca="1" si="323"/>
        <v>63301940.072669998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7" t="str">
        <f t="shared" ca="1" si="332"/>
        <v>Pago</v>
      </c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</row>
    <row r="1096" spans="1:208" x14ac:dyDescent="0.2">
      <c r="A1096" s="143">
        <f t="shared" si="324"/>
        <v>44546</v>
      </c>
      <c r="B1096" s="144">
        <f t="shared" ca="1" si="333"/>
        <v>-9.0949470177292824E-12</v>
      </c>
      <c r="C1096" s="145">
        <f t="shared" si="325"/>
        <v>-9.0949470177292824E-12</v>
      </c>
      <c r="D1096" s="146">
        <f ca="1">IF(A1096&lt;$B$1,VLOOKUP(A1096,[1]DI!$A$4:$B$15000,2,FALSE),0)</f>
        <v>9.1499999999999998E-2</v>
      </c>
      <c r="E1096" s="145">
        <f t="shared" ca="1" si="317"/>
        <v>1.00034749</v>
      </c>
      <c r="F1096" s="145">
        <f ca="1">(TRUNC(PRODUCT($E$12:$E1095),16))</f>
        <v>1.1328128592129301</v>
      </c>
      <c r="G1096" s="145">
        <f t="shared" ca="1" si="335"/>
        <v>1.1324193548113199</v>
      </c>
      <c r="H1096" s="145">
        <f t="shared" ca="1" si="318"/>
        <v>1.00034749</v>
      </c>
      <c r="I1096" s="147">
        <f t="shared" si="326"/>
        <v>2.9499999999999998E-2</v>
      </c>
      <c r="J1096" s="148">
        <f t="shared" si="334"/>
        <v>44545</v>
      </c>
      <c r="K1096" s="149">
        <f t="shared" si="327"/>
        <v>1</v>
      </c>
      <c r="L1096" s="150">
        <f t="shared" si="328"/>
        <v>1</v>
      </c>
      <c r="M1096" s="151">
        <f t="shared" si="319"/>
        <v>1.000115377</v>
      </c>
      <c r="N1096" s="151">
        <f t="shared" ca="1" si="320"/>
        <v>1.000462907</v>
      </c>
      <c r="O1096" s="150">
        <f t="shared" si="329"/>
        <v>0</v>
      </c>
      <c r="P1096" s="145">
        <f t="shared" ca="1" si="321"/>
        <v>0</v>
      </c>
      <c r="Q1096" s="152">
        <f t="shared" si="322"/>
        <v>0</v>
      </c>
      <c r="R1096" s="153" t="str">
        <f t="shared" si="330"/>
        <v>A+J=</v>
      </c>
      <c r="S1096" s="148">
        <f t="shared" si="331"/>
        <v>44603</v>
      </c>
      <c r="T1096" s="154">
        <f t="shared" si="323"/>
        <v>0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7" t="str">
        <f t="shared" ca="1" si="332"/>
        <v>Pago</v>
      </c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</row>
    <row r="1097" spans="1:208" x14ac:dyDescent="0.2">
      <c r="A1097" s="143">
        <f t="shared" si="324"/>
        <v>44547</v>
      </c>
      <c r="B1097" s="144">
        <f t="shared" ca="1" si="333"/>
        <v>-9.0949470177292824E-12</v>
      </c>
      <c r="C1097" s="145">
        <f t="shared" si="325"/>
        <v>-9.0949470177292824E-12</v>
      </c>
      <c r="D1097" s="146">
        <f ca="1">IF(A1097&lt;$B$1,VLOOKUP(A1097,[1]DI!$A$4:$B$15000,2,FALSE),0)</f>
        <v>9.1499999999999998E-2</v>
      </c>
      <c r="E1097" s="145">
        <f t="shared" ca="1" si="317"/>
        <v>1.00034749</v>
      </c>
      <c r="F1097" s="145">
        <f ca="1">(TRUNC(PRODUCT($E$12:$E1096),16))</f>
        <v>1.13320650035338</v>
      </c>
      <c r="G1097" s="145">
        <f t="shared" ca="1" si="335"/>
        <v>1.1324193548113199</v>
      </c>
      <c r="H1097" s="145">
        <f t="shared" ca="1" si="318"/>
        <v>1.0006950999999999</v>
      </c>
      <c r="I1097" s="147">
        <f t="shared" si="326"/>
        <v>2.9499999999999998E-2</v>
      </c>
      <c r="J1097" s="148">
        <f t="shared" si="334"/>
        <v>44545</v>
      </c>
      <c r="K1097" s="149">
        <f t="shared" si="327"/>
        <v>2</v>
      </c>
      <c r="L1097" s="150">
        <f t="shared" si="328"/>
        <v>2</v>
      </c>
      <c r="M1097" s="151">
        <f t="shared" si="319"/>
        <v>1.0002307669999999</v>
      </c>
      <c r="N1097" s="151">
        <f t="shared" ca="1" si="320"/>
        <v>1.000926027</v>
      </c>
      <c r="O1097" s="150">
        <f t="shared" si="329"/>
        <v>0</v>
      </c>
      <c r="P1097" s="145">
        <f t="shared" ca="1" si="321"/>
        <v>0</v>
      </c>
      <c r="Q1097" s="152">
        <f t="shared" si="322"/>
        <v>0</v>
      </c>
      <c r="R1097" s="153" t="str">
        <f t="shared" si="330"/>
        <v>A+J=</v>
      </c>
      <c r="S1097" s="148">
        <f t="shared" si="331"/>
        <v>44603</v>
      </c>
      <c r="T1097" s="154">
        <f t="shared" si="323"/>
        <v>0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7" t="str">
        <f t="shared" ca="1" si="332"/>
        <v>Pago</v>
      </c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</row>
    <row r="1098" spans="1:208" x14ac:dyDescent="0.2">
      <c r="A1098" s="143">
        <f t="shared" si="324"/>
        <v>44548</v>
      </c>
      <c r="B1098" s="144">
        <f t="shared" ca="1" si="333"/>
        <v>-9.0949470177292824E-12</v>
      </c>
      <c r="C1098" s="145">
        <f t="shared" si="325"/>
        <v>-9.0949470177292824E-12</v>
      </c>
      <c r="D1098" s="146">
        <f ca="1">IF(A1098&lt;$B$1,VLOOKUP(A1098,[1]DI!$A$4:$B$15000,2,FALSE),0)</f>
        <v>0</v>
      </c>
      <c r="E1098" s="145">
        <f t="shared" ca="1" si="317"/>
        <v>1</v>
      </c>
      <c r="F1098" s="145">
        <f ca="1">(TRUNC(PRODUCT($E$12:$E1097),16))</f>
        <v>1.13360027828018</v>
      </c>
      <c r="G1098" s="145">
        <f t="shared" ca="1" si="335"/>
        <v>1.1324193548113199</v>
      </c>
      <c r="H1098" s="145">
        <f t="shared" ca="1" si="318"/>
        <v>1.0010428300000001</v>
      </c>
      <c r="I1098" s="147">
        <f t="shared" si="326"/>
        <v>2.9499999999999998E-2</v>
      </c>
      <c r="J1098" s="148">
        <f t="shared" si="334"/>
        <v>44545</v>
      </c>
      <c r="K1098" s="149">
        <f t="shared" si="327"/>
        <v>2</v>
      </c>
      <c r="L1098" s="150">
        <f t="shared" si="328"/>
        <v>3</v>
      </c>
      <c r="M1098" s="151">
        <f t="shared" si="319"/>
        <v>1.00034617</v>
      </c>
      <c r="N1098" s="151">
        <f t="shared" ca="1" si="320"/>
        <v>1.001389361</v>
      </c>
      <c r="O1098" s="150">
        <f t="shared" si="329"/>
        <v>0</v>
      </c>
      <c r="P1098" s="145">
        <f t="shared" ca="1" si="321"/>
        <v>0</v>
      </c>
      <c r="Q1098" s="152">
        <f t="shared" si="322"/>
        <v>0</v>
      </c>
      <c r="R1098" s="153" t="str">
        <f t="shared" si="330"/>
        <v>A+J=</v>
      </c>
      <c r="S1098" s="148">
        <f t="shared" si="331"/>
        <v>44603</v>
      </c>
      <c r="T1098" s="154">
        <f t="shared" si="323"/>
        <v>0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7" t="str">
        <f t="shared" ca="1" si="332"/>
        <v>Pago</v>
      </c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</row>
    <row r="1099" spans="1:208" x14ac:dyDescent="0.2">
      <c r="A1099" s="143">
        <f t="shared" si="324"/>
        <v>44549</v>
      </c>
      <c r="B1099" s="144">
        <f t="shared" ca="1" si="333"/>
        <v>-9.0949470177292824E-12</v>
      </c>
      <c r="C1099" s="145">
        <f t="shared" si="325"/>
        <v>-9.0949470177292824E-12</v>
      </c>
      <c r="D1099" s="146">
        <f ca="1">IF(A1099&lt;$B$1,VLOOKUP(A1099,[1]DI!$A$4:$B$15000,2,FALSE),0)</f>
        <v>0</v>
      </c>
      <c r="E1099" s="145">
        <f t="shared" ca="1" si="317"/>
        <v>1</v>
      </c>
      <c r="F1099" s="145">
        <f ca="1">(TRUNC(PRODUCT($E$12:$E1098),16))</f>
        <v>1.13360027828018</v>
      </c>
      <c r="G1099" s="145">
        <f t="shared" ca="1" si="335"/>
        <v>1.1324193548113199</v>
      </c>
      <c r="H1099" s="145">
        <f t="shared" ca="1" si="318"/>
        <v>1.0010428300000001</v>
      </c>
      <c r="I1099" s="147">
        <f t="shared" si="326"/>
        <v>2.9499999999999998E-2</v>
      </c>
      <c r="J1099" s="148">
        <f t="shared" si="334"/>
        <v>44545</v>
      </c>
      <c r="K1099" s="149">
        <f t="shared" si="327"/>
        <v>2</v>
      </c>
      <c r="L1099" s="150">
        <f t="shared" si="328"/>
        <v>3</v>
      </c>
      <c r="M1099" s="151">
        <f t="shared" si="319"/>
        <v>1.00034617</v>
      </c>
      <c r="N1099" s="151">
        <f t="shared" ca="1" si="320"/>
        <v>1.001389361</v>
      </c>
      <c r="O1099" s="150">
        <f t="shared" si="329"/>
        <v>0</v>
      </c>
      <c r="P1099" s="145">
        <f t="shared" ca="1" si="321"/>
        <v>0</v>
      </c>
      <c r="Q1099" s="152">
        <f t="shared" si="322"/>
        <v>0</v>
      </c>
      <c r="R1099" s="153" t="str">
        <f t="shared" si="330"/>
        <v>A+J=</v>
      </c>
      <c r="S1099" s="148">
        <f t="shared" si="331"/>
        <v>44603</v>
      </c>
      <c r="T1099" s="154">
        <f t="shared" si="323"/>
        <v>0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7" t="str">
        <f t="shared" ca="1" si="332"/>
        <v>Pago</v>
      </c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</row>
    <row r="1100" spans="1:208" x14ac:dyDescent="0.2">
      <c r="A1100" s="143">
        <f t="shared" si="324"/>
        <v>44550</v>
      </c>
      <c r="B1100" s="144">
        <f t="shared" ca="1" si="333"/>
        <v>-9.0949470177292824E-12</v>
      </c>
      <c r="C1100" s="145">
        <f t="shared" si="325"/>
        <v>-9.0949470177292824E-12</v>
      </c>
      <c r="D1100" s="146">
        <f ca="1">IF(A1100&lt;$B$1,VLOOKUP(A1100,[1]DI!$A$4:$B$15000,2,FALSE),0)</f>
        <v>9.1499999999999998E-2</v>
      </c>
      <c r="E1100" s="145">
        <f t="shared" ref="E1100:E1163" ca="1" si="336">IF(A1100&lt;A$10,1,ROUND(((1+D1100)^(1/252)),8))</f>
        <v>1.00034749</v>
      </c>
      <c r="F1100" s="145">
        <f ca="1">(TRUNC(PRODUCT($E$12:$E1099),16))</f>
        <v>1.13360027828018</v>
      </c>
      <c r="G1100" s="145">
        <f t="shared" ca="1" si="335"/>
        <v>1.1324193548113199</v>
      </c>
      <c r="H1100" s="145">
        <f t="shared" ref="H1100:H1163" ca="1" si="337">ROUND(F1100/G1100,8)</f>
        <v>1.0010428300000001</v>
      </c>
      <c r="I1100" s="147">
        <f t="shared" si="326"/>
        <v>2.9499999999999998E-2</v>
      </c>
      <c r="J1100" s="148">
        <f t="shared" si="334"/>
        <v>44545</v>
      </c>
      <c r="K1100" s="149">
        <f t="shared" si="327"/>
        <v>3</v>
      </c>
      <c r="L1100" s="150">
        <f t="shared" si="328"/>
        <v>3</v>
      </c>
      <c r="M1100" s="151">
        <f t="shared" ref="M1100:M1163" si="338">ROUND((I1100+1)^(L1100/252),9)</f>
        <v>1.00034617</v>
      </c>
      <c r="N1100" s="151">
        <f t="shared" ref="N1100:N1163" ca="1" si="339">ROUND(H1100*M1100,9)</f>
        <v>1.001389361</v>
      </c>
      <c r="O1100" s="150">
        <f t="shared" si="329"/>
        <v>0</v>
      </c>
      <c r="P1100" s="145">
        <f t="shared" ref="P1100:P1163" ca="1" si="340">TRUNC(((N1100-1)*C1100),8)</f>
        <v>0</v>
      </c>
      <c r="Q1100" s="152">
        <f t="shared" ref="Q1100:Q1163" si="341">IF(O1100&gt;0,VLOOKUP(O1100,$V$12:$AA$72,6),0)</f>
        <v>0</v>
      </c>
      <c r="R1100" s="153" t="str">
        <f t="shared" si="330"/>
        <v>A+J=</v>
      </c>
      <c r="S1100" s="148">
        <f t="shared" si="331"/>
        <v>44603</v>
      </c>
      <c r="T1100" s="154">
        <f t="shared" ref="T1100:T1163" si="342">IF(O1100&gt;0,(P1100+Q1100)*T$10,0)</f>
        <v>0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7" t="str">
        <f t="shared" ca="1" si="332"/>
        <v>Pago</v>
      </c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</row>
    <row r="1101" spans="1:208" x14ac:dyDescent="0.2">
      <c r="A1101" s="143">
        <f t="shared" ref="A1101:A1164" si="343">(A1100+1)</f>
        <v>44551</v>
      </c>
      <c r="B1101" s="144">
        <f t="shared" ca="1" si="333"/>
        <v>-9.0949470177292824E-12</v>
      </c>
      <c r="C1101" s="145">
        <f t="shared" ref="C1101:C1164" si="344">(C1100-Q1100)</f>
        <v>-9.0949470177292824E-12</v>
      </c>
      <c r="D1101" s="146">
        <f ca="1">IF(A1101&lt;$B$1,VLOOKUP(A1101,[1]DI!$A$4:$B$15000,2,FALSE),0)</f>
        <v>9.1499999999999998E-2</v>
      </c>
      <c r="E1101" s="145">
        <f t="shared" ca="1" si="336"/>
        <v>1.00034749</v>
      </c>
      <c r="F1101" s="145">
        <f ca="1">(TRUNC(PRODUCT($E$12:$E1100),16))</f>
        <v>1.1339941930408799</v>
      </c>
      <c r="G1101" s="145">
        <f t="shared" ca="1" si="335"/>
        <v>1.1324193548113199</v>
      </c>
      <c r="H1101" s="145">
        <f t="shared" ca="1" si="337"/>
        <v>1.0013906800000001</v>
      </c>
      <c r="I1101" s="147">
        <f t="shared" ref="I1101:I1164" si="345">I1100</f>
        <v>2.9499999999999998E-2</v>
      </c>
      <c r="J1101" s="148">
        <f t="shared" si="334"/>
        <v>44545</v>
      </c>
      <c r="K1101" s="149">
        <f t="shared" ref="K1101:K1164" si="346">IF(A1101&gt;J1101,IF(NETWORKDAYS(J1101,A1101,$V$81:$V$465)-1=0,1,NETWORKDAYS(J1101,A1101,$V$81:$V$465)-1),0)</f>
        <v>4</v>
      </c>
      <c r="L1101" s="150">
        <f t="shared" ref="L1101:L1164" si="347">IF(AND(K1101=1,K1100=1),1,IF(K1101&gt;0,IF(K1101=K1100,K1101+1,K1101),0))</f>
        <v>4</v>
      </c>
      <c r="M1101" s="151">
        <f t="shared" si="338"/>
        <v>1.000461587</v>
      </c>
      <c r="N1101" s="151">
        <f t="shared" ca="1" si="339"/>
        <v>1.0018529089999999</v>
      </c>
      <c r="O1101" s="150">
        <f t="shared" ref="O1101:O1164" si="348">IF(VLOOKUP(A1101,W$12:AD$72,8)=VLOOKUP(A1100,W$12:AD$72,8),0,VLOOKUP(A1101,W$12:AD$72,8))</f>
        <v>0</v>
      </c>
      <c r="P1101" s="145">
        <f t="shared" ca="1" si="340"/>
        <v>0</v>
      </c>
      <c r="Q1101" s="152">
        <f t="shared" si="341"/>
        <v>0</v>
      </c>
      <c r="R1101" s="153" t="str">
        <f t="shared" ref="R1101:R1164" si="349">IF(O1100&gt;0,VLOOKUP(O1100,V$12:AF$72,10),R1100)</f>
        <v>A+J=</v>
      </c>
      <c r="S1101" s="148">
        <f t="shared" ref="S1101:S1164" si="350">IF(O1100&gt;0,VLOOKUP(O1100,V$12:AF$72,11),S1100)</f>
        <v>44603</v>
      </c>
      <c r="T1101" s="154">
        <f t="shared" si="342"/>
        <v>0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7" t="str">
        <f t="shared" ref="AG1101:AG1164" ca="1" si="351">IF(W1101&lt;TODAY(),"Pago","")</f>
        <v>Pago</v>
      </c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</row>
    <row r="1102" spans="1:208" x14ac:dyDescent="0.2">
      <c r="A1102" s="143">
        <f t="shared" si="343"/>
        <v>44552</v>
      </c>
      <c r="B1102" s="144">
        <f t="shared" ref="B1102:B1165" ca="1" si="352">IF(A1102&lt;=TODAY(),C1102+P1102,IF(AND(A1102&gt;TODAY(),A1102&lt;=$B$1),IF(VLOOKUP(TODAY(),$A$10:$D$10000,4,FALSE)=0,"n.d",C1102+P1102),"n.d"))</f>
        <v>-9.0949470177292824E-12</v>
      </c>
      <c r="C1102" s="145">
        <f t="shared" si="344"/>
        <v>-9.0949470177292824E-12</v>
      </c>
      <c r="D1102" s="146">
        <f ca="1">IF(A1102&lt;$B$1,VLOOKUP(A1102,[1]DI!$A$4:$B$15000,2,FALSE),0)</f>
        <v>9.1499999999999998E-2</v>
      </c>
      <c r="E1102" s="145">
        <f t="shared" ca="1" si="336"/>
        <v>1.00034749</v>
      </c>
      <c r="F1102" s="145">
        <f ca="1">(TRUNC(PRODUCT($E$12:$E1101),16))</f>
        <v>1.13438824468302</v>
      </c>
      <c r="G1102" s="145">
        <f t="shared" ca="1" si="335"/>
        <v>1.1324193548113199</v>
      </c>
      <c r="H1102" s="145">
        <f t="shared" ca="1" si="337"/>
        <v>1.00173866</v>
      </c>
      <c r="I1102" s="147">
        <f t="shared" si="345"/>
        <v>2.9499999999999998E-2</v>
      </c>
      <c r="J1102" s="148">
        <f t="shared" ref="J1102:J1165" si="353">IF(O1101&gt;0,VLOOKUP(O1101,V$12:AF$72,2),J1101)</f>
        <v>44545</v>
      </c>
      <c r="K1102" s="149">
        <f t="shared" si="346"/>
        <v>5</v>
      </c>
      <c r="L1102" s="150">
        <f t="shared" si="347"/>
        <v>5</v>
      </c>
      <c r="M1102" s="151">
        <f t="shared" si="338"/>
        <v>1.0005770169999999</v>
      </c>
      <c r="N1102" s="151">
        <f t="shared" ca="1" si="339"/>
        <v>1.0023166800000001</v>
      </c>
      <c r="O1102" s="150">
        <f t="shared" si="348"/>
        <v>0</v>
      </c>
      <c r="P1102" s="145">
        <f t="shared" ca="1" si="340"/>
        <v>0</v>
      </c>
      <c r="Q1102" s="152">
        <f t="shared" si="341"/>
        <v>0</v>
      </c>
      <c r="R1102" s="153" t="str">
        <f t="shared" si="349"/>
        <v>A+J=</v>
      </c>
      <c r="S1102" s="148">
        <f t="shared" si="350"/>
        <v>44603</v>
      </c>
      <c r="T1102" s="154">
        <f t="shared" si="342"/>
        <v>0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7" t="str">
        <f t="shared" ca="1" si="351"/>
        <v>Pago</v>
      </c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</row>
    <row r="1103" spans="1:208" x14ac:dyDescent="0.2">
      <c r="A1103" s="143">
        <f t="shared" si="343"/>
        <v>44553</v>
      </c>
      <c r="B1103" s="144">
        <f t="shared" ca="1" si="352"/>
        <v>-9.0949470177292824E-12</v>
      </c>
      <c r="C1103" s="145">
        <f t="shared" si="344"/>
        <v>-9.0949470177292824E-12</v>
      </c>
      <c r="D1103" s="146">
        <f ca="1">IF(A1103&lt;$B$1,VLOOKUP(A1103,[1]DI!$A$4:$B$15000,2,FALSE),0)</f>
        <v>9.1499999999999998E-2</v>
      </c>
      <c r="E1103" s="145">
        <f t="shared" ca="1" si="336"/>
        <v>1.00034749</v>
      </c>
      <c r="F1103" s="145">
        <f ca="1">(TRUNC(PRODUCT($E$12:$E1102),16))</f>
        <v>1.1347824332541701</v>
      </c>
      <c r="G1103" s="145">
        <f t="shared" ca="1" si="335"/>
        <v>1.1324193548113199</v>
      </c>
      <c r="H1103" s="145">
        <f t="shared" ca="1" si="337"/>
        <v>1.0020867499999999</v>
      </c>
      <c r="I1103" s="147">
        <f t="shared" si="345"/>
        <v>2.9499999999999998E-2</v>
      </c>
      <c r="J1103" s="148">
        <f t="shared" si="353"/>
        <v>44545</v>
      </c>
      <c r="K1103" s="149">
        <f t="shared" si="346"/>
        <v>6</v>
      </c>
      <c r="L1103" s="150">
        <f t="shared" si="347"/>
        <v>6</v>
      </c>
      <c r="M1103" s="151">
        <f t="shared" si="338"/>
        <v>1.00069246</v>
      </c>
      <c r="N1103" s="151">
        <f t="shared" ca="1" si="339"/>
        <v>1.002780655</v>
      </c>
      <c r="O1103" s="150">
        <f t="shared" si="348"/>
        <v>0</v>
      </c>
      <c r="P1103" s="145">
        <f t="shared" ca="1" si="340"/>
        <v>0</v>
      </c>
      <c r="Q1103" s="152">
        <f t="shared" si="341"/>
        <v>0</v>
      </c>
      <c r="R1103" s="153" t="str">
        <f t="shared" si="349"/>
        <v>A+J=</v>
      </c>
      <c r="S1103" s="148">
        <f t="shared" si="350"/>
        <v>44603</v>
      </c>
      <c r="T1103" s="154">
        <f t="shared" si="342"/>
        <v>0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7" t="str">
        <f t="shared" ca="1" si="351"/>
        <v>Pago</v>
      </c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</row>
    <row r="1104" spans="1:208" x14ac:dyDescent="0.2">
      <c r="A1104" s="143">
        <f t="shared" si="343"/>
        <v>44554</v>
      </c>
      <c r="B1104" s="144">
        <f t="shared" ca="1" si="352"/>
        <v>-9.0949470177292824E-12</v>
      </c>
      <c r="C1104" s="145">
        <f t="shared" si="344"/>
        <v>-9.0949470177292824E-12</v>
      </c>
      <c r="D1104" s="146">
        <f ca="1">IF(A1104&lt;$B$1,VLOOKUP(A1104,[1]DI!$A$4:$B$15000,2,FALSE),0)</f>
        <v>9.1499999999999998E-2</v>
      </c>
      <c r="E1104" s="145">
        <f t="shared" ca="1" si="336"/>
        <v>1.00034749</v>
      </c>
      <c r="F1104" s="145">
        <f ca="1">(TRUNC(PRODUCT($E$12:$E1103),16))</f>
        <v>1.1351767588018999</v>
      </c>
      <c r="G1104" s="145">
        <f t="shared" ca="1" si="335"/>
        <v>1.1324193548113199</v>
      </c>
      <c r="H1104" s="145">
        <f t="shared" ca="1" si="337"/>
        <v>1.0024349699999999</v>
      </c>
      <c r="I1104" s="147">
        <f t="shared" si="345"/>
        <v>2.9499999999999998E-2</v>
      </c>
      <c r="J1104" s="148">
        <f t="shared" si="353"/>
        <v>44545</v>
      </c>
      <c r="K1104" s="149">
        <f t="shared" si="346"/>
        <v>7</v>
      </c>
      <c r="L1104" s="150">
        <f t="shared" si="347"/>
        <v>7</v>
      </c>
      <c r="M1104" s="151">
        <f t="shared" si="338"/>
        <v>1.0008079160000001</v>
      </c>
      <c r="N1104" s="151">
        <f t="shared" ca="1" si="339"/>
        <v>1.003244853</v>
      </c>
      <c r="O1104" s="150">
        <f t="shared" si="348"/>
        <v>0</v>
      </c>
      <c r="P1104" s="145">
        <f t="shared" ca="1" si="340"/>
        <v>0</v>
      </c>
      <c r="Q1104" s="152">
        <f t="shared" si="341"/>
        <v>0</v>
      </c>
      <c r="R1104" s="153" t="str">
        <f t="shared" si="349"/>
        <v>A+J=</v>
      </c>
      <c r="S1104" s="148">
        <f t="shared" si="350"/>
        <v>44603</v>
      </c>
      <c r="T1104" s="154">
        <f t="shared" si="342"/>
        <v>0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7" t="str">
        <f t="shared" ca="1" si="351"/>
        <v>Pago</v>
      </c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</row>
    <row r="1105" spans="1:208" x14ac:dyDescent="0.2">
      <c r="A1105" s="143">
        <f t="shared" si="343"/>
        <v>44555</v>
      </c>
      <c r="B1105" s="144">
        <f t="shared" ca="1" si="352"/>
        <v>-9.0949470177292824E-12</v>
      </c>
      <c r="C1105" s="145">
        <f t="shared" si="344"/>
        <v>-9.0949470177292824E-12</v>
      </c>
      <c r="D1105" s="146">
        <f ca="1">IF(A1105&lt;$B$1,VLOOKUP(A1105,[1]DI!$A$4:$B$15000,2,FALSE),0)</f>
        <v>0</v>
      </c>
      <c r="E1105" s="145">
        <f t="shared" ca="1" si="336"/>
        <v>1</v>
      </c>
      <c r="F1105" s="145">
        <f ca="1">(TRUNC(PRODUCT($E$12:$E1104),16))</f>
        <v>1.1355712213738101</v>
      </c>
      <c r="G1105" s="145">
        <f t="shared" ca="1" si="335"/>
        <v>1.1324193548113199</v>
      </c>
      <c r="H1105" s="145">
        <f t="shared" ca="1" si="337"/>
        <v>1.0027832999999999</v>
      </c>
      <c r="I1105" s="147">
        <f t="shared" si="345"/>
        <v>2.9499999999999998E-2</v>
      </c>
      <c r="J1105" s="148">
        <f t="shared" si="353"/>
        <v>44545</v>
      </c>
      <c r="K1105" s="149">
        <f t="shared" si="346"/>
        <v>7</v>
      </c>
      <c r="L1105" s="150">
        <f t="shared" si="347"/>
        <v>8</v>
      </c>
      <c r="M1105" s="151">
        <f t="shared" si="338"/>
        <v>1.000923386</v>
      </c>
      <c r="N1105" s="151">
        <f t="shared" ca="1" si="339"/>
        <v>1.003709256</v>
      </c>
      <c r="O1105" s="150">
        <f t="shared" si="348"/>
        <v>0</v>
      </c>
      <c r="P1105" s="145">
        <f t="shared" ca="1" si="340"/>
        <v>0</v>
      </c>
      <c r="Q1105" s="152">
        <f t="shared" si="341"/>
        <v>0</v>
      </c>
      <c r="R1105" s="153" t="str">
        <f t="shared" si="349"/>
        <v>A+J=</v>
      </c>
      <c r="S1105" s="148">
        <f t="shared" si="350"/>
        <v>44603</v>
      </c>
      <c r="T1105" s="154">
        <f t="shared" si="342"/>
        <v>0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7" t="str">
        <f t="shared" ca="1" si="351"/>
        <v>Pago</v>
      </c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</row>
    <row r="1106" spans="1:208" x14ac:dyDescent="0.2">
      <c r="A1106" s="143">
        <f t="shared" si="343"/>
        <v>44556</v>
      </c>
      <c r="B1106" s="144">
        <f t="shared" ca="1" si="352"/>
        <v>-9.0949470177292824E-12</v>
      </c>
      <c r="C1106" s="145">
        <f t="shared" si="344"/>
        <v>-9.0949470177292824E-12</v>
      </c>
      <c r="D1106" s="146">
        <f ca="1">IF(A1106&lt;$B$1,VLOOKUP(A1106,[1]DI!$A$4:$B$15000,2,FALSE),0)</f>
        <v>0</v>
      </c>
      <c r="E1106" s="145">
        <f t="shared" ca="1" si="336"/>
        <v>1</v>
      </c>
      <c r="F1106" s="145">
        <f ca="1">(TRUNC(PRODUCT($E$12:$E1105),16))</f>
        <v>1.1355712213738101</v>
      </c>
      <c r="G1106" s="145">
        <f t="shared" ca="1" si="335"/>
        <v>1.1324193548113199</v>
      </c>
      <c r="H1106" s="145">
        <f t="shared" ca="1" si="337"/>
        <v>1.0027832999999999</v>
      </c>
      <c r="I1106" s="147">
        <f t="shared" si="345"/>
        <v>2.9499999999999998E-2</v>
      </c>
      <c r="J1106" s="148">
        <f t="shared" si="353"/>
        <v>44545</v>
      </c>
      <c r="K1106" s="149">
        <f t="shared" si="346"/>
        <v>7</v>
      </c>
      <c r="L1106" s="150">
        <f t="shared" si="347"/>
        <v>8</v>
      </c>
      <c r="M1106" s="151">
        <f t="shared" si="338"/>
        <v>1.000923386</v>
      </c>
      <c r="N1106" s="151">
        <f t="shared" ca="1" si="339"/>
        <v>1.003709256</v>
      </c>
      <c r="O1106" s="150">
        <f t="shared" si="348"/>
        <v>0</v>
      </c>
      <c r="P1106" s="145">
        <f t="shared" ca="1" si="340"/>
        <v>0</v>
      </c>
      <c r="Q1106" s="152">
        <f t="shared" si="341"/>
        <v>0</v>
      </c>
      <c r="R1106" s="153" t="str">
        <f t="shared" si="349"/>
        <v>A+J=</v>
      </c>
      <c r="S1106" s="148">
        <f t="shared" si="350"/>
        <v>44603</v>
      </c>
      <c r="T1106" s="154">
        <f t="shared" si="342"/>
        <v>0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7" t="str">
        <f t="shared" ca="1" si="351"/>
        <v>Pago</v>
      </c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</row>
    <row r="1107" spans="1:208" x14ac:dyDescent="0.2">
      <c r="A1107" s="143">
        <f t="shared" si="343"/>
        <v>44557</v>
      </c>
      <c r="B1107" s="144">
        <f t="shared" ca="1" si="352"/>
        <v>-9.0949470177292824E-12</v>
      </c>
      <c r="C1107" s="145">
        <f t="shared" si="344"/>
        <v>-9.0949470177292824E-12</v>
      </c>
      <c r="D1107" s="146">
        <f ca="1">IF(A1107&lt;$B$1,VLOOKUP(A1107,[1]DI!$A$4:$B$15000,2,FALSE),0)</f>
        <v>9.1499999999999998E-2</v>
      </c>
      <c r="E1107" s="145">
        <f t="shared" ca="1" si="336"/>
        <v>1.00034749</v>
      </c>
      <c r="F1107" s="145">
        <f ca="1">(TRUNC(PRODUCT($E$12:$E1106),16))</f>
        <v>1.1355712213738101</v>
      </c>
      <c r="G1107" s="145">
        <f t="shared" ca="1" si="335"/>
        <v>1.1324193548113199</v>
      </c>
      <c r="H1107" s="145">
        <f t="shared" ca="1" si="337"/>
        <v>1.0027832999999999</v>
      </c>
      <c r="I1107" s="147">
        <f t="shared" si="345"/>
        <v>2.9499999999999998E-2</v>
      </c>
      <c r="J1107" s="148">
        <f t="shared" si="353"/>
        <v>44545</v>
      </c>
      <c r="K1107" s="149">
        <f t="shared" si="346"/>
        <v>8</v>
      </c>
      <c r="L1107" s="150">
        <f t="shared" si="347"/>
        <v>8</v>
      </c>
      <c r="M1107" s="151">
        <f t="shared" si="338"/>
        <v>1.000923386</v>
      </c>
      <c r="N1107" s="151">
        <f t="shared" ca="1" si="339"/>
        <v>1.003709256</v>
      </c>
      <c r="O1107" s="150">
        <f t="shared" si="348"/>
        <v>0</v>
      </c>
      <c r="P1107" s="145">
        <f t="shared" ca="1" si="340"/>
        <v>0</v>
      </c>
      <c r="Q1107" s="152">
        <f t="shared" si="341"/>
        <v>0</v>
      </c>
      <c r="R1107" s="153" t="str">
        <f t="shared" si="349"/>
        <v>A+J=</v>
      </c>
      <c r="S1107" s="148">
        <f t="shared" si="350"/>
        <v>44603</v>
      </c>
      <c r="T1107" s="154">
        <f t="shared" si="342"/>
        <v>0</v>
      </c>
      <c r="U1107" s="29"/>
      <c r="V1107" s="29"/>
      <c r="W1107" s="29"/>
      <c r="X1107" s="29"/>
      <c r="Y1107" s="31"/>
      <c r="Z1107" s="29"/>
      <c r="AA1107" s="29"/>
      <c r="AB1107" s="29"/>
      <c r="AC1107" s="29"/>
      <c r="AD1107" s="29"/>
      <c r="AE1107" s="48"/>
      <c r="AF1107" s="29"/>
      <c r="AG1107" s="7" t="str">
        <f t="shared" ca="1" si="351"/>
        <v>Pago</v>
      </c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  <c r="DB1107" s="30"/>
      <c r="DC1107" s="30"/>
      <c r="DD1107" s="30"/>
      <c r="DE1107" s="30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P1107" s="30"/>
      <c r="DQ1107" s="30"/>
      <c r="DR1107" s="30"/>
      <c r="DS1107" s="30"/>
      <c r="DT1107" s="30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  <c r="EH1107" s="30"/>
      <c r="EI1107" s="30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  <c r="ET1107" s="30"/>
      <c r="EU1107" s="30"/>
      <c r="EV1107" s="30"/>
      <c r="EW1107" s="30"/>
      <c r="EX1107" s="30"/>
      <c r="EY1107" s="30"/>
      <c r="EZ1107" s="30"/>
      <c r="FA1107" s="30"/>
      <c r="FB1107" s="30"/>
      <c r="FC1107" s="30"/>
      <c r="FD1107" s="30"/>
      <c r="FE1107" s="30"/>
      <c r="FF1107" s="30"/>
      <c r="FG1107" s="30"/>
      <c r="FH1107" s="30"/>
      <c r="FI1107" s="30"/>
      <c r="FJ1107" s="30"/>
      <c r="FK1107" s="30"/>
      <c r="FL1107" s="30"/>
      <c r="FM1107" s="30"/>
      <c r="FN1107" s="30"/>
      <c r="FO1107" s="30"/>
      <c r="FP1107" s="30"/>
      <c r="FQ1107" s="30"/>
      <c r="FR1107" s="30"/>
      <c r="FS1107" s="30"/>
      <c r="FT1107" s="30"/>
      <c r="FU1107" s="30"/>
      <c r="FV1107" s="30"/>
      <c r="FW1107" s="30"/>
      <c r="FX1107" s="30"/>
      <c r="FY1107" s="30"/>
      <c r="FZ1107" s="30"/>
      <c r="GA1107" s="30"/>
      <c r="GB1107" s="30"/>
      <c r="GC1107" s="30"/>
      <c r="GD1107" s="30"/>
      <c r="GE1107" s="30"/>
      <c r="GF1107" s="30"/>
      <c r="GG1107" s="30"/>
      <c r="GH1107" s="31"/>
      <c r="GI1107" s="31"/>
      <c r="GJ1107" s="31"/>
      <c r="GK1107" s="31"/>
      <c r="GL1107" s="31"/>
      <c r="GM1107" s="31"/>
      <c r="GN1107" s="31"/>
      <c r="GO1107" s="31"/>
      <c r="GP1107" s="31"/>
      <c r="GQ1107" s="31"/>
      <c r="GR1107" s="31"/>
      <c r="GS1107" s="31"/>
      <c r="GT1107" s="31"/>
      <c r="GU1107" s="31"/>
      <c r="GV1107" s="31"/>
      <c r="GW1107" s="31"/>
      <c r="GX1107" s="31"/>
      <c r="GY1107" s="31"/>
      <c r="GZ1107" s="31"/>
    </row>
    <row r="1108" spans="1:208" x14ac:dyDescent="0.2">
      <c r="A1108" s="143">
        <f t="shared" si="343"/>
        <v>44558</v>
      </c>
      <c r="B1108" s="144">
        <f t="shared" ca="1" si="352"/>
        <v>-9.0949470177292824E-12</v>
      </c>
      <c r="C1108" s="145">
        <f t="shared" si="344"/>
        <v>-9.0949470177292824E-12</v>
      </c>
      <c r="D1108" s="146">
        <f ca="1">IF(A1108&lt;$B$1,VLOOKUP(A1108,[1]DI!$A$4:$B$15000,2,FALSE),0)</f>
        <v>9.1499999999999998E-2</v>
      </c>
      <c r="E1108" s="145">
        <f t="shared" ca="1" si="336"/>
        <v>1.00034749</v>
      </c>
      <c r="F1108" s="145">
        <f ca="1">(TRUNC(PRODUCT($E$12:$E1107),16))</f>
        <v>1.1359658210175301</v>
      </c>
      <c r="G1108" s="145">
        <f t="shared" ca="1" si="335"/>
        <v>1.1324193548113199</v>
      </c>
      <c r="H1108" s="145">
        <f t="shared" ca="1" si="337"/>
        <v>1.00313176</v>
      </c>
      <c r="I1108" s="147">
        <f t="shared" si="345"/>
        <v>2.9499999999999998E-2</v>
      </c>
      <c r="J1108" s="148">
        <f t="shared" si="353"/>
        <v>44545</v>
      </c>
      <c r="K1108" s="149">
        <f t="shared" si="346"/>
        <v>9</v>
      </c>
      <c r="L1108" s="150">
        <f t="shared" si="347"/>
        <v>9</v>
      </c>
      <c r="M1108" s="151">
        <f t="shared" si="338"/>
        <v>1.0010388699999999</v>
      </c>
      <c r="N1108" s="151">
        <f t="shared" ca="1" si="339"/>
        <v>1.004173883</v>
      </c>
      <c r="O1108" s="150">
        <f t="shared" si="348"/>
        <v>0</v>
      </c>
      <c r="P1108" s="145">
        <f t="shared" ca="1" si="340"/>
        <v>0</v>
      </c>
      <c r="Q1108" s="152">
        <f t="shared" si="341"/>
        <v>0</v>
      </c>
      <c r="R1108" s="153" t="str">
        <f t="shared" si="349"/>
        <v>A+J=</v>
      </c>
      <c r="S1108" s="148">
        <f t="shared" si="350"/>
        <v>44603</v>
      </c>
      <c r="T1108" s="154">
        <f t="shared" si="342"/>
        <v>0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7" t="str">
        <f t="shared" ca="1" si="351"/>
        <v>Pago</v>
      </c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</row>
    <row r="1109" spans="1:208" x14ac:dyDescent="0.2">
      <c r="A1109" s="143">
        <f t="shared" si="343"/>
        <v>44559</v>
      </c>
      <c r="B1109" s="144">
        <f t="shared" ca="1" si="352"/>
        <v>-9.0949470177292824E-12</v>
      </c>
      <c r="C1109" s="145">
        <f t="shared" si="344"/>
        <v>-9.0949470177292824E-12</v>
      </c>
      <c r="D1109" s="146">
        <f ca="1">IF(A1109&lt;$B$1,VLOOKUP(A1109,[1]DI!$A$4:$B$15000,2,FALSE),0)</f>
        <v>9.1499999999999998E-2</v>
      </c>
      <c r="E1109" s="145">
        <f t="shared" ca="1" si="336"/>
        <v>1.00034749</v>
      </c>
      <c r="F1109" s="145">
        <f ca="1">(TRUNC(PRODUCT($E$12:$E1108),16))</f>
        <v>1.1363605577806799</v>
      </c>
      <c r="G1109" s="145">
        <f t="shared" ca="1" si="335"/>
        <v>1.1324193548113199</v>
      </c>
      <c r="H1109" s="145">
        <f t="shared" ca="1" si="337"/>
        <v>1.0034803400000001</v>
      </c>
      <c r="I1109" s="147">
        <f t="shared" si="345"/>
        <v>2.9499999999999998E-2</v>
      </c>
      <c r="J1109" s="148">
        <f t="shared" si="353"/>
        <v>44545</v>
      </c>
      <c r="K1109" s="149">
        <f t="shared" si="346"/>
        <v>10</v>
      </c>
      <c r="L1109" s="150">
        <f t="shared" si="347"/>
        <v>10</v>
      </c>
      <c r="M1109" s="151">
        <f t="shared" si="338"/>
        <v>1.001154366</v>
      </c>
      <c r="N1109" s="151">
        <f t="shared" ca="1" si="339"/>
        <v>1.0046387240000001</v>
      </c>
      <c r="O1109" s="150">
        <f t="shared" si="348"/>
        <v>0</v>
      </c>
      <c r="P1109" s="145">
        <f t="shared" ca="1" si="340"/>
        <v>0</v>
      </c>
      <c r="Q1109" s="152">
        <f t="shared" si="341"/>
        <v>0</v>
      </c>
      <c r="R1109" s="153" t="str">
        <f t="shared" si="349"/>
        <v>A+J=</v>
      </c>
      <c r="S1109" s="148">
        <f t="shared" si="350"/>
        <v>44603</v>
      </c>
      <c r="T1109" s="154">
        <f t="shared" si="342"/>
        <v>0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7" t="str">
        <f t="shared" ca="1" si="351"/>
        <v>Pago</v>
      </c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</row>
    <row r="1110" spans="1:208" x14ac:dyDescent="0.2">
      <c r="A1110" s="143">
        <f t="shared" si="343"/>
        <v>44560</v>
      </c>
      <c r="B1110" s="144">
        <f t="shared" ca="1" si="352"/>
        <v>-9.0949470177292824E-12</v>
      </c>
      <c r="C1110" s="145">
        <f t="shared" si="344"/>
        <v>-9.0949470177292824E-12</v>
      </c>
      <c r="D1110" s="146">
        <f ca="1">IF(A1110&lt;$B$1,VLOOKUP(A1110,[1]DI!$A$4:$B$15000,2,FALSE),0)</f>
        <v>9.1499999999999998E-2</v>
      </c>
      <c r="E1110" s="145">
        <f t="shared" ca="1" si="336"/>
        <v>1.00034749</v>
      </c>
      <c r="F1110" s="145">
        <f ca="1">(TRUNC(PRODUCT($E$12:$E1109),16))</f>
        <v>1.1367554317109001</v>
      </c>
      <c r="G1110" s="145">
        <f t="shared" ca="1" si="335"/>
        <v>1.1324193548113199</v>
      </c>
      <c r="H1110" s="145">
        <f t="shared" ca="1" si="337"/>
        <v>1.0038290400000001</v>
      </c>
      <c r="I1110" s="147">
        <f t="shared" si="345"/>
        <v>2.9499999999999998E-2</v>
      </c>
      <c r="J1110" s="148">
        <f t="shared" si="353"/>
        <v>44545</v>
      </c>
      <c r="K1110" s="149">
        <f t="shared" si="346"/>
        <v>11</v>
      </c>
      <c r="L1110" s="150">
        <f t="shared" si="347"/>
        <v>11</v>
      </c>
      <c r="M1110" s="151">
        <f t="shared" si="338"/>
        <v>1.0012698760000001</v>
      </c>
      <c r="N1110" s="151">
        <f t="shared" ca="1" si="339"/>
        <v>1.0051037780000001</v>
      </c>
      <c r="O1110" s="150">
        <f t="shared" si="348"/>
        <v>0</v>
      </c>
      <c r="P1110" s="145">
        <f t="shared" ca="1" si="340"/>
        <v>0</v>
      </c>
      <c r="Q1110" s="152">
        <f t="shared" si="341"/>
        <v>0</v>
      </c>
      <c r="R1110" s="153" t="str">
        <f t="shared" si="349"/>
        <v>A+J=</v>
      </c>
      <c r="S1110" s="148">
        <f t="shared" si="350"/>
        <v>44603</v>
      </c>
      <c r="T1110" s="154">
        <f t="shared" si="342"/>
        <v>0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7" t="str">
        <f t="shared" ca="1" si="351"/>
        <v>Pago</v>
      </c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</row>
    <row r="1111" spans="1:208" x14ac:dyDescent="0.2">
      <c r="A1111" s="143">
        <f t="shared" si="343"/>
        <v>44561</v>
      </c>
      <c r="B1111" s="144">
        <f t="shared" ca="1" si="352"/>
        <v>-9.0949470177292824E-12</v>
      </c>
      <c r="C1111" s="145">
        <f t="shared" si="344"/>
        <v>-9.0949470177292824E-12</v>
      </c>
      <c r="D1111" s="146">
        <f ca="1">IF(A1111&lt;$B$1,VLOOKUP(A1111,[1]DI!$A$4:$B$15000,2,FALSE),0)</f>
        <v>9.1499999999999998E-2</v>
      </c>
      <c r="E1111" s="145">
        <f t="shared" ca="1" si="336"/>
        <v>1.00034749</v>
      </c>
      <c r="F1111" s="145">
        <f ca="1">(TRUNC(PRODUCT($E$12:$E1110),16))</f>
        <v>1.1371504428558601</v>
      </c>
      <c r="G1111" s="145">
        <f t="shared" ca="1" si="335"/>
        <v>1.1324193548113199</v>
      </c>
      <c r="H1111" s="145">
        <f t="shared" ca="1" si="337"/>
        <v>1.00417786</v>
      </c>
      <c r="I1111" s="147">
        <f t="shared" si="345"/>
        <v>2.9499999999999998E-2</v>
      </c>
      <c r="J1111" s="148">
        <f t="shared" si="353"/>
        <v>44545</v>
      </c>
      <c r="K1111" s="149">
        <f t="shared" si="346"/>
        <v>12</v>
      </c>
      <c r="L1111" s="150">
        <f t="shared" si="347"/>
        <v>12</v>
      </c>
      <c r="M1111" s="151">
        <f t="shared" si="338"/>
        <v>1.0013853989999999</v>
      </c>
      <c r="N1111" s="151">
        <f t="shared" ca="1" si="339"/>
        <v>1.005569047</v>
      </c>
      <c r="O1111" s="150">
        <f t="shared" si="348"/>
        <v>0</v>
      </c>
      <c r="P1111" s="145">
        <f t="shared" ca="1" si="340"/>
        <v>0</v>
      </c>
      <c r="Q1111" s="152">
        <f t="shared" si="341"/>
        <v>0</v>
      </c>
      <c r="R1111" s="153" t="str">
        <f t="shared" si="349"/>
        <v>A+J=</v>
      </c>
      <c r="S1111" s="148">
        <f t="shared" si="350"/>
        <v>44603</v>
      </c>
      <c r="T1111" s="154">
        <f t="shared" si="342"/>
        <v>0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7" t="str">
        <f t="shared" ca="1" si="351"/>
        <v>Pago</v>
      </c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</row>
    <row r="1112" spans="1:208" x14ac:dyDescent="0.2">
      <c r="A1112" s="143">
        <f t="shared" si="343"/>
        <v>44562</v>
      </c>
      <c r="B1112" s="144">
        <f t="shared" ca="1" si="352"/>
        <v>-9.0949470177292824E-12</v>
      </c>
      <c r="C1112" s="145">
        <f t="shared" si="344"/>
        <v>-9.0949470177292824E-12</v>
      </c>
      <c r="D1112" s="146">
        <f ca="1">IF(A1112&lt;$B$1,VLOOKUP(A1112,[1]DI!$A$4:$B$15000,2,FALSE),0)</f>
        <v>0</v>
      </c>
      <c r="E1112" s="145">
        <f t="shared" ca="1" si="336"/>
        <v>1</v>
      </c>
      <c r="F1112" s="145">
        <f ca="1">(TRUNC(PRODUCT($E$12:$E1111),16))</f>
        <v>1.1375455912632499</v>
      </c>
      <c r="G1112" s="145">
        <f t="shared" ca="1" si="335"/>
        <v>1.1324193548113199</v>
      </c>
      <c r="H1112" s="145">
        <f t="shared" ca="1" si="337"/>
        <v>1.0045268000000001</v>
      </c>
      <c r="I1112" s="147">
        <f t="shared" si="345"/>
        <v>2.9499999999999998E-2</v>
      </c>
      <c r="J1112" s="148">
        <f t="shared" si="353"/>
        <v>44545</v>
      </c>
      <c r="K1112" s="149">
        <f t="shared" si="346"/>
        <v>12</v>
      </c>
      <c r="L1112" s="150">
        <f t="shared" si="347"/>
        <v>13</v>
      </c>
      <c r="M1112" s="151">
        <f t="shared" si="338"/>
        <v>1.001500936</v>
      </c>
      <c r="N1112" s="151">
        <f t="shared" ca="1" si="339"/>
        <v>1.00603453</v>
      </c>
      <c r="O1112" s="150">
        <f t="shared" si="348"/>
        <v>0</v>
      </c>
      <c r="P1112" s="145">
        <f t="shared" ca="1" si="340"/>
        <v>0</v>
      </c>
      <c r="Q1112" s="152">
        <f t="shared" si="341"/>
        <v>0</v>
      </c>
      <c r="R1112" s="153" t="str">
        <f t="shared" si="349"/>
        <v>A+J=</v>
      </c>
      <c r="S1112" s="148">
        <f t="shared" si="350"/>
        <v>44603</v>
      </c>
      <c r="T1112" s="154">
        <f t="shared" si="342"/>
        <v>0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7" t="str">
        <f t="shared" ca="1" si="351"/>
        <v>Pago</v>
      </c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</row>
    <row r="1113" spans="1:208" x14ac:dyDescent="0.2">
      <c r="A1113" s="143">
        <f t="shared" si="343"/>
        <v>44563</v>
      </c>
      <c r="B1113" s="144">
        <f t="shared" ca="1" si="352"/>
        <v>-9.0949470177292824E-12</v>
      </c>
      <c r="C1113" s="145">
        <f t="shared" si="344"/>
        <v>-9.0949470177292824E-12</v>
      </c>
      <c r="D1113" s="146">
        <f ca="1">IF(A1113&lt;$B$1,VLOOKUP(A1113,[1]DI!$A$4:$B$15000,2,FALSE),0)</f>
        <v>0</v>
      </c>
      <c r="E1113" s="145">
        <f t="shared" ca="1" si="336"/>
        <v>1</v>
      </c>
      <c r="F1113" s="145">
        <f ca="1">(TRUNC(PRODUCT($E$12:$E1112),16))</f>
        <v>1.1375455912632499</v>
      </c>
      <c r="G1113" s="145">
        <f t="shared" ca="1" si="335"/>
        <v>1.1324193548113199</v>
      </c>
      <c r="H1113" s="145">
        <f t="shared" ca="1" si="337"/>
        <v>1.0045268000000001</v>
      </c>
      <c r="I1113" s="147">
        <f t="shared" si="345"/>
        <v>2.9499999999999998E-2</v>
      </c>
      <c r="J1113" s="148">
        <f t="shared" si="353"/>
        <v>44545</v>
      </c>
      <c r="K1113" s="149">
        <f t="shared" si="346"/>
        <v>12</v>
      </c>
      <c r="L1113" s="150">
        <f t="shared" si="347"/>
        <v>13</v>
      </c>
      <c r="M1113" s="151">
        <f t="shared" si="338"/>
        <v>1.001500936</v>
      </c>
      <c r="N1113" s="151">
        <f t="shared" ca="1" si="339"/>
        <v>1.00603453</v>
      </c>
      <c r="O1113" s="150">
        <f t="shared" si="348"/>
        <v>0</v>
      </c>
      <c r="P1113" s="145">
        <f t="shared" ca="1" si="340"/>
        <v>0</v>
      </c>
      <c r="Q1113" s="152">
        <f t="shared" si="341"/>
        <v>0</v>
      </c>
      <c r="R1113" s="153" t="str">
        <f t="shared" si="349"/>
        <v>A+J=</v>
      </c>
      <c r="S1113" s="148">
        <f t="shared" si="350"/>
        <v>44603</v>
      </c>
      <c r="T1113" s="154">
        <f t="shared" si="342"/>
        <v>0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7" t="str">
        <f t="shared" ca="1" si="351"/>
        <v>Pago</v>
      </c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</row>
    <row r="1114" spans="1:208" x14ac:dyDescent="0.2">
      <c r="A1114" s="143">
        <f t="shared" si="343"/>
        <v>44564</v>
      </c>
      <c r="B1114" s="144">
        <f t="shared" ca="1" si="352"/>
        <v>-9.0949470177292824E-12</v>
      </c>
      <c r="C1114" s="145">
        <f t="shared" si="344"/>
        <v>-9.0949470177292824E-12</v>
      </c>
      <c r="D1114" s="146">
        <f ca="1">IF(A1114&lt;$B$1,VLOOKUP(A1114,[1]DI!$A$4:$B$15000,2,FALSE),0)</f>
        <v>9.1499999999999998E-2</v>
      </c>
      <c r="E1114" s="145">
        <f t="shared" ca="1" si="336"/>
        <v>1.00034749</v>
      </c>
      <c r="F1114" s="145">
        <f ca="1">(TRUNC(PRODUCT($E$12:$E1113),16))</f>
        <v>1.1375455912632499</v>
      </c>
      <c r="G1114" s="145">
        <f t="shared" ca="1" si="335"/>
        <v>1.1324193548113199</v>
      </c>
      <c r="H1114" s="145">
        <f t="shared" ca="1" si="337"/>
        <v>1.0045268000000001</v>
      </c>
      <c r="I1114" s="147">
        <f t="shared" si="345"/>
        <v>2.9499999999999998E-2</v>
      </c>
      <c r="J1114" s="148">
        <f t="shared" si="353"/>
        <v>44545</v>
      </c>
      <c r="K1114" s="149">
        <f t="shared" si="346"/>
        <v>13</v>
      </c>
      <c r="L1114" s="150">
        <f t="shared" si="347"/>
        <v>13</v>
      </c>
      <c r="M1114" s="151">
        <f t="shared" si="338"/>
        <v>1.001500936</v>
      </c>
      <c r="N1114" s="151">
        <f t="shared" ca="1" si="339"/>
        <v>1.00603453</v>
      </c>
      <c r="O1114" s="150">
        <f t="shared" si="348"/>
        <v>0</v>
      </c>
      <c r="P1114" s="145">
        <f t="shared" ca="1" si="340"/>
        <v>0</v>
      </c>
      <c r="Q1114" s="152">
        <f t="shared" si="341"/>
        <v>0</v>
      </c>
      <c r="R1114" s="153" t="str">
        <f t="shared" si="349"/>
        <v>A+J=</v>
      </c>
      <c r="S1114" s="148">
        <f t="shared" si="350"/>
        <v>44603</v>
      </c>
      <c r="T1114" s="154">
        <f t="shared" si="342"/>
        <v>0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7" t="str">
        <f t="shared" ca="1" si="351"/>
        <v>Pago</v>
      </c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</row>
    <row r="1115" spans="1:208" x14ac:dyDescent="0.2">
      <c r="A1115" s="143">
        <f t="shared" si="343"/>
        <v>44565</v>
      </c>
      <c r="B1115" s="144">
        <f t="shared" ca="1" si="352"/>
        <v>-9.0949470177292824E-12</v>
      </c>
      <c r="C1115" s="145">
        <f t="shared" si="344"/>
        <v>-9.0949470177292824E-12</v>
      </c>
      <c r="D1115" s="146">
        <f ca="1">IF(A1115&lt;$B$1,VLOOKUP(A1115,[1]DI!$A$4:$B$15000,2,FALSE),0)</f>
        <v>9.1499999999999998E-2</v>
      </c>
      <c r="E1115" s="145">
        <f t="shared" ca="1" si="336"/>
        <v>1.00034749</v>
      </c>
      <c r="F1115" s="145">
        <f ca="1">(TRUNC(PRODUCT($E$12:$E1114),16))</f>
        <v>1.13794087698076</v>
      </c>
      <c r="G1115" s="145">
        <f t="shared" ca="1" si="335"/>
        <v>1.1324193548113199</v>
      </c>
      <c r="H1115" s="145">
        <f t="shared" ca="1" si="337"/>
        <v>1.0048758600000001</v>
      </c>
      <c r="I1115" s="147">
        <f t="shared" si="345"/>
        <v>2.9499999999999998E-2</v>
      </c>
      <c r="J1115" s="148">
        <f t="shared" si="353"/>
        <v>44545</v>
      </c>
      <c r="K1115" s="149">
        <f t="shared" si="346"/>
        <v>14</v>
      </c>
      <c r="L1115" s="150">
        <f t="shared" si="347"/>
        <v>14</v>
      </c>
      <c r="M1115" s="151">
        <f t="shared" si="338"/>
        <v>1.0016164860000001</v>
      </c>
      <c r="N1115" s="151">
        <f t="shared" ca="1" si="339"/>
        <v>1.0065002279999999</v>
      </c>
      <c r="O1115" s="150">
        <f t="shared" si="348"/>
        <v>0</v>
      </c>
      <c r="P1115" s="145">
        <f t="shared" ca="1" si="340"/>
        <v>0</v>
      </c>
      <c r="Q1115" s="152">
        <f t="shared" si="341"/>
        <v>0</v>
      </c>
      <c r="R1115" s="153" t="str">
        <f t="shared" si="349"/>
        <v>A+J=</v>
      </c>
      <c r="S1115" s="148">
        <f t="shared" si="350"/>
        <v>44603</v>
      </c>
      <c r="T1115" s="154">
        <f t="shared" si="342"/>
        <v>0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7" t="str">
        <f t="shared" ca="1" si="351"/>
        <v>Pago</v>
      </c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</row>
    <row r="1116" spans="1:208" x14ac:dyDescent="0.2">
      <c r="A1116" s="143">
        <f t="shared" si="343"/>
        <v>44566</v>
      </c>
      <c r="B1116" s="144">
        <f t="shared" ca="1" si="352"/>
        <v>-9.0949470177292824E-12</v>
      </c>
      <c r="C1116" s="145">
        <f t="shared" si="344"/>
        <v>-9.0949470177292824E-12</v>
      </c>
      <c r="D1116" s="146">
        <f ca="1">IF(A1116&lt;$B$1,VLOOKUP(A1116,[1]DI!$A$4:$B$15000,2,FALSE),0)</f>
        <v>9.1499999999999998E-2</v>
      </c>
      <c r="E1116" s="145">
        <f t="shared" ca="1" si="336"/>
        <v>1.00034749</v>
      </c>
      <c r="F1116" s="145">
        <f ca="1">(TRUNC(PRODUCT($E$12:$E1115),16))</f>
        <v>1.1383363000561</v>
      </c>
      <c r="G1116" s="145">
        <f t="shared" ca="1" si="335"/>
        <v>1.1324193548113199</v>
      </c>
      <c r="H1116" s="145">
        <f t="shared" ca="1" si="337"/>
        <v>1.00522505</v>
      </c>
      <c r="I1116" s="147">
        <f t="shared" si="345"/>
        <v>2.9499999999999998E-2</v>
      </c>
      <c r="J1116" s="148">
        <f t="shared" si="353"/>
        <v>44545</v>
      </c>
      <c r="K1116" s="149">
        <f t="shared" si="346"/>
        <v>15</v>
      </c>
      <c r="L1116" s="150">
        <f t="shared" si="347"/>
        <v>15</v>
      </c>
      <c r="M1116" s="151">
        <f t="shared" si="338"/>
        <v>1.0017320489999999</v>
      </c>
      <c r="N1116" s="151">
        <f t="shared" ca="1" si="339"/>
        <v>1.0069661489999999</v>
      </c>
      <c r="O1116" s="150">
        <f t="shared" si="348"/>
        <v>0</v>
      </c>
      <c r="P1116" s="145">
        <f t="shared" ca="1" si="340"/>
        <v>0</v>
      </c>
      <c r="Q1116" s="152">
        <f t="shared" si="341"/>
        <v>0</v>
      </c>
      <c r="R1116" s="153" t="str">
        <f t="shared" si="349"/>
        <v>A+J=</v>
      </c>
      <c r="S1116" s="148">
        <f t="shared" si="350"/>
        <v>44603</v>
      </c>
      <c r="T1116" s="154">
        <f t="shared" si="342"/>
        <v>0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7" t="str">
        <f t="shared" ca="1" si="351"/>
        <v>Pago</v>
      </c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</row>
    <row r="1117" spans="1:208" x14ac:dyDescent="0.2">
      <c r="A1117" s="143">
        <f t="shared" si="343"/>
        <v>44567</v>
      </c>
      <c r="B1117" s="144">
        <f t="shared" ca="1" si="352"/>
        <v>-9.0949470177292824E-12</v>
      </c>
      <c r="C1117" s="145">
        <f t="shared" si="344"/>
        <v>-9.0949470177292824E-12</v>
      </c>
      <c r="D1117" s="146">
        <f ca="1">IF(A1117&lt;$B$1,VLOOKUP(A1117,[1]DI!$A$4:$B$15000,2,FALSE),0)</f>
        <v>9.1499999999999998E-2</v>
      </c>
      <c r="E1117" s="145">
        <f t="shared" ca="1" si="336"/>
        <v>1.00034749</v>
      </c>
      <c r="F1117" s="145">
        <f ca="1">(TRUNC(PRODUCT($E$12:$E1116),16))</f>
        <v>1.13873186053701</v>
      </c>
      <c r="G1117" s="145">
        <f t="shared" ca="1" si="335"/>
        <v>1.1324193548113199</v>
      </c>
      <c r="H1117" s="145">
        <f t="shared" ca="1" si="337"/>
        <v>1.0055743500000001</v>
      </c>
      <c r="I1117" s="147">
        <f t="shared" si="345"/>
        <v>2.9499999999999998E-2</v>
      </c>
      <c r="J1117" s="148">
        <f t="shared" si="353"/>
        <v>44545</v>
      </c>
      <c r="K1117" s="149">
        <f t="shared" si="346"/>
        <v>16</v>
      </c>
      <c r="L1117" s="150">
        <f t="shared" si="347"/>
        <v>16</v>
      </c>
      <c r="M1117" s="151">
        <f t="shared" si="338"/>
        <v>1.0018476249999999</v>
      </c>
      <c r="N1117" s="151">
        <f t="shared" ca="1" si="339"/>
        <v>1.0074322739999999</v>
      </c>
      <c r="O1117" s="150">
        <f t="shared" si="348"/>
        <v>0</v>
      </c>
      <c r="P1117" s="145">
        <f t="shared" ca="1" si="340"/>
        <v>0</v>
      </c>
      <c r="Q1117" s="152">
        <f t="shared" si="341"/>
        <v>0</v>
      </c>
      <c r="R1117" s="153" t="str">
        <f t="shared" si="349"/>
        <v>A+J=</v>
      </c>
      <c r="S1117" s="148">
        <f t="shared" si="350"/>
        <v>44603</v>
      </c>
      <c r="T1117" s="154">
        <f t="shared" si="342"/>
        <v>0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7" t="str">
        <f t="shared" ca="1" si="351"/>
        <v>Pago</v>
      </c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</row>
    <row r="1118" spans="1:208" x14ac:dyDescent="0.2">
      <c r="A1118" s="143">
        <f t="shared" si="343"/>
        <v>44568</v>
      </c>
      <c r="B1118" s="144">
        <f t="shared" ca="1" si="352"/>
        <v>-9.0949470177292824E-12</v>
      </c>
      <c r="C1118" s="145">
        <f t="shared" si="344"/>
        <v>-9.0949470177292824E-12</v>
      </c>
      <c r="D1118" s="146">
        <f ca="1">IF(A1118&lt;$B$1,VLOOKUP(A1118,[1]DI!$A$4:$B$15000,2,FALSE),0)</f>
        <v>9.1499999999999998E-2</v>
      </c>
      <c r="E1118" s="145">
        <f t="shared" ca="1" si="336"/>
        <v>1.00034749</v>
      </c>
      <c r="F1118" s="145">
        <f ca="1">(TRUNC(PRODUCT($E$12:$E1117),16))</f>
        <v>1.1391275584712299</v>
      </c>
      <c r="G1118" s="145">
        <f t="shared" ca="1" si="335"/>
        <v>1.1324193548113199</v>
      </c>
      <c r="H1118" s="145">
        <f t="shared" ca="1" si="337"/>
        <v>1.00592378</v>
      </c>
      <c r="I1118" s="147">
        <f t="shared" si="345"/>
        <v>2.9499999999999998E-2</v>
      </c>
      <c r="J1118" s="148">
        <f t="shared" si="353"/>
        <v>44545</v>
      </c>
      <c r="K1118" s="149">
        <f t="shared" si="346"/>
        <v>17</v>
      </c>
      <c r="L1118" s="150">
        <f t="shared" si="347"/>
        <v>17</v>
      </c>
      <c r="M1118" s="151">
        <f t="shared" si="338"/>
        <v>1.001963215</v>
      </c>
      <c r="N1118" s="151">
        <f t="shared" ca="1" si="339"/>
        <v>1.0078986249999999</v>
      </c>
      <c r="O1118" s="150">
        <f t="shared" si="348"/>
        <v>0</v>
      </c>
      <c r="P1118" s="145">
        <f t="shared" ca="1" si="340"/>
        <v>0</v>
      </c>
      <c r="Q1118" s="152">
        <f t="shared" si="341"/>
        <v>0</v>
      </c>
      <c r="R1118" s="153" t="str">
        <f t="shared" si="349"/>
        <v>A+J=</v>
      </c>
      <c r="S1118" s="148">
        <f t="shared" si="350"/>
        <v>44603</v>
      </c>
      <c r="T1118" s="154">
        <f t="shared" si="342"/>
        <v>0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7" t="str">
        <f t="shared" ca="1" si="351"/>
        <v>Pago</v>
      </c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</row>
    <row r="1119" spans="1:208" x14ac:dyDescent="0.2">
      <c r="A1119" s="143">
        <f t="shared" si="343"/>
        <v>44569</v>
      </c>
      <c r="B1119" s="144">
        <f t="shared" ca="1" si="352"/>
        <v>-9.0949470177292824E-12</v>
      </c>
      <c r="C1119" s="145">
        <f t="shared" si="344"/>
        <v>-9.0949470177292824E-12</v>
      </c>
      <c r="D1119" s="146">
        <f ca="1">IF(A1119&lt;$B$1,VLOOKUP(A1119,[1]DI!$A$4:$B$15000,2,FALSE),0)</f>
        <v>0</v>
      </c>
      <c r="E1119" s="145">
        <f t="shared" ca="1" si="336"/>
        <v>1</v>
      </c>
      <c r="F1119" s="145">
        <f ca="1">(TRUNC(PRODUCT($E$12:$E1118),16))</f>
        <v>1.1395233939065199</v>
      </c>
      <c r="G1119" s="145">
        <f t="shared" ca="1" si="335"/>
        <v>1.1324193548113199</v>
      </c>
      <c r="H1119" s="145">
        <f t="shared" ca="1" si="337"/>
        <v>1.00627333</v>
      </c>
      <c r="I1119" s="147">
        <f t="shared" si="345"/>
        <v>2.9499999999999998E-2</v>
      </c>
      <c r="J1119" s="148">
        <f t="shared" si="353"/>
        <v>44545</v>
      </c>
      <c r="K1119" s="149">
        <f t="shared" si="346"/>
        <v>17</v>
      </c>
      <c r="L1119" s="150">
        <f t="shared" si="347"/>
        <v>18</v>
      </c>
      <c r="M1119" s="151">
        <f t="shared" si="338"/>
        <v>1.002078818</v>
      </c>
      <c r="N1119" s="151">
        <f t="shared" ca="1" si="339"/>
        <v>1.0083651890000001</v>
      </c>
      <c r="O1119" s="150">
        <f t="shared" si="348"/>
        <v>0</v>
      </c>
      <c r="P1119" s="145">
        <f t="shared" ca="1" si="340"/>
        <v>0</v>
      </c>
      <c r="Q1119" s="152">
        <f t="shared" si="341"/>
        <v>0</v>
      </c>
      <c r="R1119" s="153" t="str">
        <f t="shared" si="349"/>
        <v>A+J=</v>
      </c>
      <c r="S1119" s="148">
        <f t="shared" si="350"/>
        <v>44603</v>
      </c>
      <c r="T1119" s="154">
        <f t="shared" si="342"/>
        <v>0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7" t="str">
        <f t="shared" ca="1" si="351"/>
        <v>Pago</v>
      </c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</row>
    <row r="1120" spans="1:208" x14ac:dyDescent="0.2">
      <c r="A1120" s="143">
        <f t="shared" si="343"/>
        <v>44570</v>
      </c>
      <c r="B1120" s="144">
        <f t="shared" ca="1" si="352"/>
        <v>-9.0949470177292824E-12</v>
      </c>
      <c r="C1120" s="145">
        <f t="shared" si="344"/>
        <v>-9.0949470177292824E-12</v>
      </c>
      <c r="D1120" s="146">
        <f ca="1">IF(A1120&lt;$B$1,VLOOKUP(A1120,[1]DI!$A$4:$B$15000,2,FALSE),0)</f>
        <v>0</v>
      </c>
      <c r="E1120" s="145">
        <f t="shared" ca="1" si="336"/>
        <v>1</v>
      </c>
      <c r="F1120" s="145">
        <f ca="1">(TRUNC(PRODUCT($E$12:$E1119),16))</f>
        <v>1.1395233939065199</v>
      </c>
      <c r="G1120" s="145">
        <f t="shared" ca="1" si="335"/>
        <v>1.1324193548113199</v>
      </c>
      <c r="H1120" s="145">
        <f t="shared" ca="1" si="337"/>
        <v>1.00627333</v>
      </c>
      <c r="I1120" s="147">
        <f t="shared" si="345"/>
        <v>2.9499999999999998E-2</v>
      </c>
      <c r="J1120" s="148">
        <f t="shared" si="353"/>
        <v>44545</v>
      </c>
      <c r="K1120" s="149">
        <f t="shared" si="346"/>
        <v>17</v>
      </c>
      <c r="L1120" s="150">
        <f t="shared" si="347"/>
        <v>18</v>
      </c>
      <c r="M1120" s="151">
        <f t="shared" si="338"/>
        <v>1.002078818</v>
      </c>
      <c r="N1120" s="151">
        <f t="shared" ca="1" si="339"/>
        <v>1.0083651890000001</v>
      </c>
      <c r="O1120" s="150">
        <f t="shared" si="348"/>
        <v>0</v>
      </c>
      <c r="P1120" s="145">
        <f t="shared" ca="1" si="340"/>
        <v>0</v>
      </c>
      <c r="Q1120" s="152">
        <f t="shared" si="341"/>
        <v>0</v>
      </c>
      <c r="R1120" s="153" t="str">
        <f t="shared" si="349"/>
        <v>A+J=</v>
      </c>
      <c r="S1120" s="148">
        <f t="shared" si="350"/>
        <v>44603</v>
      </c>
      <c r="T1120" s="154">
        <f t="shared" si="342"/>
        <v>0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7" t="str">
        <f t="shared" ca="1" si="351"/>
        <v>Pago</v>
      </c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</row>
    <row r="1121" spans="1:208" x14ac:dyDescent="0.2">
      <c r="A1121" s="143">
        <f t="shared" si="343"/>
        <v>44571</v>
      </c>
      <c r="B1121" s="144">
        <f t="shared" ca="1" si="352"/>
        <v>-9.0949470177292824E-12</v>
      </c>
      <c r="C1121" s="145">
        <f t="shared" si="344"/>
        <v>-9.0949470177292824E-12</v>
      </c>
      <c r="D1121" s="146">
        <f ca="1">IF(A1121&lt;$B$1,VLOOKUP(A1121,[1]DI!$A$4:$B$15000,2,FALSE),0)</f>
        <v>9.1499999999999998E-2</v>
      </c>
      <c r="E1121" s="145">
        <f t="shared" ca="1" si="336"/>
        <v>1.00034749</v>
      </c>
      <c r="F1121" s="145">
        <f ca="1">(TRUNC(PRODUCT($E$12:$E1120),16))</f>
        <v>1.1395233939065199</v>
      </c>
      <c r="G1121" s="145">
        <f t="shared" ca="1" si="335"/>
        <v>1.1324193548113199</v>
      </c>
      <c r="H1121" s="145">
        <f t="shared" ca="1" si="337"/>
        <v>1.00627333</v>
      </c>
      <c r="I1121" s="147">
        <f t="shared" si="345"/>
        <v>2.9499999999999998E-2</v>
      </c>
      <c r="J1121" s="148">
        <f t="shared" si="353"/>
        <v>44545</v>
      </c>
      <c r="K1121" s="149">
        <f t="shared" si="346"/>
        <v>18</v>
      </c>
      <c r="L1121" s="150">
        <f t="shared" si="347"/>
        <v>18</v>
      </c>
      <c r="M1121" s="151">
        <f t="shared" si="338"/>
        <v>1.002078818</v>
      </c>
      <c r="N1121" s="151">
        <f t="shared" ca="1" si="339"/>
        <v>1.0083651890000001</v>
      </c>
      <c r="O1121" s="150">
        <f t="shared" si="348"/>
        <v>0</v>
      </c>
      <c r="P1121" s="145">
        <f t="shared" ca="1" si="340"/>
        <v>0</v>
      </c>
      <c r="Q1121" s="152">
        <f t="shared" si="341"/>
        <v>0</v>
      </c>
      <c r="R1121" s="153" t="str">
        <f t="shared" si="349"/>
        <v>A+J=</v>
      </c>
      <c r="S1121" s="148">
        <f t="shared" si="350"/>
        <v>44603</v>
      </c>
      <c r="T1121" s="154">
        <f t="shared" si="342"/>
        <v>0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7" t="str">
        <f t="shared" ca="1" si="351"/>
        <v>Pago</v>
      </c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</row>
    <row r="1122" spans="1:208" x14ac:dyDescent="0.2">
      <c r="A1122" s="143">
        <f t="shared" si="343"/>
        <v>44572</v>
      </c>
      <c r="B1122" s="144">
        <f t="shared" ca="1" si="352"/>
        <v>-9.0949470177292824E-12</v>
      </c>
      <c r="C1122" s="145">
        <f t="shared" si="344"/>
        <v>-9.0949470177292824E-12</v>
      </c>
      <c r="D1122" s="146">
        <f ca="1">IF(A1122&lt;$B$1,VLOOKUP(A1122,[1]DI!$A$4:$B$15000,2,FALSE),0)</f>
        <v>9.1499999999999998E-2</v>
      </c>
      <c r="E1122" s="145">
        <f t="shared" ca="1" si="336"/>
        <v>1.00034749</v>
      </c>
      <c r="F1122" s="145">
        <f ca="1">(TRUNC(PRODUCT($E$12:$E1121),16))</f>
        <v>1.13991936689067</v>
      </c>
      <c r="G1122" s="145">
        <f t="shared" ca="1" si="335"/>
        <v>1.1324193548113199</v>
      </c>
      <c r="H1122" s="145">
        <f t="shared" ca="1" si="337"/>
        <v>1.006623</v>
      </c>
      <c r="I1122" s="147">
        <f t="shared" si="345"/>
        <v>2.9499999999999998E-2</v>
      </c>
      <c r="J1122" s="148">
        <f t="shared" si="353"/>
        <v>44545</v>
      </c>
      <c r="K1122" s="149">
        <f t="shared" si="346"/>
        <v>19</v>
      </c>
      <c r="L1122" s="150">
        <f t="shared" si="347"/>
        <v>19</v>
      </c>
      <c r="M1122" s="151">
        <f t="shared" si="338"/>
        <v>1.0021944350000001</v>
      </c>
      <c r="N1122" s="151">
        <f t="shared" ca="1" si="339"/>
        <v>1.0088319690000001</v>
      </c>
      <c r="O1122" s="150">
        <f t="shared" si="348"/>
        <v>0</v>
      </c>
      <c r="P1122" s="145">
        <f t="shared" ca="1" si="340"/>
        <v>0</v>
      </c>
      <c r="Q1122" s="152">
        <f t="shared" si="341"/>
        <v>0</v>
      </c>
      <c r="R1122" s="153" t="str">
        <f t="shared" si="349"/>
        <v>A+J=</v>
      </c>
      <c r="S1122" s="148">
        <f t="shared" si="350"/>
        <v>44603</v>
      </c>
      <c r="T1122" s="154">
        <f t="shared" si="342"/>
        <v>0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7" t="str">
        <f t="shared" ca="1" si="351"/>
        <v>Pago</v>
      </c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</row>
    <row r="1123" spans="1:208" x14ac:dyDescent="0.2">
      <c r="A1123" s="143">
        <f t="shared" si="343"/>
        <v>44573</v>
      </c>
      <c r="B1123" s="144">
        <f t="shared" ca="1" si="352"/>
        <v>-9.0949470177292824E-12</v>
      </c>
      <c r="C1123" s="145">
        <f t="shared" si="344"/>
        <v>-9.0949470177292824E-12</v>
      </c>
      <c r="D1123" s="146">
        <f ca="1">IF(A1123&lt;$B$1,VLOOKUP(A1123,[1]DI!$A$4:$B$15000,2,FALSE),0)</f>
        <v>9.1499999999999998E-2</v>
      </c>
      <c r="E1123" s="145">
        <f t="shared" ca="1" si="336"/>
        <v>1.00034749</v>
      </c>
      <c r="F1123" s="145">
        <f ca="1">(TRUNC(PRODUCT($E$12:$E1122),16))</f>
        <v>1.1403154774714701</v>
      </c>
      <c r="G1123" s="145">
        <f t="shared" ca="1" si="335"/>
        <v>1.1324193548113199</v>
      </c>
      <c r="H1123" s="145">
        <f t="shared" ca="1" si="337"/>
        <v>1.0069727900000001</v>
      </c>
      <c r="I1123" s="147">
        <f t="shared" si="345"/>
        <v>2.9499999999999998E-2</v>
      </c>
      <c r="J1123" s="148">
        <f t="shared" si="353"/>
        <v>44545</v>
      </c>
      <c r="K1123" s="149">
        <f t="shared" si="346"/>
        <v>20</v>
      </c>
      <c r="L1123" s="150">
        <f t="shared" si="347"/>
        <v>20</v>
      </c>
      <c r="M1123" s="151">
        <f t="shared" si="338"/>
        <v>1.0023100650000001</v>
      </c>
      <c r="N1123" s="151">
        <f t="shared" ca="1" si="339"/>
        <v>1.009298963</v>
      </c>
      <c r="O1123" s="150">
        <f t="shared" si="348"/>
        <v>0</v>
      </c>
      <c r="P1123" s="145">
        <f t="shared" ca="1" si="340"/>
        <v>0</v>
      </c>
      <c r="Q1123" s="152">
        <f t="shared" si="341"/>
        <v>0</v>
      </c>
      <c r="R1123" s="153" t="str">
        <f t="shared" si="349"/>
        <v>A+J=</v>
      </c>
      <c r="S1123" s="148">
        <f t="shared" si="350"/>
        <v>44603</v>
      </c>
      <c r="T1123" s="154">
        <f t="shared" si="342"/>
        <v>0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7" t="str">
        <f t="shared" ca="1" si="351"/>
        <v>Pago</v>
      </c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</row>
    <row r="1124" spans="1:208" x14ac:dyDescent="0.2">
      <c r="A1124" s="143">
        <f t="shared" si="343"/>
        <v>44574</v>
      </c>
      <c r="B1124" s="144">
        <f t="shared" ca="1" si="352"/>
        <v>-9.0949470177292824E-12</v>
      </c>
      <c r="C1124" s="145">
        <f t="shared" si="344"/>
        <v>-9.0949470177292824E-12</v>
      </c>
      <c r="D1124" s="146">
        <f ca="1">IF(A1124&lt;$B$1,VLOOKUP(A1124,[1]DI!$A$4:$B$15000,2,FALSE),0)</f>
        <v>9.1499999999999998E-2</v>
      </c>
      <c r="E1124" s="145">
        <f t="shared" ca="1" si="336"/>
        <v>1.00034749</v>
      </c>
      <c r="F1124" s="145">
        <f ca="1">(TRUNC(PRODUCT($E$12:$E1123),16))</f>
        <v>1.1407117256967401</v>
      </c>
      <c r="G1124" s="145">
        <f t="shared" ca="1" si="335"/>
        <v>1.1324193548113199</v>
      </c>
      <c r="H1124" s="145">
        <f t="shared" ca="1" si="337"/>
        <v>1.0073227</v>
      </c>
      <c r="I1124" s="147">
        <f t="shared" si="345"/>
        <v>2.9499999999999998E-2</v>
      </c>
      <c r="J1124" s="148">
        <f t="shared" si="353"/>
        <v>44545</v>
      </c>
      <c r="K1124" s="149">
        <f t="shared" si="346"/>
        <v>21</v>
      </c>
      <c r="L1124" s="150">
        <f t="shared" si="347"/>
        <v>21</v>
      </c>
      <c r="M1124" s="151">
        <f t="shared" si="338"/>
        <v>1.0024257080000001</v>
      </c>
      <c r="N1124" s="151">
        <f t="shared" ca="1" si="339"/>
        <v>1.0097661710000001</v>
      </c>
      <c r="O1124" s="150">
        <f t="shared" si="348"/>
        <v>0</v>
      </c>
      <c r="P1124" s="145">
        <f t="shared" ca="1" si="340"/>
        <v>0</v>
      </c>
      <c r="Q1124" s="152">
        <f t="shared" si="341"/>
        <v>0</v>
      </c>
      <c r="R1124" s="153" t="str">
        <f t="shared" si="349"/>
        <v>A+J=</v>
      </c>
      <c r="S1124" s="148">
        <f t="shared" si="350"/>
        <v>44603</v>
      </c>
      <c r="T1124" s="154">
        <f t="shared" si="342"/>
        <v>0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7" t="str">
        <f t="shared" ca="1" si="351"/>
        <v>Pago</v>
      </c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</row>
    <row r="1125" spans="1:208" x14ac:dyDescent="0.2">
      <c r="A1125" s="143">
        <f t="shared" si="343"/>
        <v>44575</v>
      </c>
      <c r="B1125" s="144">
        <f t="shared" ca="1" si="352"/>
        <v>-9.0949470177292824E-12</v>
      </c>
      <c r="C1125" s="145">
        <f t="shared" si="344"/>
        <v>-9.0949470177292824E-12</v>
      </c>
      <c r="D1125" s="146">
        <f ca="1">IF(A1125&lt;$B$1,VLOOKUP(A1125,[1]DI!$A$4:$B$15000,2,FALSE),0)</f>
        <v>9.1499999999999998E-2</v>
      </c>
      <c r="E1125" s="145">
        <f t="shared" ca="1" si="336"/>
        <v>1.00034749</v>
      </c>
      <c r="F1125" s="145">
        <f ca="1">(TRUNC(PRODUCT($E$12:$E1124),16))</f>
        <v>1.1411081116143</v>
      </c>
      <c r="G1125" s="145">
        <f t="shared" ca="1" si="335"/>
        <v>1.1324193548113199</v>
      </c>
      <c r="H1125" s="145">
        <f t="shared" ca="1" si="337"/>
        <v>1.0076727400000001</v>
      </c>
      <c r="I1125" s="147">
        <f t="shared" si="345"/>
        <v>2.9499999999999998E-2</v>
      </c>
      <c r="J1125" s="148">
        <f t="shared" si="353"/>
        <v>44545</v>
      </c>
      <c r="K1125" s="149">
        <f t="shared" si="346"/>
        <v>22</v>
      </c>
      <c r="L1125" s="150">
        <f t="shared" si="347"/>
        <v>22</v>
      </c>
      <c r="M1125" s="151">
        <f t="shared" si="338"/>
        <v>1.002541364</v>
      </c>
      <c r="N1125" s="151">
        <f t="shared" ca="1" si="339"/>
        <v>1.0102336030000001</v>
      </c>
      <c r="O1125" s="150">
        <f t="shared" si="348"/>
        <v>0</v>
      </c>
      <c r="P1125" s="145">
        <f t="shared" ca="1" si="340"/>
        <v>0</v>
      </c>
      <c r="Q1125" s="152">
        <f t="shared" si="341"/>
        <v>0</v>
      </c>
      <c r="R1125" s="153" t="str">
        <f t="shared" si="349"/>
        <v>A+J=</v>
      </c>
      <c r="S1125" s="148">
        <f t="shared" si="350"/>
        <v>44603</v>
      </c>
      <c r="T1125" s="154">
        <f t="shared" si="342"/>
        <v>0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7" t="str">
        <f t="shared" ca="1" si="351"/>
        <v>Pago</v>
      </c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</row>
    <row r="1126" spans="1:208" x14ac:dyDescent="0.2">
      <c r="A1126" s="143">
        <f t="shared" si="343"/>
        <v>44576</v>
      </c>
      <c r="B1126" s="144">
        <f t="shared" ca="1" si="352"/>
        <v>-9.0949470177292824E-12</v>
      </c>
      <c r="C1126" s="145">
        <f t="shared" si="344"/>
        <v>-9.0949470177292824E-12</v>
      </c>
      <c r="D1126" s="146">
        <f ca="1">IF(A1126&lt;$B$1,VLOOKUP(A1126,[1]DI!$A$4:$B$15000,2,FALSE),0)</f>
        <v>0</v>
      </c>
      <c r="E1126" s="145">
        <f t="shared" ca="1" si="336"/>
        <v>1</v>
      </c>
      <c r="F1126" s="145">
        <f ca="1">(TRUNC(PRODUCT($E$12:$E1125),16))</f>
        <v>1.141504635272</v>
      </c>
      <c r="G1126" s="145">
        <f t="shared" ca="1" si="335"/>
        <v>1.1324193548113199</v>
      </c>
      <c r="H1126" s="145">
        <f t="shared" ca="1" si="337"/>
        <v>1.0080228899999999</v>
      </c>
      <c r="I1126" s="147">
        <f t="shared" si="345"/>
        <v>2.9499999999999998E-2</v>
      </c>
      <c r="J1126" s="148">
        <f t="shared" si="353"/>
        <v>44545</v>
      </c>
      <c r="K1126" s="149">
        <f t="shared" si="346"/>
        <v>22</v>
      </c>
      <c r="L1126" s="150">
        <f t="shared" si="347"/>
        <v>23</v>
      </c>
      <c r="M1126" s="151">
        <f t="shared" si="338"/>
        <v>1.0026570340000001</v>
      </c>
      <c r="N1126" s="151">
        <f t="shared" ca="1" si="339"/>
        <v>1.010701241</v>
      </c>
      <c r="O1126" s="150">
        <f t="shared" si="348"/>
        <v>0</v>
      </c>
      <c r="P1126" s="145">
        <f t="shared" ca="1" si="340"/>
        <v>0</v>
      </c>
      <c r="Q1126" s="152">
        <f t="shared" si="341"/>
        <v>0</v>
      </c>
      <c r="R1126" s="153" t="str">
        <f t="shared" si="349"/>
        <v>A+J=</v>
      </c>
      <c r="S1126" s="148">
        <f t="shared" si="350"/>
        <v>44603</v>
      </c>
      <c r="T1126" s="154">
        <f t="shared" si="342"/>
        <v>0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7" t="str">
        <f t="shared" ca="1" si="351"/>
        <v>Pago</v>
      </c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</row>
    <row r="1127" spans="1:208" x14ac:dyDescent="0.2">
      <c r="A1127" s="143">
        <f t="shared" si="343"/>
        <v>44577</v>
      </c>
      <c r="B1127" s="144">
        <f t="shared" ca="1" si="352"/>
        <v>-9.0949470177292824E-12</v>
      </c>
      <c r="C1127" s="145">
        <f t="shared" si="344"/>
        <v>-9.0949470177292824E-12</v>
      </c>
      <c r="D1127" s="146">
        <f ca="1">IF(A1127&lt;$B$1,VLOOKUP(A1127,[1]DI!$A$4:$B$15000,2,FALSE),0)</f>
        <v>0</v>
      </c>
      <c r="E1127" s="145">
        <f t="shared" ca="1" si="336"/>
        <v>1</v>
      </c>
      <c r="F1127" s="145">
        <f ca="1">(TRUNC(PRODUCT($E$12:$E1126),16))</f>
        <v>1.141504635272</v>
      </c>
      <c r="G1127" s="145">
        <f t="shared" ca="1" si="335"/>
        <v>1.1324193548113199</v>
      </c>
      <c r="H1127" s="145">
        <f t="shared" ca="1" si="337"/>
        <v>1.0080228899999999</v>
      </c>
      <c r="I1127" s="147">
        <f t="shared" si="345"/>
        <v>2.9499999999999998E-2</v>
      </c>
      <c r="J1127" s="148">
        <f t="shared" si="353"/>
        <v>44545</v>
      </c>
      <c r="K1127" s="149">
        <f t="shared" si="346"/>
        <v>22</v>
      </c>
      <c r="L1127" s="150">
        <f t="shared" si="347"/>
        <v>23</v>
      </c>
      <c r="M1127" s="151">
        <f t="shared" si="338"/>
        <v>1.0026570340000001</v>
      </c>
      <c r="N1127" s="151">
        <f t="shared" ca="1" si="339"/>
        <v>1.010701241</v>
      </c>
      <c r="O1127" s="150">
        <f t="shared" si="348"/>
        <v>0</v>
      </c>
      <c r="P1127" s="145">
        <f t="shared" ca="1" si="340"/>
        <v>0</v>
      </c>
      <c r="Q1127" s="152">
        <f t="shared" si="341"/>
        <v>0</v>
      </c>
      <c r="R1127" s="153" t="str">
        <f t="shared" si="349"/>
        <v>A+J=</v>
      </c>
      <c r="S1127" s="148">
        <f t="shared" si="350"/>
        <v>44603</v>
      </c>
      <c r="T1127" s="154">
        <f t="shared" si="342"/>
        <v>0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7" t="str">
        <f t="shared" ca="1" si="351"/>
        <v>Pago</v>
      </c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</row>
    <row r="1128" spans="1:208" x14ac:dyDescent="0.2">
      <c r="A1128" s="143">
        <f t="shared" si="343"/>
        <v>44578</v>
      </c>
      <c r="B1128" s="144">
        <f t="shared" ca="1" si="352"/>
        <v>-9.0949470177292824E-12</v>
      </c>
      <c r="C1128" s="145">
        <f t="shared" si="344"/>
        <v>-9.0949470177292824E-12</v>
      </c>
      <c r="D1128" s="146">
        <f ca="1">IF(A1128&lt;$B$1,VLOOKUP(A1128,[1]DI!$A$4:$B$15000,2,FALSE),0)</f>
        <v>9.1499999999999998E-2</v>
      </c>
      <c r="E1128" s="145">
        <f t="shared" ca="1" si="336"/>
        <v>1.00034749</v>
      </c>
      <c r="F1128" s="145">
        <f ca="1">(TRUNC(PRODUCT($E$12:$E1127),16))</f>
        <v>1.141504635272</v>
      </c>
      <c r="G1128" s="145">
        <f t="shared" ca="1" si="335"/>
        <v>1.1324193548113199</v>
      </c>
      <c r="H1128" s="145">
        <f t="shared" ca="1" si="337"/>
        <v>1.0080228899999999</v>
      </c>
      <c r="I1128" s="147">
        <f t="shared" si="345"/>
        <v>2.9499999999999998E-2</v>
      </c>
      <c r="J1128" s="148">
        <f t="shared" si="353"/>
        <v>44545</v>
      </c>
      <c r="K1128" s="149">
        <f t="shared" si="346"/>
        <v>23</v>
      </c>
      <c r="L1128" s="150">
        <f t="shared" si="347"/>
        <v>23</v>
      </c>
      <c r="M1128" s="151">
        <f t="shared" si="338"/>
        <v>1.0026570340000001</v>
      </c>
      <c r="N1128" s="151">
        <f t="shared" ca="1" si="339"/>
        <v>1.010701241</v>
      </c>
      <c r="O1128" s="150">
        <f t="shared" si="348"/>
        <v>0</v>
      </c>
      <c r="P1128" s="145">
        <f t="shared" ca="1" si="340"/>
        <v>0</v>
      </c>
      <c r="Q1128" s="152">
        <f t="shared" si="341"/>
        <v>0</v>
      </c>
      <c r="R1128" s="153" t="str">
        <f t="shared" si="349"/>
        <v>A+J=</v>
      </c>
      <c r="S1128" s="148">
        <f t="shared" si="350"/>
        <v>44603</v>
      </c>
      <c r="T1128" s="154">
        <f t="shared" si="342"/>
        <v>0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7" t="str">
        <f t="shared" ca="1" si="351"/>
        <v>Pago</v>
      </c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</row>
    <row r="1129" spans="1:208" x14ac:dyDescent="0.2">
      <c r="A1129" s="143">
        <f t="shared" si="343"/>
        <v>44579</v>
      </c>
      <c r="B1129" s="144">
        <f t="shared" ca="1" si="352"/>
        <v>-9.0949470177292824E-12</v>
      </c>
      <c r="C1129" s="145">
        <f t="shared" si="344"/>
        <v>-9.0949470177292824E-12</v>
      </c>
      <c r="D1129" s="146">
        <f ca="1">IF(A1129&lt;$B$1,VLOOKUP(A1129,[1]DI!$A$4:$B$15000,2,FALSE),0)</f>
        <v>9.1499999999999998E-2</v>
      </c>
      <c r="E1129" s="145">
        <f t="shared" ca="1" si="336"/>
        <v>1.00034749</v>
      </c>
      <c r="F1129" s="145">
        <f ca="1">(TRUNC(PRODUCT($E$12:$E1128),16))</f>
        <v>1.14190129671771</v>
      </c>
      <c r="G1129" s="145">
        <f t="shared" ca="1" si="335"/>
        <v>1.1324193548113199</v>
      </c>
      <c r="H1129" s="145">
        <f t="shared" ca="1" si="337"/>
        <v>1.00837317</v>
      </c>
      <c r="I1129" s="147">
        <f t="shared" si="345"/>
        <v>2.9499999999999998E-2</v>
      </c>
      <c r="J1129" s="148">
        <f t="shared" si="353"/>
        <v>44545</v>
      </c>
      <c r="K1129" s="149">
        <f t="shared" si="346"/>
        <v>24</v>
      </c>
      <c r="L1129" s="150">
        <f t="shared" si="347"/>
        <v>24</v>
      </c>
      <c r="M1129" s="151">
        <f t="shared" si="338"/>
        <v>1.0027727179999999</v>
      </c>
      <c r="N1129" s="151">
        <f t="shared" ca="1" si="339"/>
        <v>1.0111691039999999</v>
      </c>
      <c r="O1129" s="150">
        <f t="shared" si="348"/>
        <v>0</v>
      </c>
      <c r="P1129" s="145">
        <f t="shared" ca="1" si="340"/>
        <v>0</v>
      </c>
      <c r="Q1129" s="152">
        <f t="shared" si="341"/>
        <v>0</v>
      </c>
      <c r="R1129" s="153" t="str">
        <f t="shared" si="349"/>
        <v>A+J=</v>
      </c>
      <c r="S1129" s="148">
        <f t="shared" si="350"/>
        <v>44603</v>
      </c>
      <c r="T1129" s="154">
        <f t="shared" si="342"/>
        <v>0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7" t="str">
        <f t="shared" ca="1" si="351"/>
        <v>Pago</v>
      </c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</row>
    <row r="1130" spans="1:208" x14ac:dyDescent="0.2">
      <c r="A1130" s="143">
        <f t="shared" si="343"/>
        <v>44580</v>
      </c>
      <c r="B1130" s="144">
        <f t="shared" ca="1" si="352"/>
        <v>-9.0949470177292824E-12</v>
      </c>
      <c r="C1130" s="145">
        <f t="shared" si="344"/>
        <v>-9.0949470177292824E-12</v>
      </c>
      <c r="D1130" s="146">
        <f ca="1">IF(A1130&lt;$B$1,VLOOKUP(A1130,[1]DI!$A$4:$B$15000,2,FALSE),0)</f>
        <v>9.1499999999999998E-2</v>
      </c>
      <c r="E1130" s="145">
        <f t="shared" ca="1" si="336"/>
        <v>1.00034749</v>
      </c>
      <c r="F1130" s="145">
        <f ca="1">(TRUNC(PRODUCT($E$12:$E1129),16))</f>
        <v>1.1422980959993101</v>
      </c>
      <c r="G1130" s="145">
        <f t="shared" ca="1" si="335"/>
        <v>1.1324193548113199</v>
      </c>
      <c r="H1130" s="145">
        <f t="shared" ca="1" si="337"/>
        <v>1.0087235699999999</v>
      </c>
      <c r="I1130" s="147">
        <f t="shared" si="345"/>
        <v>2.9499999999999998E-2</v>
      </c>
      <c r="J1130" s="148">
        <f t="shared" si="353"/>
        <v>44545</v>
      </c>
      <c r="K1130" s="149">
        <f t="shared" si="346"/>
        <v>25</v>
      </c>
      <c r="L1130" s="150">
        <f t="shared" si="347"/>
        <v>25</v>
      </c>
      <c r="M1130" s="151">
        <f t="shared" si="338"/>
        <v>1.0028884140000001</v>
      </c>
      <c r="N1130" s="151">
        <f t="shared" ca="1" si="339"/>
        <v>1.011637181</v>
      </c>
      <c r="O1130" s="150">
        <f t="shared" si="348"/>
        <v>0</v>
      </c>
      <c r="P1130" s="145">
        <f t="shared" ca="1" si="340"/>
        <v>0</v>
      </c>
      <c r="Q1130" s="152">
        <f t="shared" si="341"/>
        <v>0</v>
      </c>
      <c r="R1130" s="153" t="str">
        <f t="shared" si="349"/>
        <v>A+J=</v>
      </c>
      <c r="S1130" s="148">
        <f t="shared" si="350"/>
        <v>44603</v>
      </c>
      <c r="T1130" s="154">
        <f t="shared" si="342"/>
        <v>0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7" t="str">
        <f t="shared" ca="1" si="351"/>
        <v>Pago</v>
      </c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</row>
    <row r="1131" spans="1:208" x14ac:dyDescent="0.2">
      <c r="A1131" s="143">
        <f t="shared" si="343"/>
        <v>44581</v>
      </c>
      <c r="B1131" s="144">
        <f t="shared" ca="1" si="352"/>
        <v>-9.0949470177292824E-12</v>
      </c>
      <c r="C1131" s="145">
        <f t="shared" si="344"/>
        <v>-9.0949470177292824E-12</v>
      </c>
      <c r="D1131" s="146">
        <f ca="1">IF(A1131&lt;$B$1,VLOOKUP(A1131,[1]DI!$A$4:$B$15000,2,FALSE),0)</f>
        <v>9.1499999999999998E-2</v>
      </c>
      <c r="E1131" s="145">
        <f t="shared" ca="1" si="336"/>
        <v>1.00034749</v>
      </c>
      <c r="F1131" s="145">
        <f ca="1">(TRUNC(PRODUCT($E$12:$E1130),16))</f>
        <v>1.1426950331646899</v>
      </c>
      <c r="G1131" s="145">
        <f t="shared" ca="1" si="335"/>
        <v>1.1324193548113199</v>
      </c>
      <c r="H1131" s="145">
        <f t="shared" ca="1" si="337"/>
        <v>1.0090740899999999</v>
      </c>
      <c r="I1131" s="147">
        <f t="shared" si="345"/>
        <v>2.9499999999999998E-2</v>
      </c>
      <c r="J1131" s="148">
        <f t="shared" si="353"/>
        <v>44545</v>
      </c>
      <c r="K1131" s="149">
        <f t="shared" si="346"/>
        <v>26</v>
      </c>
      <c r="L1131" s="150">
        <f t="shared" si="347"/>
        <v>26</v>
      </c>
      <c r="M1131" s="151">
        <f t="shared" si="338"/>
        <v>1.0030041240000001</v>
      </c>
      <c r="N1131" s="151">
        <f t="shared" ca="1" si="339"/>
        <v>1.0121054739999999</v>
      </c>
      <c r="O1131" s="150">
        <f t="shared" si="348"/>
        <v>0</v>
      </c>
      <c r="P1131" s="145">
        <f t="shared" ca="1" si="340"/>
        <v>0</v>
      </c>
      <c r="Q1131" s="152">
        <f t="shared" si="341"/>
        <v>0</v>
      </c>
      <c r="R1131" s="153" t="str">
        <f t="shared" si="349"/>
        <v>A+J=</v>
      </c>
      <c r="S1131" s="148">
        <f t="shared" si="350"/>
        <v>44603</v>
      </c>
      <c r="T1131" s="154">
        <f t="shared" si="342"/>
        <v>0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7" t="str">
        <f t="shared" ca="1" si="351"/>
        <v>Pago</v>
      </c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</row>
    <row r="1132" spans="1:208" x14ac:dyDescent="0.2">
      <c r="A1132" s="143">
        <f t="shared" si="343"/>
        <v>44582</v>
      </c>
      <c r="B1132" s="144">
        <f t="shared" ca="1" si="352"/>
        <v>-9.0949470177292824E-12</v>
      </c>
      <c r="C1132" s="145">
        <f t="shared" si="344"/>
        <v>-9.0949470177292824E-12</v>
      </c>
      <c r="D1132" s="146">
        <f ca="1">IF(A1132&lt;$B$1,VLOOKUP(A1132,[1]DI!$A$4:$B$15000,2,FALSE),0)</f>
        <v>9.1499999999999998E-2</v>
      </c>
      <c r="E1132" s="145">
        <f t="shared" ca="1" si="336"/>
        <v>1.00034749</v>
      </c>
      <c r="F1132" s="145">
        <f ca="1">(TRUNC(PRODUCT($E$12:$E1131),16))</f>
        <v>1.14309210826176</v>
      </c>
      <c r="G1132" s="145">
        <f t="shared" ca="1" si="335"/>
        <v>1.1324193548113199</v>
      </c>
      <c r="H1132" s="145">
        <f t="shared" ca="1" si="337"/>
        <v>1.00942474</v>
      </c>
      <c r="I1132" s="147">
        <f t="shared" si="345"/>
        <v>2.9499999999999998E-2</v>
      </c>
      <c r="J1132" s="148">
        <f t="shared" si="353"/>
        <v>44545</v>
      </c>
      <c r="K1132" s="149">
        <f t="shared" si="346"/>
        <v>27</v>
      </c>
      <c r="L1132" s="150">
        <f t="shared" si="347"/>
        <v>27</v>
      </c>
      <c r="M1132" s="151">
        <f t="shared" si="338"/>
        <v>1.003119847</v>
      </c>
      <c r="N1132" s="151">
        <f t="shared" ca="1" si="339"/>
        <v>1.012573991</v>
      </c>
      <c r="O1132" s="150">
        <f t="shared" si="348"/>
        <v>0</v>
      </c>
      <c r="P1132" s="145">
        <f t="shared" ca="1" si="340"/>
        <v>0</v>
      </c>
      <c r="Q1132" s="152">
        <f t="shared" si="341"/>
        <v>0</v>
      </c>
      <c r="R1132" s="153" t="str">
        <f t="shared" si="349"/>
        <v>A+J=</v>
      </c>
      <c r="S1132" s="148">
        <f t="shared" si="350"/>
        <v>44603</v>
      </c>
      <c r="T1132" s="154">
        <f t="shared" si="342"/>
        <v>0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7" t="str">
        <f t="shared" ca="1" si="351"/>
        <v>Pago</v>
      </c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</row>
    <row r="1133" spans="1:208" x14ac:dyDescent="0.2">
      <c r="A1133" s="143">
        <f t="shared" si="343"/>
        <v>44583</v>
      </c>
      <c r="B1133" s="144">
        <f t="shared" ca="1" si="352"/>
        <v>-9.0949470177292824E-12</v>
      </c>
      <c r="C1133" s="145">
        <f t="shared" si="344"/>
        <v>-9.0949470177292824E-12</v>
      </c>
      <c r="D1133" s="146">
        <f ca="1">IF(A1133&lt;$B$1,VLOOKUP(A1133,[1]DI!$A$4:$B$15000,2,FALSE),0)</f>
        <v>0</v>
      </c>
      <c r="E1133" s="145">
        <f t="shared" ca="1" si="336"/>
        <v>1</v>
      </c>
      <c r="F1133" s="145">
        <f ca="1">(TRUNC(PRODUCT($E$12:$E1132),16))</f>
        <v>1.14348932133846</v>
      </c>
      <c r="G1133" s="145">
        <f t="shared" ca="1" si="335"/>
        <v>1.1324193548113199</v>
      </c>
      <c r="H1133" s="145">
        <f t="shared" ca="1" si="337"/>
        <v>1.0097754999999999</v>
      </c>
      <c r="I1133" s="147">
        <f t="shared" si="345"/>
        <v>2.9499999999999998E-2</v>
      </c>
      <c r="J1133" s="148">
        <f t="shared" si="353"/>
        <v>44545</v>
      </c>
      <c r="K1133" s="149">
        <f t="shared" si="346"/>
        <v>27</v>
      </c>
      <c r="L1133" s="150">
        <f t="shared" si="347"/>
        <v>28</v>
      </c>
      <c r="M1133" s="151">
        <f t="shared" si="338"/>
        <v>1.003235584</v>
      </c>
      <c r="N1133" s="151">
        <f t="shared" ca="1" si="339"/>
        <v>1.0130427129999999</v>
      </c>
      <c r="O1133" s="150">
        <f t="shared" si="348"/>
        <v>0</v>
      </c>
      <c r="P1133" s="145">
        <f t="shared" ca="1" si="340"/>
        <v>0</v>
      </c>
      <c r="Q1133" s="152">
        <f t="shared" si="341"/>
        <v>0</v>
      </c>
      <c r="R1133" s="153" t="str">
        <f t="shared" si="349"/>
        <v>A+J=</v>
      </c>
      <c r="S1133" s="148">
        <f t="shared" si="350"/>
        <v>44603</v>
      </c>
      <c r="T1133" s="154">
        <f t="shared" si="342"/>
        <v>0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7" t="str">
        <f t="shared" ca="1" si="351"/>
        <v>Pago</v>
      </c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</row>
    <row r="1134" spans="1:208" x14ac:dyDescent="0.2">
      <c r="A1134" s="143">
        <f t="shared" si="343"/>
        <v>44584</v>
      </c>
      <c r="B1134" s="144">
        <f t="shared" ca="1" si="352"/>
        <v>-9.0949470177292824E-12</v>
      </c>
      <c r="C1134" s="145">
        <f t="shared" si="344"/>
        <v>-9.0949470177292824E-12</v>
      </c>
      <c r="D1134" s="146">
        <f ca="1">IF(A1134&lt;$B$1,VLOOKUP(A1134,[1]DI!$A$4:$B$15000,2,FALSE),0)</f>
        <v>0</v>
      </c>
      <c r="E1134" s="145">
        <f t="shared" ca="1" si="336"/>
        <v>1</v>
      </c>
      <c r="F1134" s="145">
        <f ca="1">(TRUNC(PRODUCT($E$12:$E1133),16))</f>
        <v>1.14348932133846</v>
      </c>
      <c r="G1134" s="145">
        <f t="shared" ca="1" si="335"/>
        <v>1.1324193548113199</v>
      </c>
      <c r="H1134" s="145">
        <f t="shared" ca="1" si="337"/>
        <v>1.0097754999999999</v>
      </c>
      <c r="I1134" s="147">
        <f t="shared" si="345"/>
        <v>2.9499999999999998E-2</v>
      </c>
      <c r="J1134" s="148">
        <f t="shared" si="353"/>
        <v>44545</v>
      </c>
      <c r="K1134" s="149">
        <f t="shared" si="346"/>
        <v>27</v>
      </c>
      <c r="L1134" s="150">
        <f t="shared" si="347"/>
        <v>28</v>
      </c>
      <c r="M1134" s="151">
        <f t="shared" si="338"/>
        <v>1.003235584</v>
      </c>
      <c r="N1134" s="151">
        <f t="shared" ca="1" si="339"/>
        <v>1.0130427129999999</v>
      </c>
      <c r="O1134" s="150">
        <f t="shared" si="348"/>
        <v>0</v>
      </c>
      <c r="P1134" s="145">
        <f t="shared" ca="1" si="340"/>
        <v>0</v>
      </c>
      <c r="Q1134" s="152">
        <f t="shared" si="341"/>
        <v>0</v>
      </c>
      <c r="R1134" s="153" t="str">
        <f t="shared" si="349"/>
        <v>A+J=</v>
      </c>
      <c r="S1134" s="148">
        <f t="shared" si="350"/>
        <v>44603</v>
      </c>
      <c r="T1134" s="154">
        <f t="shared" si="342"/>
        <v>0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7" t="str">
        <f t="shared" ca="1" si="351"/>
        <v>Pago</v>
      </c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</row>
    <row r="1135" spans="1:208" x14ac:dyDescent="0.2">
      <c r="A1135" s="143">
        <f t="shared" si="343"/>
        <v>44585</v>
      </c>
      <c r="B1135" s="144">
        <f t="shared" ca="1" si="352"/>
        <v>-9.0949470177292824E-12</v>
      </c>
      <c r="C1135" s="145">
        <f t="shared" si="344"/>
        <v>-9.0949470177292824E-12</v>
      </c>
      <c r="D1135" s="146">
        <f ca="1">IF(A1135&lt;$B$1,VLOOKUP(A1135,[1]DI!$A$4:$B$15000,2,FALSE),0)</f>
        <v>9.1499999999999998E-2</v>
      </c>
      <c r="E1135" s="145">
        <f t="shared" ca="1" si="336"/>
        <v>1.00034749</v>
      </c>
      <c r="F1135" s="145">
        <f ca="1">(TRUNC(PRODUCT($E$12:$E1134),16))</f>
        <v>1.14348932133846</v>
      </c>
      <c r="G1135" s="145">
        <f t="shared" ca="1" si="335"/>
        <v>1.1324193548113199</v>
      </c>
      <c r="H1135" s="145">
        <f t="shared" ca="1" si="337"/>
        <v>1.0097754999999999</v>
      </c>
      <c r="I1135" s="147">
        <f t="shared" si="345"/>
        <v>2.9499999999999998E-2</v>
      </c>
      <c r="J1135" s="148">
        <f t="shared" si="353"/>
        <v>44545</v>
      </c>
      <c r="K1135" s="149">
        <f t="shared" si="346"/>
        <v>28</v>
      </c>
      <c r="L1135" s="150">
        <f t="shared" si="347"/>
        <v>28</v>
      </c>
      <c r="M1135" s="151">
        <f t="shared" si="338"/>
        <v>1.003235584</v>
      </c>
      <c r="N1135" s="151">
        <f t="shared" ca="1" si="339"/>
        <v>1.0130427129999999</v>
      </c>
      <c r="O1135" s="150">
        <f t="shared" si="348"/>
        <v>0</v>
      </c>
      <c r="P1135" s="145">
        <f t="shared" ca="1" si="340"/>
        <v>0</v>
      </c>
      <c r="Q1135" s="152">
        <f t="shared" si="341"/>
        <v>0</v>
      </c>
      <c r="R1135" s="153" t="str">
        <f t="shared" si="349"/>
        <v>A+J=</v>
      </c>
      <c r="S1135" s="148">
        <f t="shared" si="350"/>
        <v>44603</v>
      </c>
      <c r="T1135" s="154">
        <f t="shared" si="342"/>
        <v>0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7" t="str">
        <f t="shared" ca="1" si="351"/>
        <v>Pago</v>
      </c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</row>
    <row r="1136" spans="1:208" x14ac:dyDescent="0.2">
      <c r="A1136" s="143">
        <f t="shared" si="343"/>
        <v>44586</v>
      </c>
      <c r="B1136" s="144">
        <f t="shared" ca="1" si="352"/>
        <v>-9.0949470177292824E-12</v>
      </c>
      <c r="C1136" s="145">
        <f t="shared" si="344"/>
        <v>-9.0949470177292824E-12</v>
      </c>
      <c r="D1136" s="146">
        <f ca="1">IF(A1136&lt;$B$1,VLOOKUP(A1136,[1]DI!$A$4:$B$15000,2,FALSE),0)</f>
        <v>9.1499999999999998E-2</v>
      </c>
      <c r="E1136" s="145">
        <f t="shared" ca="1" si="336"/>
        <v>1.00034749</v>
      </c>
      <c r="F1136" s="145">
        <f ca="1">(TRUNC(PRODUCT($E$12:$E1135),16))</f>
        <v>1.1438866724427299</v>
      </c>
      <c r="G1136" s="145">
        <f t="shared" ref="G1136:G1199" ca="1" si="354">IF(O1135&gt;0,F1135,G1135)</f>
        <v>1.1324193548113199</v>
      </c>
      <c r="H1136" s="145">
        <f t="shared" ca="1" si="337"/>
        <v>1.0101263899999999</v>
      </c>
      <c r="I1136" s="147">
        <f t="shared" si="345"/>
        <v>2.9499999999999998E-2</v>
      </c>
      <c r="J1136" s="148">
        <f t="shared" si="353"/>
        <v>44545</v>
      </c>
      <c r="K1136" s="149">
        <f t="shared" si="346"/>
        <v>29</v>
      </c>
      <c r="L1136" s="150">
        <f t="shared" si="347"/>
        <v>29</v>
      </c>
      <c r="M1136" s="151">
        <f t="shared" si="338"/>
        <v>1.003351334</v>
      </c>
      <c r="N1136" s="151">
        <f t="shared" ca="1" si="339"/>
        <v>1.0135116609999999</v>
      </c>
      <c r="O1136" s="150">
        <f t="shared" si="348"/>
        <v>0</v>
      </c>
      <c r="P1136" s="145">
        <f t="shared" ca="1" si="340"/>
        <v>0</v>
      </c>
      <c r="Q1136" s="152">
        <f t="shared" si="341"/>
        <v>0</v>
      </c>
      <c r="R1136" s="153" t="str">
        <f t="shared" si="349"/>
        <v>A+J=</v>
      </c>
      <c r="S1136" s="148">
        <f t="shared" si="350"/>
        <v>44603</v>
      </c>
      <c r="T1136" s="154">
        <f t="shared" si="342"/>
        <v>0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7" t="str">
        <f t="shared" ca="1" si="351"/>
        <v>Pago</v>
      </c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</row>
    <row r="1137" spans="1:208" x14ac:dyDescent="0.2">
      <c r="A1137" s="143">
        <f t="shared" si="343"/>
        <v>44587</v>
      </c>
      <c r="B1137" s="144">
        <f t="shared" ca="1" si="352"/>
        <v>-9.0949470177292824E-12</v>
      </c>
      <c r="C1137" s="145">
        <f t="shared" si="344"/>
        <v>-9.0949470177292824E-12</v>
      </c>
      <c r="D1137" s="146">
        <f ca="1">IF(A1137&lt;$B$1,VLOOKUP(A1137,[1]DI!$A$4:$B$15000,2,FALSE),0)</f>
        <v>9.1499999999999998E-2</v>
      </c>
      <c r="E1137" s="145">
        <f t="shared" ca="1" si="336"/>
        <v>1.00034749</v>
      </c>
      <c r="F1137" s="145">
        <f ca="1">(TRUNC(PRODUCT($E$12:$E1136),16))</f>
        <v>1.1442841616225401</v>
      </c>
      <c r="G1137" s="145">
        <f t="shared" ca="1" si="354"/>
        <v>1.1324193548113199</v>
      </c>
      <c r="H1137" s="145">
        <f t="shared" ca="1" si="337"/>
        <v>1.0104774000000001</v>
      </c>
      <c r="I1137" s="147">
        <f t="shared" si="345"/>
        <v>2.9499999999999998E-2</v>
      </c>
      <c r="J1137" s="148">
        <f t="shared" si="353"/>
        <v>44545</v>
      </c>
      <c r="K1137" s="149">
        <f t="shared" si="346"/>
        <v>30</v>
      </c>
      <c r="L1137" s="150">
        <f t="shared" si="347"/>
        <v>30</v>
      </c>
      <c r="M1137" s="151">
        <f t="shared" si="338"/>
        <v>1.0034670969999999</v>
      </c>
      <c r="N1137" s="151">
        <f t="shared" ca="1" si="339"/>
        <v>1.013980823</v>
      </c>
      <c r="O1137" s="150">
        <f t="shared" si="348"/>
        <v>0</v>
      </c>
      <c r="P1137" s="145">
        <f t="shared" ca="1" si="340"/>
        <v>0</v>
      </c>
      <c r="Q1137" s="152">
        <f t="shared" si="341"/>
        <v>0</v>
      </c>
      <c r="R1137" s="153" t="str">
        <f t="shared" si="349"/>
        <v>A+J=</v>
      </c>
      <c r="S1137" s="148">
        <f t="shared" si="350"/>
        <v>44603</v>
      </c>
      <c r="T1137" s="154">
        <f t="shared" si="342"/>
        <v>0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7" t="str">
        <f t="shared" ca="1" si="351"/>
        <v>Pago</v>
      </c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</row>
    <row r="1138" spans="1:208" x14ac:dyDescent="0.2">
      <c r="A1138" s="143">
        <f t="shared" si="343"/>
        <v>44588</v>
      </c>
      <c r="B1138" s="144">
        <f t="shared" ca="1" si="352"/>
        <v>-9.0949470177292824E-12</v>
      </c>
      <c r="C1138" s="145">
        <f t="shared" si="344"/>
        <v>-9.0949470177292824E-12</v>
      </c>
      <c r="D1138" s="146">
        <f ca="1">IF(A1138&lt;$B$1,VLOOKUP(A1138,[1]DI!$A$4:$B$15000,2,FALSE),0)</f>
        <v>9.1499999999999998E-2</v>
      </c>
      <c r="E1138" s="145">
        <f t="shared" ca="1" si="336"/>
        <v>1.00034749</v>
      </c>
      <c r="F1138" s="145">
        <f ca="1">(TRUNC(PRODUCT($E$12:$E1137),16))</f>
        <v>1.14468178892586</v>
      </c>
      <c r="G1138" s="145">
        <f t="shared" ca="1" si="354"/>
        <v>1.1324193548113199</v>
      </c>
      <c r="H1138" s="145">
        <f t="shared" ca="1" si="337"/>
        <v>1.0108285299999999</v>
      </c>
      <c r="I1138" s="147">
        <f t="shared" si="345"/>
        <v>2.9499999999999998E-2</v>
      </c>
      <c r="J1138" s="148">
        <f t="shared" si="353"/>
        <v>44545</v>
      </c>
      <c r="K1138" s="149">
        <f t="shared" si="346"/>
        <v>31</v>
      </c>
      <c r="L1138" s="150">
        <f t="shared" si="347"/>
        <v>31</v>
      </c>
      <c r="M1138" s="151">
        <f t="shared" si="338"/>
        <v>1.0035828739999999</v>
      </c>
      <c r="N1138" s="151">
        <f t="shared" ca="1" si="339"/>
        <v>1.0144502010000001</v>
      </c>
      <c r="O1138" s="150">
        <f t="shared" si="348"/>
        <v>0</v>
      </c>
      <c r="P1138" s="145">
        <f t="shared" ca="1" si="340"/>
        <v>0</v>
      </c>
      <c r="Q1138" s="152">
        <f t="shared" si="341"/>
        <v>0</v>
      </c>
      <c r="R1138" s="153" t="str">
        <f t="shared" si="349"/>
        <v>A+J=</v>
      </c>
      <c r="S1138" s="148">
        <f t="shared" si="350"/>
        <v>44603</v>
      </c>
      <c r="T1138" s="154">
        <f t="shared" si="342"/>
        <v>0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7" t="str">
        <f t="shared" ca="1" si="351"/>
        <v>Pago</v>
      </c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</row>
    <row r="1139" spans="1:208" x14ac:dyDescent="0.2">
      <c r="A1139" s="143">
        <f t="shared" si="343"/>
        <v>44589</v>
      </c>
      <c r="B1139" s="144">
        <f t="shared" ca="1" si="352"/>
        <v>-9.0949470177292824E-12</v>
      </c>
      <c r="C1139" s="145">
        <f t="shared" si="344"/>
        <v>-9.0949470177292824E-12</v>
      </c>
      <c r="D1139" s="146">
        <f ca="1">IF(A1139&lt;$B$1,VLOOKUP(A1139,[1]DI!$A$4:$B$15000,2,FALSE),0)</f>
        <v>9.1499999999999998E-2</v>
      </c>
      <c r="E1139" s="145">
        <f t="shared" ca="1" si="336"/>
        <v>1.00034749</v>
      </c>
      <c r="F1139" s="145">
        <f ca="1">(TRUNC(PRODUCT($E$12:$E1138),16))</f>
        <v>1.1450795544007</v>
      </c>
      <c r="G1139" s="145">
        <f t="shared" ca="1" si="354"/>
        <v>1.1324193548113199</v>
      </c>
      <c r="H1139" s="145">
        <f t="shared" ca="1" si="337"/>
        <v>1.01117978</v>
      </c>
      <c r="I1139" s="147">
        <f t="shared" si="345"/>
        <v>2.9499999999999998E-2</v>
      </c>
      <c r="J1139" s="148">
        <f t="shared" si="353"/>
        <v>44545</v>
      </c>
      <c r="K1139" s="149">
        <f t="shared" si="346"/>
        <v>32</v>
      </c>
      <c r="L1139" s="150">
        <f t="shared" si="347"/>
        <v>32</v>
      </c>
      <c r="M1139" s="151">
        <f t="shared" si="338"/>
        <v>1.0036986640000001</v>
      </c>
      <c r="N1139" s="151">
        <f t="shared" ca="1" si="339"/>
        <v>1.0149197940000001</v>
      </c>
      <c r="O1139" s="150">
        <f t="shared" si="348"/>
        <v>0</v>
      </c>
      <c r="P1139" s="145">
        <f t="shared" ca="1" si="340"/>
        <v>0</v>
      </c>
      <c r="Q1139" s="152">
        <f t="shared" si="341"/>
        <v>0</v>
      </c>
      <c r="R1139" s="153" t="str">
        <f t="shared" si="349"/>
        <v>A+J=</v>
      </c>
      <c r="S1139" s="148">
        <f t="shared" si="350"/>
        <v>44603</v>
      </c>
      <c r="T1139" s="154">
        <f t="shared" si="342"/>
        <v>0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7" t="str">
        <f t="shared" ca="1" si="351"/>
        <v>Pago</v>
      </c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</row>
    <row r="1140" spans="1:208" x14ac:dyDescent="0.2">
      <c r="A1140" s="143">
        <f t="shared" si="343"/>
        <v>44590</v>
      </c>
      <c r="B1140" s="144">
        <f t="shared" ca="1" si="352"/>
        <v>-9.0949470177292824E-12</v>
      </c>
      <c r="C1140" s="145">
        <f t="shared" si="344"/>
        <v>-9.0949470177292824E-12</v>
      </c>
      <c r="D1140" s="146">
        <f ca="1">IF(A1140&lt;$B$1,VLOOKUP(A1140,[1]DI!$A$4:$B$15000,2,FALSE),0)</f>
        <v>0</v>
      </c>
      <c r="E1140" s="145">
        <f t="shared" ca="1" si="336"/>
        <v>1</v>
      </c>
      <c r="F1140" s="145">
        <f ca="1">(TRUNC(PRODUCT($E$12:$E1139),16))</f>
        <v>1.14547745809506</v>
      </c>
      <c r="G1140" s="145">
        <f t="shared" ca="1" si="354"/>
        <v>1.1324193548113199</v>
      </c>
      <c r="H1140" s="145">
        <f t="shared" ca="1" si="337"/>
        <v>1.0115311600000001</v>
      </c>
      <c r="I1140" s="147">
        <f t="shared" si="345"/>
        <v>2.9499999999999998E-2</v>
      </c>
      <c r="J1140" s="148">
        <f t="shared" si="353"/>
        <v>44545</v>
      </c>
      <c r="K1140" s="149">
        <f t="shared" si="346"/>
        <v>32</v>
      </c>
      <c r="L1140" s="150">
        <f t="shared" si="347"/>
        <v>33</v>
      </c>
      <c r="M1140" s="151">
        <f t="shared" si="338"/>
        <v>1.0038144680000001</v>
      </c>
      <c r="N1140" s="151">
        <f t="shared" ca="1" si="339"/>
        <v>1.015389613</v>
      </c>
      <c r="O1140" s="150">
        <f t="shared" si="348"/>
        <v>0</v>
      </c>
      <c r="P1140" s="145">
        <f t="shared" ca="1" si="340"/>
        <v>0</v>
      </c>
      <c r="Q1140" s="152">
        <f t="shared" si="341"/>
        <v>0</v>
      </c>
      <c r="R1140" s="153" t="str">
        <f t="shared" si="349"/>
        <v>A+J=</v>
      </c>
      <c r="S1140" s="148">
        <f t="shared" si="350"/>
        <v>44603</v>
      </c>
      <c r="T1140" s="154">
        <f t="shared" si="342"/>
        <v>0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7" t="str">
        <f t="shared" ca="1" si="351"/>
        <v>Pago</v>
      </c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</row>
    <row r="1141" spans="1:208" x14ac:dyDescent="0.2">
      <c r="A1141" s="143">
        <f t="shared" si="343"/>
        <v>44591</v>
      </c>
      <c r="B1141" s="144">
        <f t="shared" ca="1" si="352"/>
        <v>-9.0949470177292824E-12</v>
      </c>
      <c r="C1141" s="145">
        <f t="shared" si="344"/>
        <v>-9.0949470177292824E-12</v>
      </c>
      <c r="D1141" s="146">
        <f ca="1">IF(A1141&lt;$B$1,VLOOKUP(A1141,[1]DI!$A$4:$B$15000,2,FALSE),0)</f>
        <v>0</v>
      </c>
      <c r="E1141" s="145">
        <f t="shared" ca="1" si="336"/>
        <v>1</v>
      </c>
      <c r="F1141" s="145">
        <f ca="1">(TRUNC(PRODUCT($E$12:$E1140),16))</f>
        <v>1.14547745809506</v>
      </c>
      <c r="G1141" s="145">
        <f t="shared" ca="1" si="354"/>
        <v>1.1324193548113199</v>
      </c>
      <c r="H1141" s="145">
        <f t="shared" ca="1" si="337"/>
        <v>1.0115311600000001</v>
      </c>
      <c r="I1141" s="147">
        <f t="shared" si="345"/>
        <v>2.9499999999999998E-2</v>
      </c>
      <c r="J1141" s="148">
        <f t="shared" si="353"/>
        <v>44545</v>
      </c>
      <c r="K1141" s="149">
        <f t="shared" si="346"/>
        <v>32</v>
      </c>
      <c r="L1141" s="150">
        <f t="shared" si="347"/>
        <v>33</v>
      </c>
      <c r="M1141" s="151">
        <f t="shared" si="338"/>
        <v>1.0038144680000001</v>
      </c>
      <c r="N1141" s="151">
        <f t="shared" ca="1" si="339"/>
        <v>1.015389613</v>
      </c>
      <c r="O1141" s="150">
        <f t="shared" si="348"/>
        <v>0</v>
      </c>
      <c r="P1141" s="145">
        <f t="shared" ca="1" si="340"/>
        <v>0</v>
      </c>
      <c r="Q1141" s="152">
        <f t="shared" si="341"/>
        <v>0</v>
      </c>
      <c r="R1141" s="153" t="str">
        <f t="shared" si="349"/>
        <v>A+J=</v>
      </c>
      <c r="S1141" s="148">
        <f t="shared" si="350"/>
        <v>44603</v>
      </c>
      <c r="T1141" s="154">
        <f t="shared" si="342"/>
        <v>0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7" t="str">
        <f t="shared" ca="1" si="351"/>
        <v>Pago</v>
      </c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</row>
    <row r="1142" spans="1:208" x14ac:dyDescent="0.2">
      <c r="A1142" s="143">
        <f t="shared" si="343"/>
        <v>44592</v>
      </c>
      <c r="B1142" s="144">
        <f t="shared" ca="1" si="352"/>
        <v>-9.0949470177292824E-12</v>
      </c>
      <c r="C1142" s="145">
        <f t="shared" si="344"/>
        <v>-9.0949470177292824E-12</v>
      </c>
      <c r="D1142" s="146">
        <f ca="1">IF(A1142&lt;$B$1,VLOOKUP(A1142,[1]DI!$A$4:$B$15000,2,FALSE),0)</f>
        <v>9.1499999999999998E-2</v>
      </c>
      <c r="E1142" s="145">
        <f t="shared" ca="1" si="336"/>
        <v>1.00034749</v>
      </c>
      <c r="F1142" s="145">
        <f ca="1">(TRUNC(PRODUCT($E$12:$E1141),16))</f>
        <v>1.14547745809506</v>
      </c>
      <c r="G1142" s="145">
        <f t="shared" ca="1" si="354"/>
        <v>1.1324193548113199</v>
      </c>
      <c r="H1142" s="145">
        <f t="shared" ca="1" si="337"/>
        <v>1.0115311600000001</v>
      </c>
      <c r="I1142" s="147">
        <f t="shared" si="345"/>
        <v>2.9499999999999998E-2</v>
      </c>
      <c r="J1142" s="148">
        <f t="shared" si="353"/>
        <v>44545</v>
      </c>
      <c r="K1142" s="149">
        <f t="shared" si="346"/>
        <v>33</v>
      </c>
      <c r="L1142" s="150">
        <f t="shared" si="347"/>
        <v>33</v>
      </c>
      <c r="M1142" s="151">
        <f t="shared" si="338"/>
        <v>1.0038144680000001</v>
      </c>
      <c r="N1142" s="151">
        <f t="shared" ca="1" si="339"/>
        <v>1.015389613</v>
      </c>
      <c r="O1142" s="150">
        <f t="shared" si="348"/>
        <v>0</v>
      </c>
      <c r="P1142" s="145">
        <f t="shared" ca="1" si="340"/>
        <v>0</v>
      </c>
      <c r="Q1142" s="152">
        <f t="shared" si="341"/>
        <v>0</v>
      </c>
      <c r="R1142" s="153" t="str">
        <f t="shared" si="349"/>
        <v>A+J=</v>
      </c>
      <c r="S1142" s="148">
        <f t="shared" si="350"/>
        <v>44603</v>
      </c>
      <c r="T1142" s="154">
        <f t="shared" si="342"/>
        <v>0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7" t="str">
        <f t="shared" ca="1" si="351"/>
        <v>Pago</v>
      </c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</row>
    <row r="1143" spans="1:208" x14ac:dyDescent="0.2">
      <c r="A1143" s="143">
        <f t="shared" si="343"/>
        <v>44593</v>
      </c>
      <c r="B1143" s="144">
        <f t="shared" ca="1" si="352"/>
        <v>-9.0949470177292824E-12</v>
      </c>
      <c r="C1143" s="145">
        <f t="shared" si="344"/>
        <v>-9.0949470177292824E-12</v>
      </c>
      <c r="D1143" s="146">
        <f ca="1">IF(A1143&lt;$B$1,VLOOKUP(A1143,[1]DI!$A$4:$B$15000,2,FALSE),0)</f>
        <v>9.1499999999999998E-2</v>
      </c>
      <c r="E1143" s="145">
        <f t="shared" ca="1" si="336"/>
        <v>1.00034749</v>
      </c>
      <c r="F1143" s="145">
        <f ca="1">(TRUNC(PRODUCT($E$12:$E1142),16))</f>
        <v>1.14587550005697</v>
      </c>
      <c r="G1143" s="145">
        <f t="shared" ca="1" si="354"/>
        <v>1.1324193548113199</v>
      </c>
      <c r="H1143" s="145">
        <f t="shared" ca="1" si="337"/>
        <v>1.01188265</v>
      </c>
      <c r="I1143" s="147">
        <f t="shared" si="345"/>
        <v>2.9499999999999998E-2</v>
      </c>
      <c r="J1143" s="148">
        <f t="shared" si="353"/>
        <v>44545</v>
      </c>
      <c r="K1143" s="149">
        <f t="shared" si="346"/>
        <v>34</v>
      </c>
      <c r="L1143" s="150">
        <f t="shared" si="347"/>
        <v>34</v>
      </c>
      <c r="M1143" s="151">
        <f t="shared" si="338"/>
        <v>1.003930284</v>
      </c>
      <c r="N1143" s="151">
        <f t="shared" ca="1" si="339"/>
        <v>1.0158596360000001</v>
      </c>
      <c r="O1143" s="150">
        <f t="shared" si="348"/>
        <v>0</v>
      </c>
      <c r="P1143" s="145">
        <f t="shared" ca="1" si="340"/>
        <v>0</v>
      </c>
      <c r="Q1143" s="152">
        <f t="shared" si="341"/>
        <v>0</v>
      </c>
      <c r="R1143" s="153" t="str">
        <f t="shared" si="349"/>
        <v>A+J=</v>
      </c>
      <c r="S1143" s="148">
        <f t="shared" si="350"/>
        <v>44603</v>
      </c>
      <c r="T1143" s="154">
        <f t="shared" si="342"/>
        <v>0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7" t="str">
        <f t="shared" ca="1" si="351"/>
        <v>Pago</v>
      </c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</row>
    <row r="1144" spans="1:208" x14ac:dyDescent="0.2">
      <c r="A1144" s="143">
        <f t="shared" si="343"/>
        <v>44594</v>
      </c>
      <c r="B1144" s="144">
        <f t="shared" ca="1" si="352"/>
        <v>-9.0949470177292824E-12</v>
      </c>
      <c r="C1144" s="145">
        <f t="shared" si="344"/>
        <v>-9.0949470177292824E-12</v>
      </c>
      <c r="D1144" s="146">
        <f ca="1">IF(A1144&lt;$B$1,VLOOKUP(A1144,[1]DI!$A$4:$B$15000,2,FALSE),0)</f>
        <v>9.1499999999999998E-2</v>
      </c>
      <c r="E1144" s="145">
        <f t="shared" ca="1" si="336"/>
        <v>1.00034749</v>
      </c>
      <c r="F1144" s="145">
        <f ca="1">(TRUNC(PRODUCT($E$12:$E1143),16))</f>
        <v>1.14627368033448</v>
      </c>
      <c r="G1144" s="145">
        <f t="shared" ca="1" si="354"/>
        <v>1.1324193548113199</v>
      </c>
      <c r="H1144" s="145">
        <f t="shared" ca="1" si="337"/>
        <v>1.01223427</v>
      </c>
      <c r="I1144" s="147">
        <f t="shared" si="345"/>
        <v>2.9499999999999998E-2</v>
      </c>
      <c r="J1144" s="148">
        <f t="shared" si="353"/>
        <v>44545</v>
      </c>
      <c r="K1144" s="149">
        <f t="shared" si="346"/>
        <v>35</v>
      </c>
      <c r="L1144" s="150">
        <f t="shared" si="347"/>
        <v>35</v>
      </c>
      <c r="M1144" s="151">
        <f t="shared" si="338"/>
        <v>1.004046115</v>
      </c>
      <c r="N1144" s="151">
        <f t="shared" ca="1" si="339"/>
        <v>1.0163298860000001</v>
      </c>
      <c r="O1144" s="150">
        <f t="shared" si="348"/>
        <v>0</v>
      </c>
      <c r="P1144" s="145">
        <f t="shared" ca="1" si="340"/>
        <v>0</v>
      </c>
      <c r="Q1144" s="152">
        <f t="shared" si="341"/>
        <v>0</v>
      </c>
      <c r="R1144" s="153" t="str">
        <f t="shared" si="349"/>
        <v>A+J=</v>
      </c>
      <c r="S1144" s="148">
        <f t="shared" si="350"/>
        <v>44603</v>
      </c>
      <c r="T1144" s="154">
        <f t="shared" si="342"/>
        <v>0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7" t="str">
        <f t="shared" ca="1" si="351"/>
        <v>Pago</v>
      </c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</row>
    <row r="1145" spans="1:208" x14ac:dyDescent="0.2">
      <c r="A1145" s="143">
        <f t="shared" si="343"/>
        <v>44595</v>
      </c>
      <c r="B1145" s="144">
        <f t="shared" ca="1" si="352"/>
        <v>-9.0949470177292824E-12</v>
      </c>
      <c r="C1145" s="145">
        <f t="shared" si="344"/>
        <v>-9.0949470177292824E-12</v>
      </c>
      <c r="D1145" s="146">
        <f ca="1">IF(A1145&lt;$B$1,VLOOKUP(A1145,[1]DI!$A$4:$B$15000,2,FALSE),0)</f>
        <v>0.1065</v>
      </c>
      <c r="E1145" s="145">
        <f t="shared" ca="1" si="336"/>
        <v>1.00040168</v>
      </c>
      <c r="F1145" s="145">
        <f ca="1">(TRUNC(PRODUCT($E$12:$E1144),16))</f>
        <v>1.14667199897566</v>
      </c>
      <c r="G1145" s="145">
        <f t="shared" ca="1" si="354"/>
        <v>1.1324193548113199</v>
      </c>
      <c r="H1145" s="145">
        <f t="shared" ca="1" si="337"/>
        <v>1.0125860099999999</v>
      </c>
      <c r="I1145" s="147">
        <f t="shared" si="345"/>
        <v>2.9499999999999998E-2</v>
      </c>
      <c r="J1145" s="148">
        <f t="shared" si="353"/>
        <v>44545</v>
      </c>
      <c r="K1145" s="149">
        <f t="shared" si="346"/>
        <v>36</v>
      </c>
      <c r="L1145" s="150">
        <f t="shared" si="347"/>
        <v>36</v>
      </c>
      <c r="M1145" s="151">
        <f t="shared" si="338"/>
        <v>1.0041619580000001</v>
      </c>
      <c r="N1145" s="151">
        <f t="shared" ca="1" si="339"/>
        <v>1.01680035</v>
      </c>
      <c r="O1145" s="150">
        <f t="shared" si="348"/>
        <v>0</v>
      </c>
      <c r="P1145" s="145">
        <f t="shared" ca="1" si="340"/>
        <v>0</v>
      </c>
      <c r="Q1145" s="152">
        <f t="shared" si="341"/>
        <v>0</v>
      </c>
      <c r="R1145" s="153" t="str">
        <f t="shared" si="349"/>
        <v>A+J=</v>
      </c>
      <c r="S1145" s="148">
        <f t="shared" si="350"/>
        <v>44603</v>
      </c>
      <c r="T1145" s="154">
        <f t="shared" si="342"/>
        <v>0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7" t="str">
        <f t="shared" ca="1" si="351"/>
        <v>Pago</v>
      </c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</row>
    <row r="1146" spans="1:208" x14ac:dyDescent="0.2">
      <c r="A1146" s="143">
        <f t="shared" si="343"/>
        <v>44596</v>
      </c>
      <c r="B1146" s="144">
        <f t="shared" ca="1" si="352"/>
        <v>-9.0949470177292824E-12</v>
      </c>
      <c r="C1146" s="145">
        <f t="shared" si="344"/>
        <v>-9.0949470177292824E-12</v>
      </c>
      <c r="D1146" s="146">
        <f ca="1">IF(A1146&lt;$B$1,VLOOKUP(A1146,[1]DI!$A$4:$B$15000,2,FALSE),0)</f>
        <v>0.1065</v>
      </c>
      <c r="E1146" s="145">
        <f t="shared" ca="1" si="336"/>
        <v>1.00040168</v>
      </c>
      <c r="F1146" s="145">
        <f ca="1">(TRUNC(PRODUCT($E$12:$E1145),16))</f>
        <v>1.1471325941842101</v>
      </c>
      <c r="G1146" s="145">
        <f t="shared" ca="1" si="354"/>
        <v>1.1324193548113199</v>
      </c>
      <c r="H1146" s="145">
        <f t="shared" ca="1" si="337"/>
        <v>1.01299275</v>
      </c>
      <c r="I1146" s="147">
        <f t="shared" si="345"/>
        <v>2.9499999999999998E-2</v>
      </c>
      <c r="J1146" s="148">
        <f t="shared" si="353"/>
        <v>44545</v>
      </c>
      <c r="K1146" s="149">
        <f t="shared" si="346"/>
        <v>37</v>
      </c>
      <c r="L1146" s="150">
        <f t="shared" si="347"/>
        <v>37</v>
      </c>
      <c r="M1146" s="151">
        <f t="shared" si="338"/>
        <v>1.004277815</v>
      </c>
      <c r="N1146" s="151">
        <f t="shared" ca="1" si="339"/>
        <v>1.017326146</v>
      </c>
      <c r="O1146" s="150">
        <f t="shared" si="348"/>
        <v>0</v>
      </c>
      <c r="P1146" s="145">
        <f t="shared" ca="1" si="340"/>
        <v>0</v>
      </c>
      <c r="Q1146" s="152">
        <f t="shared" si="341"/>
        <v>0</v>
      </c>
      <c r="R1146" s="153" t="str">
        <f t="shared" si="349"/>
        <v>A+J=</v>
      </c>
      <c r="S1146" s="148">
        <f t="shared" si="350"/>
        <v>44603</v>
      </c>
      <c r="T1146" s="154">
        <f t="shared" si="342"/>
        <v>0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7" t="str">
        <f t="shared" ca="1" si="351"/>
        <v>Pago</v>
      </c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</row>
    <row r="1147" spans="1:208" x14ac:dyDescent="0.2">
      <c r="A1147" s="143">
        <f t="shared" si="343"/>
        <v>44597</v>
      </c>
      <c r="B1147" s="144">
        <f t="shared" ca="1" si="352"/>
        <v>-9.0949470177292824E-12</v>
      </c>
      <c r="C1147" s="145">
        <f t="shared" si="344"/>
        <v>-9.0949470177292824E-12</v>
      </c>
      <c r="D1147" s="146">
        <f ca="1">IF(A1147&lt;$B$1,VLOOKUP(A1147,[1]DI!$A$4:$B$15000,2,FALSE),0)</f>
        <v>0</v>
      </c>
      <c r="E1147" s="145">
        <f t="shared" ca="1" si="336"/>
        <v>1</v>
      </c>
      <c r="F1147" s="145">
        <f ca="1">(TRUNC(PRODUCT($E$12:$E1146),16))</f>
        <v>1.14759337440464</v>
      </c>
      <c r="G1147" s="145">
        <f t="shared" ca="1" si="354"/>
        <v>1.1324193548113199</v>
      </c>
      <c r="H1147" s="145">
        <f t="shared" ca="1" si="337"/>
        <v>1.01339965</v>
      </c>
      <c r="I1147" s="147">
        <f t="shared" si="345"/>
        <v>2.9499999999999998E-2</v>
      </c>
      <c r="J1147" s="148">
        <f t="shared" si="353"/>
        <v>44545</v>
      </c>
      <c r="K1147" s="149">
        <f t="shared" si="346"/>
        <v>37</v>
      </c>
      <c r="L1147" s="150">
        <f t="shared" si="347"/>
        <v>38</v>
      </c>
      <c r="M1147" s="151">
        <f t="shared" si="338"/>
        <v>1.0043936849999999</v>
      </c>
      <c r="N1147" s="151">
        <f t="shared" ca="1" si="339"/>
        <v>1.017852209</v>
      </c>
      <c r="O1147" s="150">
        <f t="shared" si="348"/>
        <v>0</v>
      </c>
      <c r="P1147" s="145">
        <f t="shared" ca="1" si="340"/>
        <v>0</v>
      </c>
      <c r="Q1147" s="152">
        <f t="shared" si="341"/>
        <v>0</v>
      </c>
      <c r="R1147" s="153" t="str">
        <f t="shared" si="349"/>
        <v>A+J=</v>
      </c>
      <c r="S1147" s="148">
        <f t="shared" si="350"/>
        <v>44603</v>
      </c>
      <c r="T1147" s="154">
        <f t="shared" si="342"/>
        <v>0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7" t="str">
        <f t="shared" ca="1" si="351"/>
        <v>Pago</v>
      </c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</row>
    <row r="1148" spans="1:208" x14ac:dyDescent="0.2">
      <c r="A1148" s="143">
        <f t="shared" si="343"/>
        <v>44598</v>
      </c>
      <c r="B1148" s="144">
        <f t="shared" ca="1" si="352"/>
        <v>-9.0949470177292824E-12</v>
      </c>
      <c r="C1148" s="145">
        <f t="shared" si="344"/>
        <v>-9.0949470177292824E-12</v>
      </c>
      <c r="D1148" s="146">
        <f ca="1">IF(A1148&lt;$B$1,VLOOKUP(A1148,[1]DI!$A$4:$B$15000,2,FALSE),0)</f>
        <v>0</v>
      </c>
      <c r="E1148" s="145">
        <f t="shared" ca="1" si="336"/>
        <v>1</v>
      </c>
      <c r="F1148" s="145">
        <f ca="1">(TRUNC(PRODUCT($E$12:$E1147),16))</f>
        <v>1.14759337440464</v>
      </c>
      <c r="G1148" s="145">
        <f t="shared" ca="1" si="354"/>
        <v>1.1324193548113199</v>
      </c>
      <c r="H1148" s="145">
        <f t="shared" ca="1" si="337"/>
        <v>1.01339965</v>
      </c>
      <c r="I1148" s="147">
        <f t="shared" si="345"/>
        <v>2.9499999999999998E-2</v>
      </c>
      <c r="J1148" s="148">
        <f t="shared" si="353"/>
        <v>44545</v>
      </c>
      <c r="K1148" s="149">
        <f t="shared" si="346"/>
        <v>37</v>
      </c>
      <c r="L1148" s="150">
        <f t="shared" si="347"/>
        <v>38</v>
      </c>
      <c r="M1148" s="151">
        <f t="shared" si="338"/>
        <v>1.0043936849999999</v>
      </c>
      <c r="N1148" s="151">
        <f t="shared" ca="1" si="339"/>
        <v>1.017852209</v>
      </c>
      <c r="O1148" s="150">
        <f t="shared" si="348"/>
        <v>0</v>
      </c>
      <c r="P1148" s="145">
        <f t="shared" ca="1" si="340"/>
        <v>0</v>
      </c>
      <c r="Q1148" s="152">
        <f t="shared" si="341"/>
        <v>0</v>
      </c>
      <c r="R1148" s="153" t="str">
        <f t="shared" si="349"/>
        <v>A+J=</v>
      </c>
      <c r="S1148" s="148">
        <f t="shared" si="350"/>
        <v>44603</v>
      </c>
      <c r="T1148" s="154">
        <f t="shared" si="342"/>
        <v>0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7" t="str">
        <f t="shared" ca="1" si="351"/>
        <v>Pago</v>
      </c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</row>
    <row r="1149" spans="1:208" x14ac:dyDescent="0.2">
      <c r="A1149" s="143">
        <f t="shared" si="343"/>
        <v>44599</v>
      </c>
      <c r="B1149" s="144">
        <f t="shared" ca="1" si="352"/>
        <v>-9.0949470177292824E-12</v>
      </c>
      <c r="C1149" s="145">
        <f t="shared" si="344"/>
        <v>-9.0949470177292824E-12</v>
      </c>
      <c r="D1149" s="146">
        <f ca="1">IF(A1149&lt;$B$1,VLOOKUP(A1149,[1]DI!$A$4:$B$15000,2,FALSE),0)</f>
        <v>0.1065</v>
      </c>
      <c r="E1149" s="145">
        <f t="shared" ca="1" si="336"/>
        <v>1.00040168</v>
      </c>
      <c r="F1149" s="145">
        <f ca="1">(TRUNC(PRODUCT($E$12:$E1148),16))</f>
        <v>1.14759337440464</v>
      </c>
      <c r="G1149" s="145">
        <f t="shared" ca="1" si="354"/>
        <v>1.1324193548113199</v>
      </c>
      <c r="H1149" s="145">
        <f t="shared" ca="1" si="337"/>
        <v>1.01339965</v>
      </c>
      <c r="I1149" s="147">
        <f t="shared" si="345"/>
        <v>2.9499999999999998E-2</v>
      </c>
      <c r="J1149" s="148">
        <f t="shared" si="353"/>
        <v>44545</v>
      </c>
      <c r="K1149" s="149">
        <f t="shared" si="346"/>
        <v>38</v>
      </c>
      <c r="L1149" s="150">
        <f t="shared" si="347"/>
        <v>38</v>
      </c>
      <c r="M1149" s="151">
        <f t="shared" si="338"/>
        <v>1.0043936849999999</v>
      </c>
      <c r="N1149" s="151">
        <f t="shared" ca="1" si="339"/>
        <v>1.017852209</v>
      </c>
      <c r="O1149" s="150">
        <f t="shared" si="348"/>
        <v>0</v>
      </c>
      <c r="P1149" s="145">
        <f t="shared" ca="1" si="340"/>
        <v>0</v>
      </c>
      <c r="Q1149" s="152">
        <f t="shared" si="341"/>
        <v>0</v>
      </c>
      <c r="R1149" s="153" t="str">
        <f t="shared" si="349"/>
        <v>A+J=</v>
      </c>
      <c r="S1149" s="148">
        <f t="shared" si="350"/>
        <v>44603</v>
      </c>
      <c r="T1149" s="154">
        <f t="shared" si="342"/>
        <v>0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7" t="str">
        <f t="shared" ca="1" si="351"/>
        <v>Pago</v>
      </c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</row>
    <row r="1150" spans="1:208" x14ac:dyDescent="0.2">
      <c r="A1150" s="143">
        <f t="shared" si="343"/>
        <v>44600</v>
      </c>
      <c r="B1150" s="144">
        <f t="shared" ca="1" si="352"/>
        <v>-9.0949470177292824E-12</v>
      </c>
      <c r="C1150" s="145">
        <f t="shared" si="344"/>
        <v>-9.0949470177292824E-12</v>
      </c>
      <c r="D1150" s="146">
        <f ca="1">IF(A1150&lt;$B$1,VLOOKUP(A1150,[1]DI!$A$4:$B$15000,2,FALSE),0)</f>
        <v>0.1065</v>
      </c>
      <c r="E1150" s="145">
        <f t="shared" ca="1" si="336"/>
        <v>1.00040168</v>
      </c>
      <c r="F1150" s="145">
        <f ca="1">(TRUNC(PRODUCT($E$12:$E1149),16))</f>
        <v>1.1480543397112799</v>
      </c>
      <c r="G1150" s="145">
        <f t="shared" ca="1" si="354"/>
        <v>1.1324193548113199</v>
      </c>
      <c r="H1150" s="145">
        <f t="shared" ca="1" si="337"/>
        <v>1.0138067100000001</v>
      </c>
      <c r="I1150" s="147">
        <f t="shared" si="345"/>
        <v>2.9499999999999998E-2</v>
      </c>
      <c r="J1150" s="148">
        <f t="shared" si="353"/>
        <v>44545</v>
      </c>
      <c r="K1150" s="149">
        <f t="shared" si="346"/>
        <v>39</v>
      </c>
      <c r="L1150" s="150">
        <f t="shared" si="347"/>
        <v>39</v>
      </c>
      <c r="M1150" s="151">
        <f t="shared" si="338"/>
        <v>1.0045095690000001</v>
      </c>
      <c r="N1150" s="151">
        <f t="shared" ca="1" si="339"/>
        <v>1.0183785409999999</v>
      </c>
      <c r="O1150" s="150">
        <f t="shared" si="348"/>
        <v>0</v>
      </c>
      <c r="P1150" s="145">
        <f t="shared" ca="1" si="340"/>
        <v>0</v>
      </c>
      <c r="Q1150" s="152">
        <f t="shared" si="341"/>
        <v>0</v>
      </c>
      <c r="R1150" s="153" t="str">
        <f t="shared" si="349"/>
        <v>A+J=</v>
      </c>
      <c r="S1150" s="148">
        <f t="shared" si="350"/>
        <v>44603</v>
      </c>
      <c r="T1150" s="154">
        <f t="shared" si="342"/>
        <v>0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7" t="str">
        <f t="shared" ca="1" si="351"/>
        <v>Pago</v>
      </c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</row>
    <row r="1151" spans="1:208" x14ac:dyDescent="0.2">
      <c r="A1151" s="143">
        <f t="shared" si="343"/>
        <v>44601</v>
      </c>
      <c r="B1151" s="144">
        <f t="shared" ca="1" si="352"/>
        <v>-9.0949470177292824E-12</v>
      </c>
      <c r="C1151" s="145">
        <f t="shared" si="344"/>
        <v>-9.0949470177292824E-12</v>
      </c>
      <c r="D1151" s="146">
        <f ca="1">IF(A1151&lt;$B$1,VLOOKUP(A1151,[1]DI!$A$4:$B$15000,2,FALSE),0)</f>
        <v>0.1065</v>
      </c>
      <c r="E1151" s="145">
        <f t="shared" ca="1" si="336"/>
        <v>1.00040168</v>
      </c>
      <c r="F1151" s="145">
        <f ca="1">(TRUNC(PRODUCT($E$12:$E1150),16))</f>
        <v>1.14851549017845</v>
      </c>
      <c r="G1151" s="145">
        <f t="shared" ca="1" si="354"/>
        <v>1.1324193548113199</v>
      </c>
      <c r="H1151" s="145">
        <f t="shared" ca="1" si="337"/>
        <v>1.0142139400000001</v>
      </c>
      <c r="I1151" s="147">
        <f t="shared" si="345"/>
        <v>2.9499999999999998E-2</v>
      </c>
      <c r="J1151" s="148">
        <f t="shared" si="353"/>
        <v>44545</v>
      </c>
      <c r="K1151" s="149">
        <f t="shared" si="346"/>
        <v>40</v>
      </c>
      <c r="L1151" s="150">
        <f t="shared" si="347"/>
        <v>40</v>
      </c>
      <c r="M1151" s="151">
        <f t="shared" si="338"/>
        <v>1.004625466</v>
      </c>
      <c r="N1151" s="151">
        <f t="shared" ca="1" si="339"/>
        <v>1.0189051520000001</v>
      </c>
      <c r="O1151" s="150">
        <f t="shared" si="348"/>
        <v>0</v>
      </c>
      <c r="P1151" s="145">
        <f t="shared" ca="1" si="340"/>
        <v>0</v>
      </c>
      <c r="Q1151" s="152">
        <f t="shared" si="341"/>
        <v>0</v>
      </c>
      <c r="R1151" s="153" t="str">
        <f t="shared" si="349"/>
        <v>A+J=</v>
      </c>
      <c r="S1151" s="148">
        <f t="shared" si="350"/>
        <v>44603</v>
      </c>
      <c r="T1151" s="154">
        <f t="shared" si="342"/>
        <v>0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7" t="str">
        <f t="shared" ca="1" si="351"/>
        <v>Pago</v>
      </c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</row>
    <row r="1152" spans="1:208" x14ac:dyDescent="0.2">
      <c r="A1152" s="143">
        <f t="shared" si="343"/>
        <v>44602</v>
      </c>
      <c r="B1152" s="144">
        <f t="shared" ca="1" si="352"/>
        <v>-9.0949470177292824E-12</v>
      </c>
      <c r="C1152" s="145">
        <f t="shared" si="344"/>
        <v>-9.0949470177292824E-12</v>
      </c>
      <c r="D1152" s="146">
        <f ca="1">IF(A1152&lt;$B$1,VLOOKUP(A1152,[1]DI!$A$4:$B$15000,2,FALSE),0)</f>
        <v>0.1065</v>
      </c>
      <c r="E1152" s="145">
        <f t="shared" ca="1" si="336"/>
        <v>1.00040168</v>
      </c>
      <c r="F1152" s="145">
        <f ca="1">(TRUNC(PRODUCT($E$12:$E1151),16))</f>
        <v>1.1489768258805499</v>
      </c>
      <c r="G1152" s="145">
        <f t="shared" ca="1" si="354"/>
        <v>1.1324193548113199</v>
      </c>
      <c r="H1152" s="145">
        <f t="shared" ca="1" si="337"/>
        <v>1.01462132</v>
      </c>
      <c r="I1152" s="147">
        <f t="shared" si="345"/>
        <v>2.9499999999999998E-2</v>
      </c>
      <c r="J1152" s="148">
        <f t="shared" si="353"/>
        <v>44545</v>
      </c>
      <c r="K1152" s="149">
        <f t="shared" si="346"/>
        <v>41</v>
      </c>
      <c r="L1152" s="150">
        <f t="shared" si="347"/>
        <v>41</v>
      </c>
      <c r="M1152" s="151">
        <f t="shared" si="338"/>
        <v>1.0047413759999999</v>
      </c>
      <c r="N1152" s="151">
        <f t="shared" ca="1" si="339"/>
        <v>1.0194320210000001</v>
      </c>
      <c r="O1152" s="150">
        <f t="shared" si="348"/>
        <v>0</v>
      </c>
      <c r="P1152" s="145">
        <f t="shared" ca="1" si="340"/>
        <v>0</v>
      </c>
      <c r="Q1152" s="152">
        <f t="shared" si="341"/>
        <v>0</v>
      </c>
      <c r="R1152" s="153" t="str">
        <f t="shared" si="349"/>
        <v>A+J=</v>
      </c>
      <c r="S1152" s="148">
        <f t="shared" si="350"/>
        <v>44603</v>
      </c>
      <c r="T1152" s="154">
        <f t="shared" si="342"/>
        <v>0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7" t="str">
        <f t="shared" ca="1" si="351"/>
        <v>Pago</v>
      </c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</row>
    <row r="1153" spans="1:208" x14ac:dyDescent="0.2">
      <c r="A1153" s="143">
        <f t="shared" si="343"/>
        <v>44603</v>
      </c>
      <c r="B1153" s="144">
        <f t="shared" ca="1" si="352"/>
        <v>-9.0949470177292824E-12</v>
      </c>
      <c r="C1153" s="145">
        <f t="shared" si="344"/>
        <v>-9.0949470177292824E-12</v>
      </c>
      <c r="D1153" s="146">
        <f ca="1">IF(A1153&lt;$B$1,VLOOKUP(A1153,[1]DI!$A$4:$B$15000,2,FALSE),0)</f>
        <v>0.1065</v>
      </c>
      <c r="E1153" s="145">
        <f t="shared" ca="1" si="336"/>
        <v>1.00040168</v>
      </c>
      <c r="F1153" s="145">
        <f ca="1">(TRUNC(PRODUCT($E$12:$E1152),16))</f>
        <v>1.14943834689196</v>
      </c>
      <c r="G1153" s="145">
        <f t="shared" ca="1" si="354"/>
        <v>1.1324193548113199</v>
      </c>
      <c r="H1153" s="145">
        <f t="shared" ca="1" si="337"/>
        <v>1.01502888</v>
      </c>
      <c r="I1153" s="147">
        <f t="shared" si="345"/>
        <v>2.9499999999999998E-2</v>
      </c>
      <c r="J1153" s="148">
        <f t="shared" si="353"/>
        <v>44545</v>
      </c>
      <c r="K1153" s="149">
        <f t="shared" si="346"/>
        <v>42</v>
      </c>
      <c r="L1153" s="150">
        <f t="shared" si="347"/>
        <v>42</v>
      </c>
      <c r="M1153" s="151">
        <f t="shared" si="338"/>
        <v>1.0048573000000001</v>
      </c>
      <c r="N1153" s="151">
        <f t="shared" ca="1" si="339"/>
        <v>1.0199591800000001</v>
      </c>
      <c r="O1153" s="150">
        <f t="shared" si="348"/>
        <v>38</v>
      </c>
      <c r="P1153" s="145">
        <f t="shared" ca="1" si="340"/>
        <v>0</v>
      </c>
      <c r="Q1153" s="152">
        <f t="shared" si="341"/>
        <v>270.27</v>
      </c>
      <c r="R1153" s="153" t="str">
        <f t="shared" si="349"/>
        <v>A+J=</v>
      </c>
      <c r="S1153" s="148">
        <f t="shared" si="350"/>
        <v>44603</v>
      </c>
      <c r="T1153" s="154">
        <f t="shared" ca="1" si="342"/>
        <v>5270265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7" t="str">
        <f t="shared" ca="1" si="351"/>
        <v>Pago</v>
      </c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</row>
    <row r="1154" spans="1:208" x14ac:dyDescent="0.2">
      <c r="A1154" s="143">
        <f t="shared" si="343"/>
        <v>44604</v>
      </c>
      <c r="B1154" s="144">
        <f t="shared" ca="1" si="352"/>
        <v>-270.4097574200091</v>
      </c>
      <c r="C1154" s="145">
        <f t="shared" si="344"/>
        <v>-270.27000000000908</v>
      </c>
      <c r="D1154" s="146">
        <f ca="1">IF(A1154&lt;$B$1,VLOOKUP(A1154,[1]DI!$A$4:$B$15000,2,FALSE),0)</f>
        <v>0</v>
      </c>
      <c r="E1154" s="145">
        <f t="shared" ca="1" si="336"/>
        <v>1</v>
      </c>
      <c r="F1154" s="145">
        <f ca="1">(TRUNC(PRODUCT($E$12:$E1153),16))</f>
        <v>1.14990005328714</v>
      </c>
      <c r="G1154" s="145">
        <f t="shared" ca="1" si="354"/>
        <v>1.14943834689196</v>
      </c>
      <c r="H1154" s="145">
        <f t="shared" ca="1" si="337"/>
        <v>1.00040168</v>
      </c>
      <c r="I1154" s="147">
        <f t="shared" si="345"/>
        <v>2.9499999999999998E-2</v>
      </c>
      <c r="J1154" s="148">
        <f t="shared" si="353"/>
        <v>44603</v>
      </c>
      <c r="K1154" s="149">
        <f t="shared" si="346"/>
        <v>1</v>
      </c>
      <c r="L1154" s="150">
        <f t="shared" si="347"/>
        <v>1</v>
      </c>
      <c r="M1154" s="151">
        <f t="shared" si="338"/>
        <v>1.000115377</v>
      </c>
      <c r="N1154" s="151">
        <f t="shared" ca="1" si="339"/>
        <v>1.000517103</v>
      </c>
      <c r="O1154" s="150">
        <f t="shared" si="348"/>
        <v>0</v>
      </c>
      <c r="P1154" s="145">
        <f t="shared" ca="1" si="340"/>
        <v>-0.13975741999999999</v>
      </c>
      <c r="Q1154" s="152">
        <f t="shared" si="341"/>
        <v>0</v>
      </c>
      <c r="R1154" s="153" t="str">
        <f t="shared" si="349"/>
        <v>A+J=</v>
      </c>
      <c r="S1154" s="148">
        <f t="shared" si="350"/>
        <v>44631</v>
      </c>
      <c r="T1154" s="154">
        <f t="shared" si="342"/>
        <v>0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7" t="str">
        <f t="shared" ca="1" si="351"/>
        <v>Pago</v>
      </c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</row>
    <row r="1155" spans="1:208" x14ac:dyDescent="0.2">
      <c r="A1155" s="143">
        <f t="shared" si="343"/>
        <v>44605</v>
      </c>
      <c r="B1155" s="144">
        <f t="shared" ca="1" si="352"/>
        <v>-270.4097574200091</v>
      </c>
      <c r="C1155" s="145">
        <f t="shared" si="344"/>
        <v>-270.27000000000908</v>
      </c>
      <c r="D1155" s="146">
        <f ca="1">IF(A1155&lt;$B$1,VLOOKUP(A1155,[1]DI!$A$4:$B$15000,2,FALSE),0)</f>
        <v>0</v>
      </c>
      <c r="E1155" s="145">
        <f t="shared" ca="1" si="336"/>
        <v>1</v>
      </c>
      <c r="F1155" s="145">
        <f ca="1">(TRUNC(PRODUCT($E$12:$E1154),16))</f>
        <v>1.14990005328714</v>
      </c>
      <c r="G1155" s="145">
        <f t="shared" ca="1" si="354"/>
        <v>1.14943834689196</v>
      </c>
      <c r="H1155" s="145">
        <f t="shared" ca="1" si="337"/>
        <v>1.00040168</v>
      </c>
      <c r="I1155" s="147">
        <f t="shared" si="345"/>
        <v>2.9499999999999998E-2</v>
      </c>
      <c r="J1155" s="148">
        <f t="shared" si="353"/>
        <v>44603</v>
      </c>
      <c r="K1155" s="149">
        <f t="shared" si="346"/>
        <v>1</v>
      </c>
      <c r="L1155" s="150">
        <f t="shared" si="347"/>
        <v>1</v>
      </c>
      <c r="M1155" s="151">
        <f t="shared" si="338"/>
        <v>1.000115377</v>
      </c>
      <c r="N1155" s="151">
        <f t="shared" ca="1" si="339"/>
        <v>1.000517103</v>
      </c>
      <c r="O1155" s="150">
        <f t="shared" si="348"/>
        <v>0</v>
      </c>
      <c r="P1155" s="145">
        <f t="shared" ca="1" si="340"/>
        <v>-0.13975741999999999</v>
      </c>
      <c r="Q1155" s="152">
        <f t="shared" si="341"/>
        <v>0</v>
      </c>
      <c r="R1155" s="153" t="str">
        <f t="shared" si="349"/>
        <v>A+J=</v>
      </c>
      <c r="S1155" s="148">
        <f t="shared" si="350"/>
        <v>44631</v>
      </c>
      <c r="T1155" s="154">
        <f t="shared" si="342"/>
        <v>0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7" t="str">
        <f t="shared" ca="1" si="351"/>
        <v>Pago</v>
      </c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</row>
    <row r="1156" spans="1:208" x14ac:dyDescent="0.2">
      <c r="A1156" s="143">
        <f t="shared" si="343"/>
        <v>44606</v>
      </c>
      <c r="B1156" s="144">
        <f t="shared" ca="1" si="352"/>
        <v>-270.4097574200091</v>
      </c>
      <c r="C1156" s="145">
        <f t="shared" si="344"/>
        <v>-270.27000000000908</v>
      </c>
      <c r="D1156" s="146">
        <f ca="1">IF(A1156&lt;$B$1,VLOOKUP(A1156,[1]DI!$A$4:$B$15000,2,FALSE),0)</f>
        <v>0.1065</v>
      </c>
      <c r="E1156" s="145">
        <f t="shared" ca="1" si="336"/>
        <v>1.00040168</v>
      </c>
      <c r="F1156" s="145">
        <f ca="1">(TRUNC(PRODUCT($E$12:$E1155),16))</f>
        <v>1.14990005328714</v>
      </c>
      <c r="G1156" s="145">
        <f t="shared" ca="1" si="354"/>
        <v>1.14943834689196</v>
      </c>
      <c r="H1156" s="145">
        <f t="shared" ca="1" si="337"/>
        <v>1.00040168</v>
      </c>
      <c r="I1156" s="147">
        <f t="shared" si="345"/>
        <v>2.9499999999999998E-2</v>
      </c>
      <c r="J1156" s="148">
        <f t="shared" si="353"/>
        <v>44603</v>
      </c>
      <c r="K1156" s="149">
        <f t="shared" si="346"/>
        <v>1</v>
      </c>
      <c r="L1156" s="150">
        <f t="shared" si="347"/>
        <v>1</v>
      </c>
      <c r="M1156" s="151">
        <f t="shared" si="338"/>
        <v>1.000115377</v>
      </c>
      <c r="N1156" s="151">
        <f t="shared" ca="1" si="339"/>
        <v>1.000517103</v>
      </c>
      <c r="O1156" s="150">
        <f t="shared" si="348"/>
        <v>0</v>
      </c>
      <c r="P1156" s="145">
        <f t="shared" ca="1" si="340"/>
        <v>-0.13975741999999999</v>
      </c>
      <c r="Q1156" s="152">
        <f t="shared" si="341"/>
        <v>0</v>
      </c>
      <c r="R1156" s="153" t="str">
        <f t="shared" si="349"/>
        <v>A+J=</v>
      </c>
      <c r="S1156" s="148">
        <f t="shared" si="350"/>
        <v>44631</v>
      </c>
      <c r="T1156" s="154">
        <f t="shared" si="342"/>
        <v>0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7" t="str">
        <f t="shared" ca="1" si="351"/>
        <v>Pago</v>
      </c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</row>
    <row r="1157" spans="1:208" x14ac:dyDescent="0.2">
      <c r="A1157" s="143">
        <f t="shared" si="343"/>
        <v>44607</v>
      </c>
      <c r="B1157" s="144">
        <f t="shared" ca="1" si="352"/>
        <v>-270.54958674000909</v>
      </c>
      <c r="C1157" s="145">
        <f t="shared" si="344"/>
        <v>-270.27000000000908</v>
      </c>
      <c r="D1157" s="146">
        <f ca="1">IF(A1157&lt;$B$1,VLOOKUP(A1157,[1]DI!$A$4:$B$15000,2,FALSE),0)</f>
        <v>0.1065</v>
      </c>
      <c r="E1157" s="145">
        <f t="shared" ca="1" si="336"/>
        <v>1.00040168</v>
      </c>
      <c r="F1157" s="145">
        <f ca="1">(TRUNC(PRODUCT($E$12:$E1156),16))</f>
        <v>1.15036194514055</v>
      </c>
      <c r="G1157" s="145">
        <f t="shared" ca="1" si="354"/>
        <v>1.14943834689196</v>
      </c>
      <c r="H1157" s="145">
        <f t="shared" ca="1" si="337"/>
        <v>1.0008035200000001</v>
      </c>
      <c r="I1157" s="147">
        <f t="shared" si="345"/>
        <v>2.9499999999999998E-2</v>
      </c>
      <c r="J1157" s="148">
        <f t="shared" si="353"/>
        <v>44603</v>
      </c>
      <c r="K1157" s="149">
        <f t="shared" si="346"/>
        <v>2</v>
      </c>
      <c r="L1157" s="150">
        <f t="shared" si="347"/>
        <v>2</v>
      </c>
      <c r="M1157" s="151">
        <f t="shared" si="338"/>
        <v>1.0002307669999999</v>
      </c>
      <c r="N1157" s="151">
        <f t="shared" ca="1" si="339"/>
        <v>1.001034472</v>
      </c>
      <c r="O1157" s="150">
        <f t="shared" si="348"/>
        <v>0</v>
      </c>
      <c r="P1157" s="145">
        <f t="shared" ca="1" si="340"/>
        <v>-0.27958674</v>
      </c>
      <c r="Q1157" s="152">
        <f t="shared" si="341"/>
        <v>0</v>
      </c>
      <c r="R1157" s="153" t="str">
        <f t="shared" si="349"/>
        <v>A+J=</v>
      </c>
      <c r="S1157" s="148">
        <f t="shared" si="350"/>
        <v>44631</v>
      </c>
      <c r="T1157" s="154">
        <f t="shared" si="342"/>
        <v>0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7" t="str">
        <f t="shared" ca="1" si="351"/>
        <v>Pago</v>
      </c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</row>
    <row r="1158" spans="1:208" x14ac:dyDescent="0.2">
      <c r="A1158" s="143">
        <f t="shared" si="343"/>
        <v>44608</v>
      </c>
      <c r="B1158" s="144">
        <f t="shared" ca="1" si="352"/>
        <v>-270.6894879500091</v>
      </c>
      <c r="C1158" s="145">
        <f t="shared" si="344"/>
        <v>-270.27000000000908</v>
      </c>
      <c r="D1158" s="146">
        <f ca="1">IF(A1158&lt;$B$1,VLOOKUP(A1158,[1]DI!$A$4:$B$15000,2,FALSE),0)</f>
        <v>0.1065</v>
      </c>
      <c r="E1158" s="145">
        <f t="shared" ca="1" si="336"/>
        <v>1.00040168</v>
      </c>
      <c r="F1158" s="145">
        <f ca="1">(TRUNC(PRODUCT($E$12:$E1157),16))</f>
        <v>1.1508240225266699</v>
      </c>
      <c r="G1158" s="145">
        <f t="shared" ca="1" si="354"/>
        <v>1.14943834689196</v>
      </c>
      <c r="H1158" s="145">
        <f t="shared" ca="1" si="337"/>
        <v>1.0012055200000001</v>
      </c>
      <c r="I1158" s="147">
        <f t="shared" si="345"/>
        <v>2.9499999999999998E-2</v>
      </c>
      <c r="J1158" s="148">
        <f t="shared" si="353"/>
        <v>44603</v>
      </c>
      <c r="K1158" s="149">
        <f t="shared" si="346"/>
        <v>3</v>
      </c>
      <c r="L1158" s="150">
        <f t="shared" si="347"/>
        <v>3</v>
      </c>
      <c r="M1158" s="151">
        <f t="shared" si="338"/>
        <v>1.00034617</v>
      </c>
      <c r="N1158" s="151">
        <f t="shared" ca="1" si="339"/>
        <v>1.001552107</v>
      </c>
      <c r="O1158" s="150">
        <f t="shared" si="348"/>
        <v>0</v>
      </c>
      <c r="P1158" s="145">
        <f t="shared" ca="1" si="340"/>
        <v>-0.41948795</v>
      </c>
      <c r="Q1158" s="152">
        <f t="shared" si="341"/>
        <v>0</v>
      </c>
      <c r="R1158" s="153" t="str">
        <f t="shared" si="349"/>
        <v>A+J=</v>
      </c>
      <c r="S1158" s="148">
        <f t="shared" si="350"/>
        <v>44631</v>
      </c>
      <c r="T1158" s="154">
        <f t="shared" si="342"/>
        <v>0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7" t="str">
        <f t="shared" ca="1" si="351"/>
        <v>Pago</v>
      </c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</row>
    <row r="1159" spans="1:208" x14ac:dyDescent="0.2">
      <c r="A1159" s="143">
        <f t="shared" si="343"/>
        <v>44609</v>
      </c>
      <c r="B1159" s="144">
        <f t="shared" ca="1" si="352"/>
        <v>-270.82946403000909</v>
      </c>
      <c r="C1159" s="145">
        <f t="shared" si="344"/>
        <v>-270.27000000000908</v>
      </c>
      <c r="D1159" s="146">
        <f ca="1">IF(A1159&lt;$B$1,VLOOKUP(A1159,[1]DI!$A$4:$B$15000,2,FALSE),0)</f>
        <v>0.1065</v>
      </c>
      <c r="E1159" s="145">
        <f t="shared" ca="1" si="336"/>
        <v>1.00040168</v>
      </c>
      <c r="F1159" s="145">
        <f ca="1">(TRUNC(PRODUCT($E$12:$E1158),16))</f>
        <v>1.1512862855200401</v>
      </c>
      <c r="G1159" s="145">
        <f t="shared" ca="1" si="354"/>
        <v>1.14943834689196</v>
      </c>
      <c r="H1159" s="145">
        <f t="shared" ca="1" si="337"/>
        <v>1.0016076899999999</v>
      </c>
      <c r="I1159" s="147">
        <f t="shared" si="345"/>
        <v>2.9499999999999998E-2</v>
      </c>
      <c r="J1159" s="148">
        <f t="shared" si="353"/>
        <v>44603</v>
      </c>
      <c r="K1159" s="149">
        <f t="shared" si="346"/>
        <v>4</v>
      </c>
      <c r="L1159" s="150">
        <f t="shared" si="347"/>
        <v>4</v>
      </c>
      <c r="M1159" s="151">
        <f t="shared" si="338"/>
        <v>1.000461587</v>
      </c>
      <c r="N1159" s="151">
        <f t="shared" ca="1" si="339"/>
        <v>1.002070019</v>
      </c>
      <c r="O1159" s="150">
        <f t="shared" si="348"/>
        <v>0</v>
      </c>
      <c r="P1159" s="145">
        <f t="shared" ca="1" si="340"/>
        <v>-0.55946403</v>
      </c>
      <c r="Q1159" s="152">
        <f t="shared" si="341"/>
        <v>0</v>
      </c>
      <c r="R1159" s="153" t="str">
        <f t="shared" si="349"/>
        <v>A+J=</v>
      </c>
      <c r="S1159" s="148">
        <f t="shared" si="350"/>
        <v>44631</v>
      </c>
      <c r="T1159" s="154">
        <f t="shared" si="342"/>
        <v>0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7" t="str">
        <f t="shared" ca="1" si="351"/>
        <v>Pago</v>
      </c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</row>
    <row r="1160" spans="1:208" x14ac:dyDescent="0.2">
      <c r="A1160" s="143">
        <f t="shared" si="343"/>
        <v>44610</v>
      </c>
      <c r="B1160" s="144">
        <f t="shared" ca="1" si="352"/>
        <v>-270.96950930000907</v>
      </c>
      <c r="C1160" s="145">
        <f t="shared" si="344"/>
        <v>-270.27000000000908</v>
      </c>
      <c r="D1160" s="146">
        <f ca="1">IF(A1160&lt;$B$1,VLOOKUP(A1160,[1]DI!$A$4:$B$15000,2,FALSE),0)</f>
        <v>0.1065</v>
      </c>
      <c r="E1160" s="145">
        <f t="shared" ca="1" si="336"/>
        <v>1.00040168</v>
      </c>
      <c r="F1160" s="145">
        <f ca="1">(TRUNC(PRODUCT($E$12:$E1159),16))</f>
        <v>1.15174873419521</v>
      </c>
      <c r="G1160" s="145">
        <f t="shared" ca="1" si="354"/>
        <v>1.14943834689196</v>
      </c>
      <c r="H1160" s="145">
        <f t="shared" ca="1" si="337"/>
        <v>1.00201001</v>
      </c>
      <c r="I1160" s="147">
        <f t="shared" si="345"/>
        <v>2.9499999999999998E-2</v>
      </c>
      <c r="J1160" s="148">
        <f t="shared" si="353"/>
        <v>44603</v>
      </c>
      <c r="K1160" s="149">
        <f t="shared" si="346"/>
        <v>5</v>
      </c>
      <c r="L1160" s="150">
        <f t="shared" si="347"/>
        <v>5</v>
      </c>
      <c r="M1160" s="151">
        <f t="shared" si="338"/>
        <v>1.0005770169999999</v>
      </c>
      <c r="N1160" s="151">
        <f t="shared" ca="1" si="339"/>
        <v>1.002588187</v>
      </c>
      <c r="O1160" s="150">
        <f t="shared" si="348"/>
        <v>0</v>
      </c>
      <c r="P1160" s="145">
        <f t="shared" ca="1" si="340"/>
        <v>-0.6995093</v>
      </c>
      <c r="Q1160" s="152">
        <f t="shared" si="341"/>
        <v>0</v>
      </c>
      <c r="R1160" s="153" t="str">
        <f t="shared" si="349"/>
        <v>A+J=</v>
      </c>
      <c r="S1160" s="148">
        <f t="shared" si="350"/>
        <v>44631</v>
      </c>
      <c r="T1160" s="154">
        <f t="shared" si="342"/>
        <v>0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7" t="str">
        <f t="shared" ca="1" si="351"/>
        <v>Pago</v>
      </c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</row>
    <row r="1161" spans="1:208" x14ac:dyDescent="0.2">
      <c r="A1161" s="143">
        <f t="shared" si="343"/>
        <v>44611</v>
      </c>
      <c r="B1161" s="144">
        <f t="shared" ca="1" si="352"/>
        <v>-271.10962916000909</v>
      </c>
      <c r="C1161" s="145">
        <f t="shared" si="344"/>
        <v>-270.27000000000908</v>
      </c>
      <c r="D1161" s="146">
        <f ca="1">IF(A1161&lt;$B$1,VLOOKUP(A1161,[1]DI!$A$4:$B$15000,2,FALSE),0)</f>
        <v>0</v>
      </c>
      <c r="E1161" s="145">
        <f t="shared" ca="1" si="336"/>
        <v>1</v>
      </c>
      <c r="F1161" s="145">
        <f ca="1">(TRUNC(PRODUCT($E$12:$E1160),16))</f>
        <v>1.1522113686267601</v>
      </c>
      <c r="G1161" s="145">
        <f t="shared" ca="1" si="354"/>
        <v>1.14943834689196</v>
      </c>
      <c r="H1161" s="145">
        <f t="shared" ca="1" si="337"/>
        <v>1.0024124999999999</v>
      </c>
      <c r="I1161" s="147">
        <f t="shared" si="345"/>
        <v>2.9499999999999998E-2</v>
      </c>
      <c r="J1161" s="148">
        <f t="shared" si="353"/>
        <v>44603</v>
      </c>
      <c r="K1161" s="149">
        <f t="shared" si="346"/>
        <v>5</v>
      </c>
      <c r="L1161" s="150">
        <f t="shared" si="347"/>
        <v>6</v>
      </c>
      <c r="M1161" s="151">
        <f t="shared" si="338"/>
        <v>1.00069246</v>
      </c>
      <c r="N1161" s="151">
        <f t="shared" ca="1" si="339"/>
        <v>1.0031066310000001</v>
      </c>
      <c r="O1161" s="150">
        <f t="shared" si="348"/>
        <v>0</v>
      </c>
      <c r="P1161" s="145">
        <f t="shared" ca="1" si="340"/>
        <v>-0.83962915999999999</v>
      </c>
      <c r="Q1161" s="152">
        <f t="shared" si="341"/>
        <v>0</v>
      </c>
      <c r="R1161" s="153" t="str">
        <f t="shared" si="349"/>
        <v>A+J=</v>
      </c>
      <c r="S1161" s="148">
        <f t="shared" si="350"/>
        <v>44631</v>
      </c>
      <c r="T1161" s="154">
        <f t="shared" si="342"/>
        <v>0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7" t="str">
        <f t="shared" ca="1" si="351"/>
        <v>Pago</v>
      </c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</row>
    <row r="1162" spans="1:208" x14ac:dyDescent="0.2">
      <c r="A1162" s="143">
        <f t="shared" si="343"/>
        <v>44612</v>
      </c>
      <c r="B1162" s="144">
        <f t="shared" ca="1" si="352"/>
        <v>-271.10962916000909</v>
      </c>
      <c r="C1162" s="145">
        <f t="shared" si="344"/>
        <v>-270.27000000000908</v>
      </c>
      <c r="D1162" s="146">
        <f ca="1">IF(A1162&lt;$B$1,VLOOKUP(A1162,[1]DI!$A$4:$B$15000,2,FALSE),0)</f>
        <v>0</v>
      </c>
      <c r="E1162" s="145">
        <f t="shared" ca="1" si="336"/>
        <v>1</v>
      </c>
      <c r="F1162" s="145">
        <f ca="1">(TRUNC(PRODUCT($E$12:$E1161),16))</f>
        <v>1.1522113686267601</v>
      </c>
      <c r="G1162" s="145">
        <f t="shared" ca="1" si="354"/>
        <v>1.14943834689196</v>
      </c>
      <c r="H1162" s="145">
        <f t="shared" ca="1" si="337"/>
        <v>1.0024124999999999</v>
      </c>
      <c r="I1162" s="147">
        <f t="shared" si="345"/>
        <v>2.9499999999999998E-2</v>
      </c>
      <c r="J1162" s="148">
        <f t="shared" si="353"/>
        <v>44603</v>
      </c>
      <c r="K1162" s="149">
        <f t="shared" si="346"/>
        <v>5</v>
      </c>
      <c r="L1162" s="150">
        <f t="shared" si="347"/>
        <v>6</v>
      </c>
      <c r="M1162" s="151">
        <f t="shared" si="338"/>
        <v>1.00069246</v>
      </c>
      <c r="N1162" s="151">
        <f t="shared" ca="1" si="339"/>
        <v>1.0031066310000001</v>
      </c>
      <c r="O1162" s="150">
        <f t="shared" si="348"/>
        <v>0</v>
      </c>
      <c r="P1162" s="145">
        <f t="shared" ca="1" si="340"/>
        <v>-0.83962915999999999</v>
      </c>
      <c r="Q1162" s="152">
        <f t="shared" si="341"/>
        <v>0</v>
      </c>
      <c r="R1162" s="153" t="str">
        <f t="shared" si="349"/>
        <v>A+J=</v>
      </c>
      <c r="S1162" s="148">
        <f t="shared" si="350"/>
        <v>44631</v>
      </c>
      <c r="T1162" s="154">
        <f t="shared" si="342"/>
        <v>0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7" t="str">
        <f t="shared" ca="1" si="351"/>
        <v>Pago</v>
      </c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</row>
    <row r="1163" spans="1:208" x14ac:dyDescent="0.2">
      <c r="A1163" s="143">
        <f t="shared" si="343"/>
        <v>44613</v>
      </c>
      <c r="B1163" s="144">
        <f t="shared" ca="1" si="352"/>
        <v>-271.10962916000909</v>
      </c>
      <c r="C1163" s="145">
        <f t="shared" si="344"/>
        <v>-270.27000000000908</v>
      </c>
      <c r="D1163" s="146">
        <f ca="1">IF(A1163&lt;$B$1,VLOOKUP(A1163,[1]DI!$A$4:$B$15000,2,FALSE),0)</f>
        <v>0.1065</v>
      </c>
      <c r="E1163" s="145">
        <f t="shared" ca="1" si="336"/>
        <v>1.00040168</v>
      </c>
      <c r="F1163" s="145">
        <f ca="1">(TRUNC(PRODUCT($E$12:$E1162),16))</f>
        <v>1.1522113686267601</v>
      </c>
      <c r="G1163" s="145">
        <f t="shared" ca="1" si="354"/>
        <v>1.14943834689196</v>
      </c>
      <c r="H1163" s="145">
        <f t="shared" ca="1" si="337"/>
        <v>1.0024124999999999</v>
      </c>
      <c r="I1163" s="147">
        <f t="shared" si="345"/>
        <v>2.9499999999999998E-2</v>
      </c>
      <c r="J1163" s="148">
        <f t="shared" si="353"/>
        <v>44603</v>
      </c>
      <c r="K1163" s="149">
        <f t="shared" si="346"/>
        <v>6</v>
      </c>
      <c r="L1163" s="150">
        <f t="shared" si="347"/>
        <v>6</v>
      </c>
      <c r="M1163" s="151">
        <f t="shared" si="338"/>
        <v>1.00069246</v>
      </c>
      <c r="N1163" s="151">
        <f t="shared" ca="1" si="339"/>
        <v>1.0031066310000001</v>
      </c>
      <c r="O1163" s="150">
        <f t="shared" si="348"/>
        <v>0</v>
      </c>
      <c r="P1163" s="145">
        <f t="shared" ca="1" si="340"/>
        <v>-0.83962915999999999</v>
      </c>
      <c r="Q1163" s="152">
        <f t="shared" si="341"/>
        <v>0</v>
      </c>
      <c r="R1163" s="153" t="str">
        <f t="shared" si="349"/>
        <v>A+J=</v>
      </c>
      <c r="S1163" s="148">
        <f t="shared" si="350"/>
        <v>44631</v>
      </c>
      <c r="T1163" s="154">
        <f t="shared" si="342"/>
        <v>0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7" t="str">
        <f t="shared" ca="1" si="351"/>
        <v>Pago</v>
      </c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</row>
    <row r="1164" spans="1:208" x14ac:dyDescent="0.2">
      <c r="A1164" s="143">
        <f t="shared" si="343"/>
        <v>44614</v>
      </c>
      <c r="B1164" s="144">
        <f t="shared" ca="1" si="352"/>
        <v>-271.24982064000909</v>
      </c>
      <c r="C1164" s="145">
        <f t="shared" si="344"/>
        <v>-270.27000000000908</v>
      </c>
      <c r="D1164" s="146">
        <f ca="1">IF(A1164&lt;$B$1,VLOOKUP(A1164,[1]DI!$A$4:$B$15000,2,FALSE),0)</f>
        <v>0.1065</v>
      </c>
      <c r="E1164" s="145">
        <f t="shared" ref="E1164:E1227" ca="1" si="355">IF(A1164&lt;A$10,1,ROUND(((1+D1164)^(1/252)),8))</f>
        <v>1.00040168</v>
      </c>
      <c r="F1164" s="145">
        <f ca="1">(TRUNC(PRODUCT($E$12:$E1163),16))</f>
        <v>1.1526741888893099</v>
      </c>
      <c r="G1164" s="145">
        <f t="shared" ca="1" si="354"/>
        <v>1.14943834689196</v>
      </c>
      <c r="H1164" s="145">
        <f t="shared" ref="H1164:H1227" ca="1" si="356">ROUND(F1164/G1164,8)</f>
        <v>1.00281515</v>
      </c>
      <c r="I1164" s="147">
        <f t="shared" si="345"/>
        <v>2.9499999999999998E-2</v>
      </c>
      <c r="J1164" s="148">
        <f t="shared" si="353"/>
        <v>44603</v>
      </c>
      <c r="K1164" s="149">
        <f t="shared" si="346"/>
        <v>7</v>
      </c>
      <c r="L1164" s="150">
        <f t="shared" si="347"/>
        <v>7</v>
      </c>
      <c r="M1164" s="151">
        <f t="shared" ref="M1164:M1227" si="357">ROUND((I1164+1)^(L1164/252),9)</f>
        <v>1.0008079160000001</v>
      </c>
      <c r="N1164" s="151">
        <f t="shared" ref="N1164:N1227" ca="1" si="358">ROUND(H1164*M1164,9)</f>
        <v>1.0036253399999999</v>
      </c>
      <c r="O1164" s="150">
        <f t="shared" si="348"/>
        <v>0</v>
      </c>
      <c r="P1164" s="145">
        <f t="shared" ref="P1164:P1227" ca="1" si="359">TRUNC(((N1164-1)*C1164),8)</f>
        <v>-0.97982064000000002</v>
      </c>
      <c r="Q1164" s="152">
        <f t="shared" ref="Q1164:Q1227" si="360">IF(O1164&gt;0,VLOOKUP(O1164,$V$12:$AA$72,6),0)</f>
        <v>0</v>
      </c>
      <c r="R1164" s="153" t="str">
        <f t="shared" si="349"/>
        <v>A+J=</v>
      </c>
      <c r="S1164" s="148">
        <f t="shared" si="350"/>
        <v>44631</v>
      </c>
      <c r="T1164" s="154">
        <f t="shared" ref="T1164:T1227" si="361">IF(O1164&gt;0,(P1164+Q1164)*T$10,0)</f>
        <v>0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7" t="str">
        <f t="shared" ca="1" si="351"/>
        <v>Pago</v>
      </c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</row>
    <row r="1165" spans="1:208" x14ac:dyDescent="0.2">
      <c r="A1165" s="143">
        <f t="shared" ref="A1165:A1228" si="362">(A1164+1)</f>
        <v>44615</v>
      </c>
      <c r="B1165" s="144">
        <f t="shared" ca="1" si="352"/>
        <v>-271.39008455000908</v>
      </c>
      <c r="C1165" s="145">
        <f t="shared" ref="C1165:C1228" si="363">(C1164-Q1164)</f>
        <v>-270.27000000000908</v>
      </c>
      <c r="D1165" s="146">
        <f ca="1">IF(A1165&lt;$B$1,VLOOKUP(A1165,[1]DI!$A$4:$B$15000,2,FALSE),0)</f>
        <v>0.1065</v>
      </c>
      <c r="E1165" s="145">
        <f t="shared" ca="1" si="355"/>
        <v>1.00040168</v>
      </c>
      <c r="F1165" s="145">
        <f ca="1">(TRUNC(PRODUCT($E$12:$E1164),16))</f>
        <v>1.1531371950575</v>
      </c>
      <c r="G1165" s="145">
        <f t="shared" ca="1" si="354"/>
        <v>1.14943834689196</v>
      </c>
      <c r="H1165" s="145">
        <f t="shared" ca="1" si="356"/>
        <v>1.00321796</v>
      </c>
      <c r="I1165" s="147">
        <f t="shared" ref="I1165:I1228" si="364">I1164</f>
        <v>2.9499999999999998E-2</v>
      </c>
      <c r="J1165" s="148">
        <f t="shared" si="353"/>
        <v>44603</v>
      </c>
      <c r="K1165" s="149">
        <f t="shared" ref="K1165:K1228" si="365">IF(A1165&gt;J1165,IF(NETWORKDAYS(J1165,A1165,$V$81:$V$465)-1=0,1,NETWORKDAYS(J1165,A1165,$V$81:$V$465)-1),0)</f>
        <v>8</v>
      </c>
      <c r="L1165" s="150">
        <f t="shared" ref="L1165:L1228" si="366">IF(AND(K1165=1,K1164=1),1,IF(K1165&gt;0,IF(K1165=K1164,K1165+1,K1165),0))</f>
        <v>8</v>
      </c>
      <c r="M1165" s="151">
        <f t="shared" si="357"/>
        <v>1.000923386</v>
      </c>
      <c r="N1165" s="151">
        <f t="shared" ca="1" si="358"/>
        <v>1.004144317</v>
      </c>
      <c r="O1165" s="150">
        <f t="shared" ref="O1165:O1228" si="367">IF(VLOOKUP(A1165,W$12:AD$72,8)=VLOOKUP(A1164,W$12:AD$72,8),0,VLOOKUP(A1165,W$12:AD$72,8))</f>
        <v>0</v>
      </c>
      <c r="P1165" s="145">
        <f t="shared" ca="1" si="359"/>
        <v>-1.1200845500000001</v>
      </c>
      <c r="Q1165" s="152">
        <f t="shared" si="360"/>
        <v>0</v>
      </c>
      <c r="R1165" s="153" t="str">
        <f t="shared" ref="R1165:R1228" si="368">IF(O1164&gt;0,VLOOKUP(O1164,V$12:AF$72,10),R1164)</f>
        <v>A+J=</v>
      </c>
      <c r="S1165" s="148">
        <f t="shared" ref="S1165:S1228" si="369">IF(O1164&gt;0,VLOOKUP(O1164,V$12:AF$72,11),S1164)</f>
        <v>44631</v>
      </c>
      <c r="T1165" s="154">
        <f t="shared" si="361"/>
        <v>0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7" t="str">
        <f t="shared" ref="AG1165:AG1228" ca="1" si="370">IF(W1165&lt;TODAY(),"Pago","")</f>
        <v>Pago</v>
      </c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</row>
    <row r="1166" spans="1:208" x14ac:dyDescent="0.2">
      <c r="A1166" s="143">
        <f t="shared" si="362"/>
        <v>44616</v>
      </c>
      <c r="B1166" s="144">
        <f t="shared" ref="B1166:B1229" ca="1" si="371">IF(A1166&lt;=TODAY(),C1166+P1166,IF(AND(A1166&gt;TODAY(),A1166&lt;=$B$1),IF(VLOOKUP(TODAY(),$A$10:$D$10000,4,FALSE)=0,"n.d",C1166+P1166),"n.d"))</f>
        <v>-271.53042090000906</v>
      </c>
      <c r="C1166" s="145">
        <f t="shared" si="363"/>
        <v>-270.27000000000908</v>
      </c>
      <c r="D1166" s="146">
        <f ca="1">IF(A1166&lt;$B$1,VLOOKUP(A1166,[1]DI!$A$4:$B$15000,2,FALSE),0)</f>
        <v>0.1065</v>
      </c>
      <c r="E1166" s="145">
        <f t="shared" ca="1" si="355"/>
        <v>1.00040168</v>
      </c>
      <c r="F1166" s="145">
        <f ca="1">(TRUNC(PRODUCT($E$12:$E1165),16))</f>
        <v>1.1536003872060101</v>
      </c>
      <c r="G1166" s="145">
        <f t="shared" ca="1" si="354"/>
        <v>1.14943834689196</v>
      </c>
      <c r="H1166" s="145">
        <f t="shared" ca="1" si="356"/>
        <v>1.0036209300000001</v>
      </c>
      <c r="I1166" s="147">
        <f t="shared" si="364"/>
        <v>2.9499999999999998E-2</v>
      </c>
      <c r="J1166" s="148">
        <f t="shared" ref="J1166:J1229" si="372">IF(O1165&gt;0,VLOOKUP(O1165,V$12:AF$72,2),J1165)</f>
        <v>44603</v>
      </c>
      <c r="K1166" s="149">
        <f t="shared" si="365"/>
        <v>9</v>
      </c>
      <c r="L1166" s="150">
        <f t="shared" si="366"/>
        <v>9</v>
      </c>
      <c r="M1166" s="151">
        <f t="shared" si="357"/>
        <v>1.0010388699999999</v>
      </c>
      <c r="N1166" s="151">
        <f t="shared" ca="1" si="358"/>
        <v>1.004663562</v>
      </c>
      <c r="O1166" s="150">
        <f t="shared" si="367"/>
        <v>0</v>
      </c>
      <c r="P1166" s="145">
        <f t="shared" ca="1" si="359"/>
        <v>-1.2604209</v>
      </c>
      <c r="Q1166" s="152">
        <f t="shared" si="360"/>
        <v>0</v>
      </c>
      <c r="R1166" s="153" t="str">
        <f t="shared" si="368"/>
        <v>A+J=</v>
      </c>
      <c r="S1166" s="148">
        <f t="shared" si="369"/>
        <v>44631</v>
      </c>
      <c r="T1166" s="154">
        <f t="shared" si="361"/>
        <v>0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7" t="str">
        <f t="shared" ca="1" si="370"/>
        <v>Pago</v>
      </c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</row>
    <row r="1167" spans="1:208" x14ac:dyDescent="0.2">
      <c r="A1167" s="143">
        <f t="shared" si="362"/>
        <v>44617</v>
      </c>
      <c r="B1167" s="144">
        <f t="shared" ca="1" si="371"/>
        <v>-271.67083130000907</v>
      </c>
      <c r="C1167" s="145">
        <f t="shared" si="363"/>
        <v>-270.27000000000908</v>
      </c>
      <c r="D1167" s="146">
        <f ca="1">IF(A1167&lt;$B$1,VLOOKUP(A1167,[1]DI!$A$4:$B$15000,2,FALSE),0)</f>
        <v>0.1065</v>
      </c>
      <c r="E1167" s="145">
        <f t="shared" ca="1" si="355"/>
        <v>1.00040168</v>
      </c>
      <c r="F1167" s="145">
        <f ca="1">(TRUNC(PRODUCT($E$12:$E1166),16))</f>
        <v>1.15406376540955</v>
      </c>
      <c r="G1167" s="145">
        <f t="shared" ca="1" si="354"/>
        <v>1.14943834689196</v>
      </c>
      <c r="H1167" s="145">
        <f t="shared" ca="1" si="356"/>
        <v>1.00402407</v>
      </c>
      <c r="I1167" s="147">
        <f t="shared" si="364"/>
        <v>2.9499999999999998E-2</v>
      </c>
      <c r="J1167" s="148">
        <f t="shared" si="372"/>
        <v>44603</v>
      </c>
      <c r="K1167" s="149">
        <f t="shared" si="365"/>
        <v>10</v>
      </c>
      <c r="L1167" s="150">
        <f t="shared" si="366"/>
        <v>10</v>
      </c>
      <c r="M1167" s="151">
        <f t="shared" si="357"/>
        <v>1.001154366</v>
      </c>
      <c r="N1167" s="151">
        <f t="shared" ca="1" si="358"/>
        <v>1.005183081</v>
      </c>
      <c r="O1167" s="150">
        <f t="shared" si="367"/>
        <v>0</v>
      </c>
      <c r="P1167" s="145">
        <f t="shared" ca="1" si="359"/>
        <v>-1.4008312999999999</v>
      </c>
      <c r="Q1167" s="152">
        <f t="shared" si="360"/>
        <v>0</v>
      </c>
      <c r="R1167" s="153" t="str">
        <f t="shared" si="368"/>
        <v>A+J=</v>
      </c>
      <c r="S1167" s="148">
        <f t="shared" si="369"/>
        <v>44631</v>
      </c>
      <c r="T1167" s="154">
        <f t="shared" si="361"/>
        <v>0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7" t="str">
        <f t="shared" ca="1" si="370"/>
        <v>Pago</v>
      </c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</row>
    <row r="1168" spans="1:208" x14ac:dyDescent="0.2">
      <c r="A1168" s="143">
        <f t="shared" si="362"/>
        <v>44618</v>
      </c>
      <c r="B1168" s="144">
        <f t="shared" ca="1" si="371"/>
        <v>-271.81131143000908</v>
      </c>
      <c r="C1168" s="145">
        <f t="shared" si="363"/>
        <v>-270.27000000000908</v>
      </c>
      <c r="D1168" s="146">
        <f ca="1">IF(A1168&lt;$B$1,VLOOKUP(A1168,[1]DI!$A$4:$B$15000,2,FALSE),0)</f>
        <v>0</v>
      </c>
      <c r="E1168" s="145">
        <f t="shared" ca="1" si="355"/>
        <v>1</v>
      </c>
      <c r="F1168" s="145">
        <f ca="1">(TRUNC(PRODUCT($E$12:$E1167),16))</f>
        <v>1.15452732974284</v>
      </c>
      <c r="G1168" s="145">
        <f t="shared" ca="1" si="354"/>
        <v>1.14943834689196</v>
      </c>
      <c r="H1168" s="145">
        <f t="shared" ca="1" si="356"/>
        <v>1.00442736</v>
      </c>
      <c r="I1168" s="147">
        <f t="shared" si="364"/>
        <v>2.9499999999999998E-2</v>
      </c>
      <c r="J1168" s="148">
        <f t="shared" si="372"/>
        <v>44603</v>
      </c>
      <c r="K1168" s="149">
        <f t="shared" si="365"/>
        <v>10</v>
      </c>
      <c r="L1168" s="150">
        <f t="shared" si="366"/>
        <v>11</v>
      </c>
      <c r="M1168" s="151">
        <f t="shared" si="357"/>
        <v>1.0012698760000001</v>
      </c>
      <c r="N1168" s="151">
        <f t="shared" ca="1" si="358"/>
        <v>1.005702858</v>
      </c>
      <c r="O1168" s="150">
        <f t="shared" si="367"/>
        <v>0</v>
      </c>
      <c r="P1168" s="145">
        <f t="shared" ca="1" si="359"/>
        <v>-1.5413114299999999</v>
      </c>
      <c r="Q1168" s="152">
        <f t="shared" si="360"/>
        <v>0</v>
      </c>
      <c r="R1168" s="153" t="str">
        <f t="shared" si="368"/>
        <v>A+J=</v>
      </c>
      <c r="S1168" s="148">
        <f t="shared" si="369"/>
        <v>44631</v>
      </c>
      <c r="T1168" s="154">
        <f t="shared" si="361"/>
        <v>0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7" t="str">
        <f t="shared" ca="1" si="370"/>
        <v>Pago</v>
      </c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</row>
    <row r="1169" spans="1:208" x14ac:dyDescent="0.2">
      <c r="A1169" s="143">
        <f t="shared" si="362"/>
        <v>44619</v>
      </c>
      <c r="B1169" s="144">
        <f t="shared" ca="1" si="371"/>
        <v>-271.81131143000908</v>
      </c>
      <c r="C1169" s="145">
        <f t="shared" si="363"/>
        <v>-270.27000000000908</v>
      </c>
      <c r="D1169" s="146">
        <f ca="1">IF(A1169&lt;$B$1,VLOOKUP(A1169,[1]DI!$A$4:$B$15000,2,FALSE),0)</f>
        <v>0</v>
      </c>
      <c r="E1169" s="145">
        <f t="shared" ca="1" si="355"/>
        <v>1</v>
      </c>
      <c r="F1169" s="145">
        <f ca="1">(TRUNC(PRODUCT($E$12:$E1168),16))</f>
        <v>1.15452732974284</v>
      </c>
      <c r="G1169" s="145">
        <f t="shared" ca="1" si="354"/>
        <v>1.14943834689196</v>
      </c>
      <c r="H1169" s="145">
        <f t="shared" ca="1" si="356"/>
        <v>1.00442736</v>
      </c>
      <c r="I1169" s="147">
        <f t="shared" si="364"/>
        <v>2.9499999999999998E-2</v>
      </c>
      <c r="J1169" s="148">
        <f t="shared" si="372"/>
        <v>44603</v>
      </c>
      <c r="K1169" s="149">
        <f t="shared" si="365"/>
        <v>10</v>
      </c>
      <c r="L1169" s="150">
        <f t="shared" si="366"/>
        <v>11</v>
      </c>
      <c r="M1169" s="151">
        <f t="shared" si="357"/>
        <v>1.0012698760000001</v>
      </c>
      <c r="N1169" s="151">
        <f t="shared" ca="1" si="358"/>
        <v>1.005702858</v>
      </c>
      <c r="O1169" s="150">
        <f t="shared" si="367"/>
        <v>0</v>
      </c>
      <c r="P1169" s="145">
        <f t="shared" ca="1" si="359"/>
        <v>-1.5413114299999999</v>
      </c>
      <c r="Q1169" s="152">
        <f t="shared" si="360"/>
        <v>0</v>
      </c>
      <c r="R1169" s="153" t="str">
        <f t="shared" si="368"/>
        <v>A+J=</v>
      </c>
      <c r="S1169" s="148">
        <f t="shared" si="369"/>
        <v>44631</v>
      </c>
      <c r="T1169" s="154">
        <f t="shared" si="361"/>
        <v>0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7" t="str">
        <f t="shared" ca="1" si="370"/>
        <v>Pago</v>
      </c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</row>
    <row r="1170" spans="1:208" x14ac:dyDescent="0.2">
      <c r="A1170" s="143">
        <f t="shared" si="362"/>
        <v>44620</v>
      </c>
      <c r="B1170" s="144">
        <f t="shared" ca="1" si="371"/>
        <v>-271.81131143000908</v>
      </c>
      <c r="C1170" s="145">
        <f t="shared" si="363"/>
        <v>-270.27000000000908</v>
      </c>
      <c r="D1170" s="146">
        <f ca="1">IF(A1170&lt;$B$1,VLOOKUP(A1170,[1]DI!$A$4:$B$15000,2,FALSE),0)</f>
        <v>0</v>
      </c>
      <c r="E1170" s="145">
        <f t="shared" ca="1" si="355"/>
        <v>1</v>
      </c>
      <c r="F1170" s="145">
        <f ca="1">(TRUNC(PRODUCT($E$12:$E1169),16))</f>
        <v>1.15452732974284</v>
      </c>
      <c r="G1170" s="145">
        <f t="shared" ca="1" si="354"/>
        <v>1.14943834689196</v>
      </c>
      <c r="H1170" s="145">
        <f t="shared" ca="1" si="356"/>
        <v>1.00442736</v>
      </c>
      <c r="I1170" s="147">
        <f t="shared" si="364"/>
        <v>2.9499999999999998E-2</v>
      </c>
      <c r="J1170" s="148">
        <f t="shared" si="372"/>
        <v>44603</v>
      </c>
      <c r="K1170" s="149">
        <f t="shared" si="365"/>
        <v>10</v>
      </c>
      <c r="L1170" s="150">
        <f t="shared" si="366"/>
        <v>11</v>
      </c>
      <c r="M1170" s="151">
        <f t="shared" si="357"/>
        <v>1.0012698760000001</v>
      </c>
      <c r="N1170" s="151">
        <f t="shared" ca="1" si="358"/>
        <v>1.005702858</v>
      </c>
      <c r="O1170" s="150">
        <f t="shared" si="367"/>
        <v>0</v>
      </c>
      <c r="P1170" s="145">
        <f t="shared" ca="1" si="359"/>
        <v>-1.5413114299999999</v>
      </c>
      <c r="Q1170" s="152">
        <f t="shared" si="360"/>
        <v>0</v>
      </c>
      <c r="R1170" s="153" t="str">
        <f t="shared" si="368"/>
        <v>A+J=</v>
      </c>
      <c r="S1170" s="148">
        <f t="shared" si="369"/>
        <v>44631</v>
      </c>
      <c r="T1170" s="154">
        <f t="shared" si="361"/>
        <v>0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7" t="str">
        <f t="shared" ca="1" si="370"/>
        <v>Pago</v>
      </c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</row>
    <row r="1171" spans="1:208" x14ac:dyDescent="0.2">
      <c r="A1171" s="143">
        <f t="shared" si="362"/>
        <v>44621</v>
      </c>
      <c r="B1171" s="144">
        <f t="shared" ca="1" si="371"/>
        <v>-271.81131143000908</v>
      </c>
      <c r="C1171" s="145">
        <f t="shared" si="363"/>
        <v>-270.27000000000908</v>
      </c>
      <c r="D1171" s="146">
        <f ca="1">IF(A1171&lt;$B$1,VLOOKUP(A1171,[1]DI!$A$4:$B$15000,2,FALSE),0)</f>
        <v>0</v>
      </c>
      <c r="E1171" s="145">
        <f t="shared" ca="1" si="355"/>
        <v>1</v>
      </c>
      <c r="F1171" s="145">
        <f ca="1">(TRUNC(PRODUCT($E$12:$E1170),16))</f>
        <v>1.15452732974284</v>
      </c>
      <c r="G1171" s="145">
        <f t="shared" ca="1" si="354"/>
        <v>1.14943834689196</v>
      </c>
      <c r="H1171" s="145">
        <f t="shared" ca="1" si="356"/>
        <v>1.00442736</v>
      </c>
      <c r="I1171" s="147">
        <f t="shared" si="364"/>
        <v>2.9499999999999998E-2</v>
      </c>
      <c r="J1171" s="148">
        <f t="shared" si="372"/>
        <v>44603</v>
      </c>
      <c r="K1171" s="149">
        <f t="shared" si="365"/>
        <v>10</v>
      </c>
      <c r="L1171" s="150">
        <f t="shared" si="366"/>
        <v>11</v>
      </c>
      <c r="M1171" s="151">
        <f t="shared" si="357"/>
        <v>1.0012698760000001</v>
      </c>
      <c r="N1171" s="151">
        <f t="shared" ca="1" si="358"/>
        <v>1.005702858</v>
      </c>
      <c r="O1171" s="150">
        <f t="shared" si="367"/>
        <v>0</v>
      </c>
      <c r="P1171" s="145">
        <f t="shared" ca="1" si="359"/>
        <v>-1.5413114299999999</v>
      </c>
      <c r="Q1171" s="152">
        <f t="shared" si="360"/>
        <v>0</v>
      </c>
      <c r="R1171" s="153" t="str">
        <f t="shared" si="368"/>
        <v>A+J=</v>
      </c>
      <c r="S1171" s="148">
        <f t="shared" si="369"/>
        <v>44631</v>
      </c>
      <c r="T1171" s="154">
        <f t="shared" si="361"/>
        <v>0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7" t="str">
        <f t="shared" ca="1" si="370"/>
        <v>Pago</v>
      </c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</row>
    <row r="1172" spans="1:208" x14ac:dyDescent="0.2">
      <c r="A1172" s="143">
        <f t="shared" si="362"/>
        <v>44622</v>
      </c>
      <c r="B1172" s="144">
        <f t="shared" ca="1" si="371"/>
        <v>-271.81131143000908</v>
      </c>
      <c r="C1172" s="145">
        <f t="shared" si="363"/>
        <v>-270.27000000000908</v>
      </c>
      <c r="D1172" s="146">
        <f ca="1">IF(A1172&lt;$B$1,VLOOKUP(A1172,[1]DI!$A$4:$B$15000,2,FALSE),0)</f>
        <v>0.1065</v>
      </c>
      <c r="E1172" s="145">
        <f t="shared" ca="1" si="355"/>
        <v>1.00040168</v>
      </c>
      <c r="F1172" s="145">
        <f ca="1">(TRUNC(PRODUCT($E$12:$E1171),16))</f>
        <v>1.15452732974284</v>
      </c>
      <c r="G1172" s="145">
        <f t="shared" ca="1" si="354"/>
        <v>1.14943834689196</v>
      </c>
      <c r="H1172" s="145">
        <f t="shared" ca="1" si="356"/>
        <v>1.00442736</v>
      </c>
      <c r="I1172" s="147">
        <f t="shared" si="364"/>
        <v>2.9499999999999998E-2</v>
      </c>
      <c r="J1172" s="148">
        <f t="shared" si="372"/>
        <v>44603</v>
      </c>
      <c r="K1172" s="149">
        <f t="shared" si="365"/>
        <v>11</v>
      </c>
      <c r="L1172" s="150">
        <f t="shared" si="366"/>
        <v>11</v>
      </c>
      <c r="M1172" s="151">
        <f t="shared" si="357"/>
        <v>1.0012698760000001</v>
      </c>
      <c r="N1172" s="151">
        <f t="shared" ca="1" si="358"/>
        <v>1.005702858</v>
      </c>
      <c r="O1172" s="150">
        <f t="shared" si="367"/>
        <v>0</v>
      </c>
      <c r="P1172" s="145">
        <f t="shared" ca="1" si="359"/>
        <v>-1.5413114299999999</v>
      </c>
      <c r="Q1172" s="152">
        <f t="shared" si="360"/>
        <v>0</v>
      </c>
      <c r="R1172" s="153" t="str">
        <f t="shared" si="368"/>
        <v>A+J=</v>
      </c>
      <c r="S1172" s="148">
        <f t="shared" si="369"/>
        <v>44631</v>
      </c>
      <c r="T1172" s="154">
        <f t="shared" si="361"/>
        <v>0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7" t="str">
        <f t="shared" ca="1" si="370"/>
        <v>Pago</v>
      </c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</row>
    <row r="1173" spans="1:208" x14ac:dyDescent="0.2">
      <c r="A1173" s="143">
        <f t="shared" si="362"/>
        <v>44623</v>
      </c>
      <c r="B1173" s="144">
        <f t="shared" ca="1" si="371"/>
        <v>-271.95186642000908</v>
      </c>
      <c r="C1173" s="145">
        <f t="shared" si="363"/>
        <v>-270.27000000000908</v>
      </c>
      <c r="D1173" s="146">
        <f ca="1">IF(A1173&lt;$B$1,VLOOKUP(A1173,[1]DI!$A$4:$B$15000,2,FALSE),0)</f>
        <v>0.1065</v>
      </c>
      <c r="E1173" s="145">
        <f t="shared" ca="1" si="355"/>
        <v>1.00040168</v>
      </c>
      <c r="F1173" s="145">
        <f ca="1">(TRUNC(PRODUCT($E$12:$E1172),16))</f>
        <v>1.15499108028065</v>
      </c>
      <c r="G1173" s="145">
        <f t="shared" ca="1" si="354"/>
        <v>1.14943834689196</v>
      </c>
      <c r="H1173" s="145">
        <f t="shared" ca="1" si="356"/>
        <v>1.00483082</v>
      </c>
      <c r="I1173" s="147">
        <f t="shared" si="364"/>
        <v>2.9499999999999998E-2</v>
      </c>
      <c r="J1173" s="148">
        <f t="shared" si="372"/>
        <v>44603</v>
      </c>
      <c r="K1173" s="149">
        <f t="shared" si="365"/>
        <v>12</v>
      </c>
      <c r="L1173" s="150">
        <f t="shared" si="366"/>
        <v>12</v>
      </c>
      <c r="M1173" s="151">
        <f t="shared" si="357"/>
        <v>1.0013853989999999</v>
      </c>
      <c r="N1173" s="151">
        <f t="shared" ca="1" si="358"/>
        <v>1.0062229119999999</v>
      </c>
      <c r="O1173" s="150">
        <f t="shared" si="367"/>
        <v>0</v>
      </c>
      <c r="P1173" s="145">
        <f t="shared" ca="1" si="359"/>
        <v>-1.68186642</v>
      </c>
      <c r="Q1173" s="152">
        <f t="shared" si="360"/>
        <v>0</v>
      </c>
      <c r="R1173" s="153" t="str">
        <f t="shared" si="368"/>
        <v>A+J=</v>
      </c>
      <c r="S1173" s="148">
        <f t="shared" si="369"/>
        <v>44631</v>
      </c>
      <c r="T1173" s="154">
        <f t="shared" si="361"/>
        <v>0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7" t="str">
        <f t="shared" ca="1" si="370"/>
        <v>Pago</v>
      </c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</row>
    <row r="1174" spans="1:208" x14ac:dyDescent="0.2">
      <c r="A1174" s="143">
        <f t="shared" si="362"/>
        <v>44624</v>
      </c>
      <c r="B1174" s="144">
        <f t="shared" ca="1" si="371"/>
        <v>-272.09249358000909</v>
      </c>
      <c r="C1174" s="145">
        <f t="shared" si="363"/>
        <v>-270.27000000000908</v>
      </c>
      <c r="D1174" s="146">
        <f ca="1">IF(A1174&lt;$B$1,VLOOKUP(A1174,[1]DI!$A$4:$B$15000,2,FALSE),0)</f>
        <v>0.1065</v>
      </c>
      <c r="E1174" s="145">
        <f t="shared" ca="1" si="355"/>
        <v>1.00040168</v>
      </c>
      <c r="F1174" s="145">
        <f ca="1">(TRUNC(PRODUCT($E$12:$E1173),16))</f>
        <v>1.15545501709777</v>
      </c>
      <c r="G1174" s="145">
        <f t="shared" ca="1" si="354"/>
        <v>1.14943834689196</v>
      </c>
      <c r="H1174" s="145">
        <f t="shared" ca="1" si="356"/>
        <v>1.00523444</v>
      </c>
      <c r="I1174" s="147">
        <f t="shared" si="364"/>
        <v>2.9499999999999998E-2</v>
      </c>
      <c r="J1174" s="148">
        <f t="shared" si="372"/>
        <v>44603</v>
      </c>
      <c r="K1174" s="149">
        <f t="shared" si="365"/>
        <v>13</v>
      </c>
      <c r="L1174" s="150">
        <f t="shared" si="366"/>
        <v>13</v>
      </c>
      <c r="M1174" s="151">
        <f t="shared" si="357"/>
        <v>1.001500936</v>
      </c>
      <c r="N1174" s="151">
        <f t="shared" ca="1" si="358"/>
        <v>1.0067432329999999</v>
      </c>
      <c r="O1174" s="150">
        <f t="shared" si="367"/>
        <v>0</v>
      </c>
      <c r="P1174" s="145">
        <f t="shared" ca="1" si="359"/>
        <v>-1.8224935799999999</v>
      </c>
      <c r="Q1174" s="152">
        <f t="shared" si="360"/>
        <v>0</v>
      </c>
      <c r="R1174" s="153" t="str">
        <f t="shared" si="368"/>
        <v>A+J=</v>
      </c>
      <c r="S1174" s="148">
        <f t="shared" si="369"/>
        <v>44631</v>
      </c>
      <c r="T1174" s="154">
        <f t="shared" si="361"/>
        <v>0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7" t="str">
        <f t="shared" ca="1" si="370"/>
        <v>Pago</v>
      </c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</row>
    <row r="1175" spans="1:208" x14ac:dyDescent="0.2">
      <c r="A1175" s="143">
        <f t="shared" si="362"/>
        <v>44625</v>
      </c>
      <c r="B1175" s="144">
        <f t="shared" ca="1" si="371"/>
        <v>-272.2331953300091</v>
      </c>
      <c r="C1175" s="145">
        <f t="shared" si="363"/>
        <v>-270.27000000000908</v>
      </c>
      <c r="D1175" s="146">
        <f ca="1">IF(A1175&lt;$B$1,VLOOKUP(A1175,[1]DI!$A$4:$B$15000,2,FALSE),0)</f>
        <v>0</v>
      </c>
      <c r="E1175" s="145">
        <f t="shared" ca="1" si="355"/>
        <v>1</v>
      </c>
      <c r="F1175" s="145">
        <f ca="1">(TRUNC(PRODUCT($E$12:$E1174),16))</f>
        <v>1.1559191402690401</v>
      </c>
      <c r="G1175" s="145">
        <f t="shared" ca="1" si="354"/>
        <v>1.14943834689196</v>
      </c>
      <c r="H1175" s="145">
        <f t="shared" ca="1" si="356"/>
        <v>1.00563823</v>
      </c>
      <c r="I1175" s="147">
        <f t="shared" si="364"/>
        <v>2.9499999999999998E-2</v>
      </c>
      <c r="J1175" s="148">
        <f t="shared" si="372"/>
        <v>44603</v>
      </c>
      <c r="K1175" s="149">
        <f t="shared" si="365"/>
        <v>13</v>
      </c>
      <c r="L1175" s="150">
        <f t="shared" si="366"/>
        <v>14</v>
      </c>
      <c r="M1175" s="151">
        <f t="shared" si="357"/>
        <v>1.0016164860000001</v>
      </c>
      <c r="N1175" s="151">
        <f t="shared" ca="1" si="358"/>
        <v>1.0072638300000001</v>
      </c>
      <c r="O1175" s="150">
        <f t="shared" si="367"/>
        <v>0</v>
      </c>
      <c r="P1175" s="145">
        <f t="shared" ca="1" si="359"/>
        <v>-1.96319533</v>
      </c>
      <c r="Q1175" s="152">
        <f t="shared" si="360"/>
        <v>0</v>
      </c>
      <c r="R1175" s="153" t="str">
        <f t="shared" si="368"/>
        <v>A+J=</v>
      </c>
      <c r="S1175" s="148">
        <f t="shared" si="369"/>
        <v>44631</v>
      </c>
      <c r="T1175" s="154">
        <f t="shared" si="361"/>
        <v>0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7" t="str">
        <f t="shared" ca="1" si="370"/>
        <v>Pago</v>
      </c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</row>
    <row r="1176" spans="1:208" x14ac:dyDescent="0.2">
      <c r="A1176" s="143">
        <f t="shared" si="362"/>
        <v>44626</v>
      </c>
      <c r="B1176" s="144">
        <f t="shared" ca="1" si="371"/>
        <v>-272.2331953300091</v>
      </c>
      <c r="C1176" s="145">
        <f t="shared" si="363"/>
        <v>-270.27000000000908</v>
      </c>
      <c r="D1176" s="146">
        <f ca="1">IF(A1176&lt;$B$1,VLOOKUP(A1176,[1]DI!$A$4:$B$15000,2,FALSE),0)</f>
        <v>0</v>
      </c>
      <c r="E1176" s="145">
        <f t="shared" ca="1" si="355"/>
        <v>1</v>
      </c>
      <c r="F1176" s="145">
        <f ca="1">(TRUNC(PRODUCT($E$12:$E1175),16))</f>
        <v>1.1559191402690401</v>
      </c>
      <c r="G1176" s="145">
        <f t="shared" ca="1" si="354"/>
        <v>1.14943834689196</v>
      </c>
      <c r="H1176" s="145">
        <f t="shared" ca="1" si="356"/>
        <v>1.00563823</v>
      </c>
      <c r="I1176" s="147">
        <f t="shared" si="364"/>
        <v>2.9499999999999998E-2</v>
      </c>
      <c r="J1176" s="148">
        <f t="shared" si="372"/>
        <v>44603</v>
      </c>
      <c r="K1176" s="149">
        <f t="shared" si="365"/>
        <v>13</v>
      </c>
      <c r="L1176" s="150">
        <f t="shared" si="366"/>
        <v>14</v>
      </c>
      <c r="M1176" s="151">
        <f t="shared" si="357"/>
        <v>1.0016164860000001</v>
      </c>
      <c r="N1176" s="151">
        <f t="shared" ca="1" si="358"/>
        <v>1.0072638300000001</v>
      </c>
      <c r="O1176" s="150">
        <f t="shared" si="367"/>
        <v>0</v>
      </c>
      <c r="P1176" s="145">
        <f t="shared" ca="1" si="359"/>
        <v>-1.96319533</v>
      </c>
      <c r="Q1176" s="152">
        <f t="shared" si="360"/>
        <v>0</v>
      </c>
      <c r="R1176" s="153" t="str">
        <f t="shared" si="368"/>
        <v>A+J=</v>
      </c>
      <c r="S1176" s="148">
        <f t="shared" si="369"/>
        <v>44631</v>
      </c>
      <c r="T1176" s="154">
        <f t="shared" si="361"/>
        <v>0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7" t="str">
        <f t="shared" ca="1" si="370"/>
        <v>Pago</v>
      </c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</row>
    <row r="1177" spans="1:208" x14ac:dyDescent="0.2">
      <c r="A1177" s="143">
        <f t="shared" si="362"/>
        <v>44627</v>
      </c>
      <c r="B1177" s="144">
        <f t="shared" ca="1" si="371"/>
        <v>-272.2331953300091</v>
      </c>
      <c r="C1177" s="145">
        <f t="shared" si="363"/>
        <v>-270.27000000000908</v>
      </c>
      <c r="D1177" s="146">
        <f ca="1">IF(A1177&lt;$B$1,VLOOKUP(A1177,[1]DI!$A$4:$B$15000,2,FALSE),0)</f>
        <v>0.1065</v>
      </c>
      <c r="E1177" s="145">
        <f t="shared" ca="1" si="355"/>
        <v>1.00040168</v>
      </c>
      <c r="F1177" s="145">
        <f ca="1">(TRUNC(PRODUCT($E$12:$E1176),16))</f>
        <v>1.1559191402690401</v>
      </c>
      <c r="G1177" s="145">
        <f t="shared" ca="1" si="354"/>
        <v>1.14943834689196</v>
      </c>
      <c r="H1177" s="145">
        <f t="shared" ca="1" si="356"/>
        <v>1.00563823</v>
      </c>
      <c r="I1177" s="147">
        <f t="shared" si="364"/>
        <v>2.9499999999999998E-2</v>
      </c>
      <c r="J1177" s="148">
        <f t="shared" si="372"/>
        <v>44603</v>
      </c>
      <c r="K1177" s="149">
        <f t="shared" si="365"/>
        <v>14</v>
      </c>
      <c r="L1177" s="150">
        <f t="shared" si="366"/>
        <v>14</v>
      </c>
      <c r="M1177" s="151">
        <f t="shared" si="357"/>
        <v>1.0016164860000001</v>
      </c>
      <c r="N1177" s="151">
        <f t="shared" ca="1" si="358"/>
        <v>1.0072638300000001</v>
      </c>
      <c r="O1177" s="150">
        <f t="shared" si="367"/>
        <v>0</v>
      </c>
      <c r="P1177" s="145">
        <f t="shared" ca="1" si="359"/>
        <v>-1.96319533</v>
      </c>
      <c r="Q1177" s="152">
        <f t="shared" si="360"/>
        <v>0</v>
      </c>
      <c r="R1177" s="153" t="str">
        <f t="shared" si="368"/>
        <v>A+J=</v>
      </c>
      <c r="S1177" s="148">
        <f t="shared" si="369"/>
        <v>44631</v>
      </c>
      <c r="T1177" s="154">
        <f t="shared" si="361"/>
        <v>0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7" t="str">
        <f t="shared" ca="1" si="370"/>
        <v>Pago</v>
      </c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</row>
    <row r="1178" spans="1:208" x14ac:dyDescent="0.2">
      <c r="A1178" s="143">
        <f t="shared" si="362"/>
        <v>44628</v>
      </c>
      <c r="B1178" s="144">
        <f t="shared" ca="1" si="371"/>
        <v>-272.37396654000906</v>
      </c>
      <c r="C1178" s="145">
        <f t="shared" si="363"/>
        <v>-270.27000000000908</v>
      </c>
      <c r="D1178" s="146">
        <f ca="1">IF(A1178&lt;$B$1,VLOOKUP(A1178,[1]DI!$A$4:$B$15000,2,FALSE),0)</f>
        <v>0.1065</v>
      </c>
      <c r="E1178" s="145">
        <f t="shared" ca="1" si="355"/>
        <v>1.00040168</v>
      </c>
      <c r="F1178" s="145">
        <f ca="1">(TRUNC(PRODUCT($E$12:$E1177),16))</f>
        <v>1.15638344986931</v>
      </c>
      <c r="G1178" s="145">
        <f t="shared" ca="1" si="354"/>
        <v>1.14943834689196</v>
      </c>
      <c r="H1178" s="145">
        <f t="shared" ca="1" si="356"/>
        <v>1.00604217</v>
      </c>
      <c r="I1178" s="147">
        <f t="shared" si="364"/>
        <v>2.9499999999999998E-2</v>
      </c>
      <c r="J1178" s="148">
        <f t="shared" si="372"/>
        <v>44603</v>
      </c>
      <c r="K1178" s="149">
        <f t="shared" si="365"/>
        <v>15</v>
      </c>
      <c r="L1178" s="150">
        <f t="shared" si="366"/>
        <v>15</v>
      </c>
      <c r="M1178" s="151">
        <f t="shared" si="357"/>
        <v>1.0017320489999999</v>
      </c>
      <c r="N1178" s="151">
        <f t="shared" ca="1" si="358"/>
        <v>1.007784684</v>
      </c>
      <c r="O1178" s="150">
        <f t="shared" si="367"/>
        <v>0</v>
      </c>
      <c r="P1178" s="145">
        <f t="shared" ca="1" si="359"/>
        <v>-2.1039665400000001</v>
      </c>
      <c r="Q1178" s="152">
        <f t="shared" si="360"/>
        <v>0</v>
      </c>
      <c r="R1178" s="153" t="str">
        <f t="shared" si="368"/>
        <v>A+J=</v>
      </c>
      <c r="S1178" s="148">
        <f t="shared" si="369"/>
        <v>44631</v>
      </c>
      <c r="T1178" s="154">
        <f t="shared" si="361"/>
        <v>0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7" t="str">
        <f t="shared" ca="1" si="370"/>
        <v>Pago</v>
      </c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</row>
    <row r="1179" spans="1:208" x14ac:dyDescent="0.2">
      <c r="A1179" s="143">
        <f t="shared" si="362"/>
        <v>44629</v>
      </c>
      <c r="B1179" s="144">
        <f t="shared" ca="1" si="371"/>
        <v>-272.51481262000908</v>
      </c>
      <c r="C1179" s="145">
        <f t="shared" si="363"/>
        <v>-270.27000000000908</v>
      </c>
      <c r="D1179" s="146">
        <f ca="1">IF(A1179&lt;$B$1,VLOOKUP(A1179,[1]DI!$A$4:$B$15000,2,FALSE),0)</f>
        <v>0.1065</v>
      </c>
      <c r="E1179" s="145">
        <f t="shared" ca="1" si="355"/>
        <v>1.00040168</v>
      </c>
      <c r="F1179" s="145">
        <f ca="1">(TRUNC(PRODUCT($E$12:$E1178),16))</f>
        <v>1.15684794597345</v>
      </c>
      <c r="G1179" s="145">
        <f t="shared" ca="1" si="354"/>
        <v>1.14943834689196</v>
      </c>
      <c r="H1179" s="145">
        <f t="shared" ca="1" si="356"/>
        <v>1.00644628</v>
      </c>
      <c r="I1179" s="147">
        <f t="shared" si="364"/>
        <v>2.9499999999999998E-2</v>
      </c>
      <c r="J1179" s="148">
        <f t="shared" si="372"/>
        <v>44603</v>
      </c>
      <c r="K1179" s="149">
        <f t="shared" si="365"/>
        <v>16</v>
      </c>
      <c r="L1179" s="150">
        <f t="shared" si="366"/>
        <v>16</v>
      </c>
      <c r="M1179" s="151">
        <f t="shared" si="357"/>
        <v>1.0018476249999999</v>
      </c>
      <c r="N1179" s="151">
        <f t="shared" ca="1" si="358"/>
        <v>1.0083058149999999</v>
      </c>
      <c r="O1179" s="150">
        <f t="shared" si="367"/>
        <v>0</v>
      </c>
      <c r="P1179" s="145">
        <f t="shared" ca="1" si="359"/>
        <v>-2.2448126199999998</v>
      </c>
      <c r="Q1179" s="152">
        <f t="shared" si="360"/>
        <v>0</v>
      </c>
      <c r="R1179" s="153" t="str">
        <f t="shared" si="368"/>
        <v>A+J=</v>
      </c>
      <c r="S1179" s="148">
        <f t="shared" si="369"/>
        <v>44631</v>
      </c>
      <c r="T1179" s="154">
        <f t="shared" si="361"/>
        <v>0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7" t="str">
        <f t="shared" ca="1" si="370"/>
        <v>Pago</v>
      </c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</row>
    <row r="1180" spans="1:208" x14ac:dyDescent="0.2">
      <c r="A1180" s="143">
        <f t="shared" si="362"/>
        <v>44630</v>
      </c>
      <c r="B1180" s="144">
        <f t="shared" ca="1" si="371"/>
        <v>-272.65573112000908</v>
      </c>
      <c r="C1180" s="145">
        <f t="shared" si="363"/>
        <v>-270.27000000000908</v>
      </c>
      <c r="D1180" s="146">
        <f ca="1">IF(A1180&lt;$B$1,VLOOKUP(A1180,[1]DI!$A$4:$B$15000,2,FALSE),0)</f>
        <v>0.1065</v>
      </c>
      <c r="E1180" s="145">
        <f t="shared" ca="1" si="355"/>
        <v>1.00040168</v>
      </c>
      <c r="F1180" s="145">
        <f ca="1">(TRUNC(PRODUCT($E$12:$E1179),16))</f>
        <v>1.15731262865639</v>
      </c>
      <c r="G1180" s="145">
        <f t="shared" ca="1" si="354"/>
        <v>1.14943834689196</v>
      </c>
      <c r="H1180" s="145">
        <f t="shared" ca="1" si="356"/>
        <v>1.00685055</v>
      </c>
      <c r="I1180" s="147">
        <f t="shared" si="364"/>
        <v>2.9499999999999998E-2</v>
      </c>
      <c r="J1180" s="148">
        <f t="shared" si="372"/>
        <v>44603</v>
      </c>
      <c r="K1180" s="149">
        <f t="shared" si="365"/>
        <v>17</v>
      </c>
      <c r="L1180" s="150">
        <f t="shared" si="366"/>
        <v>17</v>
      </c>
      <c r="M1180" s="151">
        <f t="shared" si="357"/>
        <v>1.001963215</v>
      </c>
      <c r="N1180" s="151">
        <f t="shared" ca="1" si="358"/>
        <v>1.0088272140000001</v>
      </c>
      <c r="O1180" s="150">
        <f t="shared" si="367"/>
        <v>0</v>
      </c>
      <c r="P1180" s="145">
        <f t="shared" ca="1" si="359"/>
        <v>-2.38573112</v>
      </c>
      <c r="Q1180" s="152">
        <f t="shared" si="360"/>
        <v>0</v>
      </c>
      <c r="R1180" s="153" t="str">
        <f t="shared" si="368"/>
        <v>A+J=</v>
      </c>
      <c r="S1180" s="148">
        <f t="shared" si="369"/>
        <v>44631</v>
      </c>
      <c r="T1180" s="154">
        <f t="shared" si="361"/>
        <v>0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7" t="str">
        <f t="shared" ca="1" si="370"/>
        <v>Pago</v>
      </c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</row>
    <row r="1181" spans="1:208" x14ac:dyDescent="0.2">
      <c r="A1181" s="143">
        <f t="shared" si="362"/>
        <v>44631</v>
      </c>
      <c r="B1181" s="144">
        <f t="shared" ca="1" si="371"/>
        <v>-272.79672179000909</v>
      </c>
      <c r="C1181" s="145">
        <f t="shared" si="363"/>
        <v>-270.27000000000908</v>
      </c>
      <c r="D1181" s="146">
        <f ca="1">IF(A1181&lt;$B$1,VLOOKUP(A1181,[1]DI!$A$4:$B$15000,2,FALSE),0)</f>
        <v>0.1065</v>
      </c>
      <c r="E1181" s="145">
        <f t="shared" ca="1" si="355"/>
        <v>1.00040168</v>
      </c>
      <c r="F1181" s="145">
        <f ca="1">(TRUNC(PRODUCT($E$12:$E1180),16))</f>
        <v>1.1577774979930699</v>
      </c>
      <c r="G1181" s="145">
        <f t="shared" ca="1" si="354"/>
        <v>1.14943834689196</v>
      </c>
      <c r="H1181" s="145">
        <f t="shared" ca="1" si="356"/>
        <v>1.0072549799999999</v>
      </c>
      <c r="I1181" s="147">
        <f t="shared" si="364"/>
        <v>2.9499999999999998E-2</v>
      </c>
      <c r="J1181" s="148">
        <f t="shared" si="372"/>
        <v>44603</v>
      </c>
      <c r="K1181" s="149">
        <f t="shared" si="365"/>
        <v>18</v>
      </c>
      <c r="L1181" s="150">
        <f t="shared" si="366"/>
        <v>18</v>
      </c>
      <c r="M1181" s="151">
        <f t="shared" si="357"/>
        <v>1.002078818</v>
      </c>
      <c r="N1181" s="151">
        <f t="shared" ca="1" si="358"/>
        <v>1.0093488799999999</v>
      </c>
      <c r="O1181" s="150">
        <f t="shared" si="367"/>
        <v>39</v>
      </c>
      <c r="P1181" s="145">
        <f t="shared" ca="1" si="359"/>
        <v>-2.5267217899999999</v>
      </c>
      <c r="Q1181" s="152">
        <f t="shared" si="360"/>
        <v>270.27</v>
      </c>
      <c r="R1181" s="153" t="str">
        <f t="shared" si="368"/>
        <v>A+J=</v>
      </c>
      <c r="S1181" s="148">
        <f t="shared" si="369"/>
        <v>44631</v>
      </c>
      <c r="T1181" s="154">
        <f t="shared" ca="1" si="361"/>
        <v>5220993.9250949994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7" t="str">
        <f t="shared" ca="1" si="370"/>
        <v>Pago</v>
      </c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</row>
    <row r="1182" spans="1:208" x14ac:dyDescent="0.2">
      <c r="A1182" s="143">
        <f t="shared" si="362"/>
        <v>44632</v>
      </c>
      <c r="B1182" s="144">
        <f t="shared" ca="1" si="371"/>
        <v>-540.81951485000911</v>
      </c>
      <c r="C1182" s="145">
        <f t="shared" si="363"/>
        <v>-540.54000000000906</v>
      </c>
      <c r="D1182" s="146">
        <f ca="1">IF(A1182&lt;$B$1,VLOOKUP(A1182,[1]DI!$A$4:$B$15000,2,FALSE),0)</f>
        <v>0</v>
      </c>
      <c r="E1182" s="145">
        <f t="shared" ca="1" si="355"/>
        <v>1</v>
      </c>
      <c r="F1182" s="145">
        <f ca="1">(TRUNC(PRODUCT($E$12:$E1181),16))</f>
        <v>1.15824255405846</v>
      </c>
      <c r="G1182" s="145">
        <f t="shared" ca="1" si="354"/>
        <v>1.1577774979930699</v>
      </c>
      <c r="H1182" s="145">
        <f t="shared" ca="1" si="356"/>
        <v>1.00040168</v>
      </c>
      <c r="I1182" s="147">
        <f t="shared" si="364"/>
        <v>2.9499999999999998E-2</v>
      </c>
      <c r="J1182" s="148">
        <f t="shared" si="372"/>
        <v>44631</v>
      </c>
      <c r="K1182" s="149">
        <f t="shared" si="365"/>
        <v>1</v>
      </c>
      <c r="L1182" s="150">
        <f t="shared" si="366"/>
        <v>1</v>
      </c>
      <c r="M1182" s="151">
        <f t="shared" si="357"/>
        <v>1.000115377</v>
      </c>
      <c r="N1182" s="151">
        <f t="shared" ca="1" si="358"/>
        <v>1.000517103</v>
      </c>
      <c r="O1182" s="150">
        <f t="shared" si="367"/>
        <v>0</v>
      </c>
      <c r="P1182" s="145">
        <f t="shared" ca="1" si="359"/>
        <v>-0.27951484999999998</v>
      </c>
      <c r="Q1182" s="152">
        <f t="shared" si="360"/>
        <v>0</v>
      </c>
      <c r="R1182" s="153" t="str">
        <f t="shared" si="368"/>
        <v>A+J=</v>
      </c>
      <c r="S1182" s="148">
        <f t="shared" si="369"/>
        <v>44662</v>
      </c>
      <c r="T1182" s="154">
        <f t="shared" si="361"/>
        <v>0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7" t="str">
        <f t="shared" ca="1" si="370"/>
        <v>Pago</v>
      </c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</row>
    <row r="1183" spans="1:208" x14ac:dyDescent="0.2">
      <c r="A1183" s="143">
        <f t="shared" si="362"/>
        <v>44633</v>
      </c>
      <c r="B1183" s="144">
        <f t="shared" ca="1" si="371"/>
        <v>-540.81951485000911</v>
      </c>
      <c r="C1183" s="145">
        <f t="shared" si="363"/>
        <v>-540.54000000000906</v>
      </c>
      <c r="D1183" s="146">
        <f ca="1">IF(A1183&lt;$B$1,VLOOKUP(A1183,[1]DI!$A$4:$B$15000,2,FALSE),0)</f>
        <v>0</v>
      </c>
      <c r="E1183" s="145">
        <f t="shared" ca="1" si="355"/>
        <v>1</v>
      </c>
      <c r="F1183" s="145">
        <f ca="1">(TRUNC(PRODUCT($E$12:$E1182),16))</f>
        <v>1.15824255405846</v>
      </c>
      <c r="G1183" s="145">
        <f t="shared" ca="1" si="354"/>
        <v>1.1577774979930699</v>
      </c>
      <c r="H1183" s="145">
        <f t="shared" ca="1" si="356"/>
        <v>1.00040168</v>
      </c>
      <c r="I1183" s="147">
        <f t="shared" si="364"/>
        <v>2.9499999999999998E-2</v>
      </c>
      <c r="J1183" s="148">
        <f t="shared" si="372"/>
        <v>44631</v>
      </c>
      <c r="K1183" s="149">
        <f t="shared" si="365"/>
        <v>1</v>
      </c>
      <c r="L1183" s="150">
        <f t="shared" si="366"/>
        <v>1</v>
      </c>
      <c r="M1183" s="151">
        <f t="shared" si="357"/>
        <v>1.000115377</v>
      </c>
      <c r="N1183" s="151">
        <f t="shared" ca="1" si="358"/>
        <v>1.000517103</v>
      </c>
      <c r="O1183" s="150">
        <f t="shared" si="367"/>
        <v>0</v>
      </c>
      <c r="P1183" s="145">
        <f t="shared" ca="1" si="359"/>
        <v>-0.27951484999999998</v>
      </c>
      <c r="Q1183" s="152">
        <f t="shared" si="360"/>
        <v>0</v>
      </c>
      <c r="R1183" s="153" t="str">
        <f t="shared" si="368"/>
        <v>A+J=</v>
      </c>
      <c r="S1183" s="148">
        <f t="shared" si="369"/>
        <v>44662</v>
      </c>
      <c r="T1183" s="154">
        <f t="shared" si="361"/>
        <v>0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7" t="str">
        <f t="shared" ca="1" si="370"/>
        <v>Pago</v>
      </c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</row>
    <row r="1184" spans="1:208" x14ac:dyDescent="0.2">
      <c r="A1184" s="143">
        <f t="shared" si="362"/>
        <v>44634</v>
      </c>
      <c r="B1184" s="144">
        <f t="shared" ca="1" si="371"/>
        <v>-540.81951485000911</v>
      </c>
      <c r="C1184" s="145">
        <f t="shared" si="363"/>
        <v>-540.54000000000906</v>
      </c>
      <c r="D1184" s="146">
        <f ca="1">IF(A1184&lt;$B$1,VLOOKUP(A1184,[1]DI!$A$4:$B$15000,2,FALSE),0)</f>
        <v>0.1065</v>
      </c>
      <c r="E1184" s="145">
        <f t="shared" ca="1" si="355"/>
        <v>1.00040168</v>
      </c>
      <c r="F1184" s="145">
        <f ca="1">(TRUNC(PRODUCT($E$12:$E1183),16))</f>
        <v>1.15824255405846</v>
      </c>
      <c r="G1184" s="145">
        <f t="shared" ca="1" si="354"/>
        <v>1.1577774979930699</v>
      </c>
      <c r="H1184" s="145">
        <f t="shared" ca="1" si="356"/>
        <v>1.00040168</v>
      </c>
      <c r="I1184" s="147">
        <f t="shared" si="364"/>
        <v>2.9499999999999998E-2</v>
      </c>
      <c r="J1184" s="148">
        <f t="shared" si="372"/>
        <v>44631</v>
      </c>
      <c r="K1184" s="149">
        <f t="shared" si="365"/>
        <v>1</v>
      </c>
      <c r="L1184" s="150">
        <f t="shared" si="366"/>
        <v>1</v>
      </c>
      <c r="M1184" s="151">
        <f t="shared" si="357"/>
        <v>1.000115377</v>
      </c>
      <c r="N1184" s="151">
        <f t="shared" ca="1" si="358"/>
        <v>1.000517103</v>
      </c>
      <c r="O1184" s="150">
        <f t="shared" si="367"/>
        <v>0</v>
      </c>
      <c r="P1184" s="145">
        <f t="shared" ca="1" si="359"/>
        <v>-0.27951484999999998</v>
      </c>
      <c r="Q1184" s="152">
        <f t="shared" si="360"/>
        <v>0</v>
      </c>
      <c r="R1184" s="153" t="str">
        <f t="shared" si="368"/>
        <v>A+J=</v>
      </c>
      <c r="S1184" s="148">
        <f t="shared" si="369"/>
        <v>44662</v>
      </c>
      <c r="T1184" s="154">
        <f t="shared" si="361"/>
        <v>0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7" t="str">
        <f t="shared" ca="1" si="370"/>
        <v>Pago</v>
      </c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</row>
    <row r="1185" spans="1:208" x14ac:dyDescent="0.2">
      <c r="A1185" s="143">
        <f t="shared" si="362"/>
        <v>44635</v>
      </c>
      <c r="B1185" s="144">
        <f t="shared" ca="1" si="371"/>
        <v>-541.09917349000909</v>
      </c>
      <c r="C1185" s="145">
        <f t="shared" si="363"/>
        <v>-540.54000000000906</v>
      </c>
      <c r="D1185" s="146">
        <f ca="1">IF(A1185&lt;$B$1,VLOOKUP(A1185,[1]DI!$A$4:$B$15000,2,FALSE),0)</f>
        <v>0.1065</v>
      </c>
      <c r="E1185" s="145">
        <f t="shared" ca="1" si="355"/>
        <v>1.00040168</v>
      </c>
      <c r="F1185" s="145">
        <f ca="1">(TRUNC(PRODUCT($E$12:$E1184),16))</f>
        <v>1.1587077969275701</v>
      </c>
      <c r="G1185" s="145">
        <f t="shared" ca="1" si="354"/>
        <v>1.1577774979930699</v>
      </c>
      <c r="H1185" s="145">
        <f t="shared" ca="1" si="356"/>
        <v>1.0008035200000001</v>
      </c>
      <c r="I1185" s="147">
        <f t="shared" si="364"/>
        <v>2.9499999999999998E-2</v>
      </c>
      <c r="J1185" s="148">
        <f t="shared" si="372"/>
        <v>44631</v>
      </c>
      <c r="K1185" s="149">
        <f t="shared" si="365"/>
        <v>2</v>
      </c>
      <c r="L1185" s="150">
        <f t="shared" si="366"/>
        <v>2</v>
      </c>
      <c r="M1185" s="151">
        <f t="shared" si="357"/>
        <v>1.0002307669999999</v>
      </c>
      <c r="N1185" s="151">
        <f t="shared" ca="1" si="358"/>
        <v>1.001034472</v>
      </c>
      <c r="O1185" s="150">
        <f t="shared" si="367"/>
        <v>0</v>
      </c>
      <c r="P1185" s="145">
        <f t="shared" ca="1" si="359"/>
        <v>-0.55917349000000005</v>
      </c>
      <c r="Q1185" s="152">
        <f t="shared" si="360"/>
        <v>0</v>
      </c>
      <c r="R1185" s="153" t="str">
        <f t="shared" si="368"/>
        <v>A+J=</v>
      </c>
      <c r="S1185" s="148">
        <f t="shared" si="369"/>
        <v>44662</v>
      </c>
      <c r="T1185" s="154">
        <f t="shared" si="361"/>
        <v>0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7" t="str">
        <f t="shared" ca="1" si="370"/>
        <v>Pago</v>
      </c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</row>
    <row r="1186" spans="1:208" x14ac:dyDescent="0.2">
      <c r="A1186" s="143">
        <f t="shared" si="362"/>
        <v>44636</v>
      </c>
      <c r="B1186" s="144">
        <f t="shared" ca="1" si="371"/>
        <v>-541.3789759100091</v>
      </c>
      <c r="C1186" s="145">
        <f t="shared" si="363"/>
        <v>-540.54000000000906</v>
      </c>
      <c r="D1186" s="146">
        <f ca="1">IF(A1186&lt;$B$1,VLOOKUP(A1186,[1]DI!$A$4:$B$15000,2,FALSE),0)</f>
        <v>0.1065</v>
      </c>
      <c r="E1186" s="145">
        <f t="shared" ca="1" si="355"/>
        <v>1.00040168</v>
      </c>
      <c r="F1186" s="145">
        <f ca="1">(TRUNC(PRODUCT($E$12:$E1185),16))</f>
        <v>1.15917322667544</v>
      </c>
      <c r="G1186" s="145">
        <f t="shared" ca="1" si="354"/>
        <v>1.1577774979930699</v>
      </c>
      <c r="H1186" s="145">
        <f t="shared" ca="1" si="356"/>
        <v>1.0012055200000001</v>
      </c>
      <c r="I1186" s="147">
        <f t="shared" si="364"/>
        <v>2.9499999999999998E-2</v>
      </c>
      <c r="J1186" s="148">
        <f t="shared" si="372"/>
        <v>44631</v>
      </c>
      <c r="K1186" s="149">
        <f t="shared" si="365"/>
        <v>3</v>
      </c>
      <c r="L1186" s="150">
        <f t="shared" si="366"/>
        <v>3</v>
      </c>
      <c r="M1186" s="151">
        <f t="shared" si="357"/>
        <v>1.00034617</v>
      </c>
      <c r="N1186" s="151">
        <f t="shared" ca="1" si="358"/>
        <v>1.001552107</v>
      </c>
      <c r="O1186" s="150">
        <f t="shared" si="367"/>
        <v>0</v>
      </c>
      <c r="P1186" s="145">
        <f t="shared" ca="1" si="359"/>
        <v>-0.83897591000000005</v>
      </c>
      <c r="Q1186" s="152">
        <f t="shared" si="360"/>
        <v>0</v>
      </c>
      <c r="R1186" s="153" t="str">
        <f t="shared" si="368"/>
        <v>A+J=</v>
      </c>
      <c r="S1186" s="148">
        <f t="shared" si="369"/>
        <v>44662</v>
      </c>
      <c r="T1186" s="154">
        <f t="shared" si="361"/>
        <v>0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7" t="str">
        <f t="shared" ca="1" si="370"/>
        <v>Pago</v>
      </c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</row>
    <row r="1187" spans="1:208" x14ac:dyDescent="0.2">
      <c r="A1187" s="143">
        <f t="shared" si="362"/>
        <v>44637</v>
      </c>
      <c r="B1187" s="144">
        <f t="shared" ca="1" si="371"/>
        <v>-541.6589280700091</v>
      </c>
      <c r="C1187" s="145">
        <f t="shared" si="363"/>
        <v>-540.54000000000906</v>
      </c>
      <c r="D1187" s="146">
        <f ca="1">IF(A1187&lt;$B$1,VLOOKUP(A1187,[1]DI!$A$4:$B$15000,2,FALSE),0)</f>
        <v>0.11649999999999999</v>
      </c>
      <c r="E1187" s="145">
        <f t="shared" ca="1" si="355"/>
        <v>1.0004373900000001</v>
      </c>
      <c r="F1187" s="145">
        <f ca="1">(TRUNC(PRODUCT($E$12:$E1186),16))</f>
        <v>1.1596388433771401</v>
      </c>
      <c r="G1187" s="145">
        <f t="shared" ca="1" si="354"/>
        <v>1.1577774979930699</v>
      </c>
      <c r="H1187" s="145">
        <f t="shared" ca="1" si="356"/>
        <v>1.0016076899999999</v>
      </c>
      <c r="I1187" s="147">
        <f t="shared" si="364"/>
        <v>2.9499999999999998E-2</v>
      </c>
      <c r="J1187" s="148">
        <f t="shared" si="372"/>
        <v>44631</v>
      </c>
      <c r="K1187" s="149">
        <f t="shared" si="365"/>
        <v>4</v>
      </c>
      <c r="L1187" s="150">
        <f t="shared" si="366"/>
        <v>4</v>
      </c>
      <c r="M1187" s="151">
        <f t="shared" si="357"/>
        <v>1.000461587</v>
      </c>
      <c r="N1187" s="151">
        <f t="shared" ca="1" si="358"/>
        <v>1.002070019</v>
      </c>
      <c r="O1187" s="150">
        <f t="shared" si="367"/>
        <v>0</v>
      </c>
      <c r="P1187" s="145">
        <f t="shared" ca="1" si="359"/>
        <v>-1.1189280699999999</v>
      </c>
      <c r="Q1187" s="152">
        <f t="shared" si="360"/>
        <v>0</v>
      </c>
      <c r="R1187" s="153" t="str">
        <f t="shared" si="368"/>
        <v>A+J=</v>
      </c>
      <c r="S1187" s="148">
        <f t="shared" si="369"/>
        <v>44662</v>
      </c>
      <c r="T1187" s="154">
        <f t="shared" si="361"/>
        <v>0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7" t="str">
        <f t="shared" ca="1" si="370"/>
        <v>Pago</v>
      </c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</row>
    <row r="1188" spans="1:208" x14ac:dyDescent="0.2">
      <c r="A1188" s="143">
        <f t="shared" si="362"/>
        <v>44638</v>
      </c>
      <c r="B1188" s="144">
        <f t="shared" ca="1" si="371"/>
        <v>-541.95836452000901</v>
      </c>
      <c r="C1188" s="145">
        <f t="shared" si="363"/>
        <v>-540.54000000000906</v>
      </c>
      <c r="D1188" s="146">
        <f ca="1">IF(A1188&lt;$B$1,VLOOKUP(A1188,[1]DI!$A$4:$B$15000,2,FALSE),0)</f>
        <v>0.11649999999999999</v>
      </c>
      <c r="E1188" s="145">
        <f t="shared" ca="1" si="355"/>
        <v>1.0004373900000001</v>
      </c>
      <c r="F1188" s="145">
        <f ca="1">(TRUNC(PRODUCT($E$12:$E1187),16))</f>
        <v>1.16014605781084</v>
      </c>
      <c r="G1188" s="145">
        <f t="shared" ca="1" si="354"/>
        <v>1.1577774979930699</v>
      </c>
      <c r="H1188" s="145">
        <f t="shared" ca="1" si="356"/>
        <v>1.00204578</v>
      </c>
      <c r="I1188" s="147">
        <f t="shared" si="364"/>
        <v>2.9499999999999998E-2</v>
      </c>
      <c r="J1188" s="148">
        <f t="shared" si="372"/>
        <v>44631</v>
      </c>
      <c r="K1188" s="149">
        <f t="shared" si="365"/>
        <v>5</v>
      </c>
      <c r="L1188" s="150">
        <f t="shared" si="366"/>
        <v>5</v>
      </c>
      <c r="M1188" s="151">
        <f t="shared" si="357"/>
        <v>1.0005770169999999</v>
      </c>
      <c r="N1188" s="151">
        <f t="shared" ca="1" si="358"/>
        <v>1.0026239770000001</v>
      </c>
      <c r="O1188" s="150">
        <f t="shared" si="367"/>
        <v>0</v>
      </c>
      <c r="P1188" s="145">
        <f t="shared" ca="1" si="359"/>
        <v>-1.4183645199999999</v>
      </c>
      <c r="Q1188" s="152">
        <f t="shared" si="360"/>
        <v>0</v>
      </c>
      <c r="R1188" s="153" t="str">
        <f t="shared" si="368"/>
        <v>A+J=</v>
      </c>
      <c r="S1188" s="148">
        <f t="shared" si="369"/>
        <v>44662</v>
      </c>
      <c r="T1188" s="154">
        <f t="shared" si="361"/>
        <v>0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7" t="str">
        <f t="shared" ca="1" si="370"/>
        <v>Pago</v>
      </c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</row>
    <row r="1189" spans="1:208" x14ac:dyDescent="0.2">
      <c r="A1189" s="143">
        <f t="shared" si="362"/>
        <v>44639</v>
      </c>
      <c r="B1189" s="144">
        <f t="shared" ca="1" si="371"/>
        <v>-542.25797125000906</v>
      </c>
      <c r="C1189" s="145">
        <f t="shared" si="363"/>
        <v>-540.54000000000906</v>
      </c>
      <c r="D1189" s="146">
        <f ca="1">IF(A1189&lt;$B$1,VLOOKUP(A1189,[1]DI!$A$4:$B$15000,2,FALSE),0)</f>
        <v>0</v>
      </c>
      <c r="E1189" s="145">
        <f t="shared" ca="1" si="355"/>
        <v>1</v>
      </c>
      <c r="F1189" s="145">
        <f ca="1">(TRUNC(PRODUCT($E$12:$E1188),16))</f>
        <v>1.1606534940950699</v>
      </c>
      <c r="G1189" s="145">
        <f t="shared" ca="1" si="354"/>
        <v>1.1577774979930699</v>
      </c>
      <c r="H1189" s="145">
        <f t="shared" ca="1" si="356"/>
        <v>1.0024840699999999</v>
      </c>
      <c r="I1189" s="147">
        <f t="shared" si="364"/>
        <v>2.9499999999999998E-2</v>
      </c>
      <c r="J1189" s="148">
        <f t="shared" si="372"/>
        <v>44631</v>
      </c>
      <c r="K1189" s="149">
        <f t="shared" si="365"/>
        <v>5</v>
      </c>
      <c r="L1189" s="150">
        <f t="shared" si="366"/>
        <v>6</v>
      </c>
      <c r="M1189" s="151">
        <f t="shared" si="357"/>
        <v>1.00069246</v>
      </c>
      <c r="N1189" s="151">
        <f t="shared" ca="1" si="358"/>
        <v>1.0031782499999999</v>
      </c>
      <c r="O1189" s="150">
        <f t="shared" si="367"/>
        <v>0</v>
      </c>
      <c r="P1189" s="145">
        <f t="shared" ca="1" si="359"/>
        <v>-1.7179712499999999</v>
      </c>
      <c r="Q1189" s="152">
        <f t="shared" si="360"/>
        <v>0</v>
      </c>
      <c r="R1189" s="153" t="str">
        <f t="shared" si="368"/>
        <v>A+J=</v>
      </c>
      <c r="S1189" s="148">
        <f t="shared" si="369"/>
        <v>44662</v>
      </c>
      <c r="T1189" s="154">
        <f t="shared" si="361"/>
        <v>0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7" t="str">
        <f t="shared" ca="1" si="370"/>
        <v>Pago</v>
      </c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</row>
    <row r="1190" spans="1:208" x14ac:dyDescent="0.2">
      <c r="A1190" s="143">
        <f t="shared" si="362"/>
        <v>44640</v>
      </c>
      <c r="B1190" s="144">
        <f t="shared" ca="1" si="371"/>
        <v>-542.25797125000906</v>
      </c>
      <c r="C1190" s="145">
        <f t="shared" si="363"/>
        <v>-540.54000000000906</v>
      </c>
      <c r="D1190" s="146">
        <f ca="1">IF(A1190&lt;$B$1,VLOOKUP(A1190,[1]DI!$A$4:$B$15000,2,FALSE),0)</f>
        <v>0</v>
      </c>
      <c r="E1190" s="145">
        <f t="shared" ca="1" si="355"/>
        <v>1</v>
      </c>
      <c r="F1190" s="145">
        <f ca="1">(TRUNC(PRODUCT($E$12:$E1189),16))</f>
        <v>1.1606534940950699</v>
      </c>
      <c r="G1190" s="145">
        <f t="shared" ca="1" si="354"/>
        <v>1.1577774979930699</v>
      </c>
      <c r="H1190" s="145">
        <f t="shared" ca="1" si="356"/>
        <v>1.0024840699999999</v>
      </c>
      <c r="I1190" s="147">
        <f t="shared" si="364"/>
        <v>2.9499999999999998E-2</v>
      </c>
      <c r="J1190" s="148">
        <f t="shared" si="372"/>
        <v>44631</v>
      </c>
      <c r="K1190" s="149">
        <f t="shared" si="365"/>
        <v>5</v>
      </c>
      <c r="L1190" s="150">
        <f t="shared" si="366"/>
        <v>6</v>
      </c>
      <c r="M1190" s="151">
        <f t="shared" si="357"/>
        <v>1.00069246</v>
      </c>
      <c r="N1190" s="151">
        <f t="shared" ca="1" si="358"/>
        <v>1.0031782499999999</v>
      </c>
      <c r="O1190" s="150">
        <f t="shared" si="367"/>
        <v>0</v>
      </c>
      <c r="P1190" s="145">
        <f t="shared" ca="1" si="359"/>
        <v>-1.7179712499999999</v>
      </c>
      <c r="Q1190" s="152">
        <f t="shared" si="360"/>
        <v>0</v>
      </c>
      <c r="R1190" s="153" t="str">
        <f t="shared" si="368"/>
        <v>A+J=</v>
      </c>
      <c r="S1190" s="148">
        <f t="shared" si="369"/>
        <v>44662</v>
      </c>
      <c r="T1190" s="154">
        <f t="shared" si="361"/>
        <v>0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7" t="str">
        <f t="shared" ca="1" si="370"/>
        <v>Pago</v>
      </c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</row>
    <row r="1191" spans="1:208" x14ac:dyDescent="0.2">
      <c r="A1191" s="143">
        <f t="shared" si="362"/>
        <v>44641</v>
      </c>
      <c r="B1191" s="144">
        <f t="shared" ca="1" si="371"/>
        <v>-542.25797125000906</v>
      </c>
      <c r="C1191" s="145">
        <f t="shared" si="363"/>
        <v>-540.54000000000906</v>
      </c>
      <c r="D1191" s="146">
        <f ca="1">IF(A1191&lt;$B$1,VLOOKUP(A1191,[1]DI!$A$4:$B$15000,2,FALSE),0)</f>
        <v>0.11649999999999999</v>
      </c>
      <c r="E1191" s="145">
        <f t="shared" ca="1" si="355"/>
        <v>1.0004373900000001</v>
      </c>
      <c r="F1191" s="145">
        <f ca="1">(TRUNC(PRODUCT($E$12:$E1190),16))</f>
        <v>1.1606534940950699</v>
      </c>
      <c r="G1191" s="145">
        <f t="shared" ca="1" si="354"/>
        <v>1.1577774979930699</v>
      </c>
      <c r="H1191" s="145">
        <f t="shared" ca="1" si="356"/>
        <v>1.0024840699999999</v>
      </c>
      <c r="I1191" s="147">
        <f t="shared" si="364"/>
        <v>2.9499999999999998E-2</v>
      </c>
      <c r="J1191" s="148">
        <f t="shared" si="372"/>
        <v>44631</v>
      </c>
      <c r="K1191" s="149">
        <f t="shared" si="365"/>
        <v>6</v>
      </c>
      <c r="L1191" s="150">
        <f t="shared" si="366"/>
        <v>6</v>
      </c>
      <c r="M1191" s="151">
        <f t="shared" si="357"/>
        <v>1.00069246</v>
      </c>
      <c r="N1191" s="151">
        <f t="shared" ca="1" si="358"/>
        <v>1.0031782499999999</v>
      </c>
      <c r="O1191" s="150">
        <f t="shared" si="367"/>
        <v>0</v>
      </c>
      <c r="P1191" s="145">
        <f t="shared" ca="1" si="359"/>
        <v>-1.7179712499999999</v>
      </c>
      <c r="Q1191" s="152">
        <f t="shared" si="360"/>
        <v>0</v>
      </c>
      <c r="R1191" s="153" t="str">
        <f t="shared" si="368"/>
        <v>A+J=</v>
      </c>
      <c r="S1191" s="148">
        <f t="shared" si="369"/>
        <v>44662</v>
      </c>
      <c r="T1191" s="154">
        <f t="shared" si="361"/>
        <v>0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7" t="str">
        <f t="shared" ca="1" si="370"/>
        <v>Pago</v>
      </c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</row>
    <row r="1192" spans="1:208" x14ac:dyDescent="0.2">
      <c r="A1192" s="143">
        <f t="shared" si="362"/>
        <v>44642</v>
      </c>
      <c r="B1192" s="144">
        <f t="shared" ca="1" si="371"/>
        <v>-542.5577369000091</v>
      </c>
      <c r="C1192" s="145">
        <f t="shared" si="363"/>
        <v>-540.54000000000906</v>
      </c>
      <c r="D1192" s="146">
        <f ca="1">IF(A1192&lt;$B$1,VLOOKUP(A1192,[1]DI!$A$4:$B$15000,2,FALSE),0)</f>
        <v>0.11649999999999999</v>
      </c>
      <c r="E1192" s="145">
        <f t="shared" ca="1" si="355"/>
        <v>1.0004373900000001</v>
      </c>
      <c r="F1192" s="145">
        <f ca="1">(TRUNC(PRODUCT($E$12:$E1191),16))</f>
        <v>1.1611611523268499</v>
      </c>
      <c r="G1192" s="145">
        <f t="shared" ca="1" si="354"/>
        <v>1.1577774979930699</v>
      </c>
      <c r="H1192" s="145">
        <f t="shared" ca="1" si="356"/>
        <v>1.0029225399999999</v>
      </c>
      <c r="I1192" s="147">
        <f t="shared" si="364"/>
        <v>2.9499999999999998E-2</v>
      </c>
      <c r="J1192" s="148">
        <f t="shared" si="372"/>
        <v>44631</v>
      </c>
      <c r="K1192" s="149">
        <f t="shared" si="365"/>
        <v>7</v>
      </c>
      <c r="L1192" s="150">
        <f t="shared" si="366"/>
        <v>7</v>
      </c>
      <c r="M1192" s="151">
        <f t="shared" si="357"/>
        <v>1.0008079160000001</v>
      </c>
      <c r="N1192" s="151">
        <f t="shared" ca="1" si="358"/>
        <v>1.0037328169999999</v>
      </c>
      <c r="O1192" s="150">
        <f t="shared" si="367"/>
        <v>0</v>
      </c>
      <c r="P1192" s="145">
        <f t="shared" ca="1" si="359"/>
        <v>-2.0177369000000001</v>
      </c>
      <c r="Q1192" s="152">
        <f t="shared" si="360"/>
        <v>0</v>
      </c>
      <c r="R1192" s="153" t="str">
        <f t="shared" si="368"/>
        <v>A+J=</v>
      </c>
      <c r="S1192" s="148">
        <f t="shared" si="369"/>
        <v>44662</v>
      </c>
      <c r="T1192" s="154">
        <f t="shared" si="361"/>
        <v>0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7" t="str">
        <f t="shared" ca="1" si="370"/>
        <v>Pago</v>
      </c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</row>
    <row r="1193" spans="1:208" x14ac:dyDescent="0.2">
      <c r="A1193" s="143">
        <f t="shared" si="362"/>
        <v>44643</v>
      </c>
      <c r="B1193" s="144">
        <f t="shared" ca="1" si="371"/>
        <v>-542.85767335000901</v>
      </c>
      <c r="C1193" s="145">
        <f t="shared" si="363"/>
        <v>-540.54000000000906</v>
      </c>
      <c r="D1193" s="146">
        <f ca="1">IF(A1193&lt;$B$1,VLOOKUP(A1193,[1]DI!$A$4:$B$15000,2,FALSE),0)</f>
        <v>0.11649999999999999</v>
      </c>
      <c r="E1193" s="145">
        <f t="shared" ca="1" si="355"/>
        <v>1.0004373900000001</v>
      </c>
      <c r="F1193" s="145">
        <f ca="1">(TRUNC(PRODUCT($E$12:$E1192),16))</f>
        <v>1.1616690326032599</v>
      </c>
      <c r="G1193" s="145">
        <f t="shared" ca="1" si="354"/>
        <v>1.1577774979930699</v>
      </c>
      <c r="H1193" s="145">
        <f t="shared" ca="1" si="356"/>
        <v>1.00336121</v>
      </c>
      <c r="I1193" s="147">
        <f t="shared" si="364"/>
        <v>2.9499999999999998E-2</v>
      </c>
      <c r="J1193" s="148">
        <f t="shared" si="372"/>
        <v>44631</v>
      </c>
      <c r="K1193" s="149">
        <f t="shared" si="365"/>
        <v>8</v>
      </c>
      <c r="L1193" s="150">
        <f t="shared" si="366"/>
        <v>8</v>
      </c>
      <c r="M1193" s="151">
        <f t="shared" si="357"/>
        <v>1.000923386</v>
      </c>
      <c r="N1193" s="151">
        <f t="shared" ca="1" si="358"/>
        <v>1.0042876999999999</v>
      </c>
      <c r="O1193" s="150">
        <f t="shared" si="367"/>
        <v>0</v>
      </c>
      <c r="P1193" s="145">
        <f t="shared" ca="1" si="359"/>
        <v>-2.3176733500000002</v>
      </c>
      <c r="Q1193" s="152">
        <f t="shared" si="360"/>
        <v>0</v>
      </c>
      <c r="R1193" s="153" t="str">
        <f t="shared" si="368"/>
        <v>A+J=</v>
      </c>
      <c r="S1193" s="148">
        <f t="shared" si="369"/>
        <v>44662</v>
      </c>
      <c r="T1193" s="154">
        <f t="shared" si="361"/>
        <v>0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7" t="str">
        <f t="shared" ca="1" si="370"/>
        <v>Pago</v>
      </c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</row>
    <row r="1194" spans="1:208" x14ac:dyDescent="0.2">
      <c r="A1194" s="143">
        <f t="shared" si="362"/>
        <v>44644</v>
      </c>
      <c r="B1194" s="144">
        <f t="shared" ca="1" si="371"/>
        <v>-543.15777467000908</v>
      </c>
      <c r="C1194" s="145">
        <f t="shared" si="363"/>
        <v>-540.54000000000906</v>
      </c>
      <c r="D1194" s="146">
        <f ca="1">IF(A1194&lt;$B$1,VLOOKUP(A1194,[1]DI!$A$4:$B$15000,2,FALSE),0)</f>
        <v>0.11649999999999999</v>
      </c>
      <c r="E1194" s="145">
        <f t="shared" ca="1" si="355"/>
        <v>1.0004373900000001</v>
      </c>
      <c r="F1194" s="145">
        <f ca="1">(TRUNC(PRODUCT($E$12:$E1193),16))</f>
        <v>1.1621771350214301</v>
      </c>
      <c r="G1194" s="145">
        <f t="shared" ca="1" si="354"/>
        <v>1.1577774979930699</v>
      </c>
      <c r="H1194" s="145">
        <f t="shared" ca="1" si="356"/>
        <v>1.00380007</v>
      </c>
      <c r="I1194" s="147">
        <f t="shared" si="364"/>
        <v>2.9499999999999998E-2</v>
      </c>
      <c r="J1194" s="148">
        <f t="shared" si="372"/>
        <v>44631</v>
      </c>
      <c r="K1194" s="149">
        <f t="shared" si="365"/>
        <v>9</v>
      </c>
      <c r="L1194" s="150">
        <f t="shared" si="366"/>
        <v>9</v>
      </c>
      <c r="M1194" s="151">
        <f t="shared" si="357"/>
        <v>1.0010388699999999</v>
      </c>
      <c r="N1194" s="151">
        <f t="shared" ca="1" si="358"/>
        <v>1.004842888</v>
      </c>
      <c r="O1194" s="150">
        <f t="shared" si="367"/>
        <v>0</v>
      </c>
      <c r="P1194" s="145">
        <f t="shared" ca="1" si="359"/>
        <v>-2.6177746700000002</v>
      </c>
      <c r="Q1194" s="152">
        <f t="shared" si="360"/>
        <v>0</v>
      </c>
      <c r="R1194" s="153" t="str">
        <f t="shared" si="368"/>
        <v>A+J=</v>
      </c>
      <c r="S1194" s="148">
        <f t="shared" si="369"/>
        <v>44662</v>
      </c>
      <c r="T1194" s="154">
        <f t="shared" si="361"/>
        <v>0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7" t="str">
        <f t="shared" ca="1" si="370"/>
        <v>Pago</v>
      </c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</row>
    <row r="1195" spans="1:208" x14ac:dyDescent="0.2">
      <c r="A1195" s="143">
        <f t="shared" si="362"/>
        <v>44645</v>
      </c>
      <c r="B1195" s="144">
        <f t="shared" ca="1" si="371"/>
        <v>-543.45803978000902</v>
      </c>
      <c r="C1195" s="145">
        <f t="shared" si="363"/>
        <v>-540.54000000000906</v>
      </c>
      <c r="D1195" s="146">
        <f ca="1">IF(A1195&lt;$B$1,VLOOKUP(A1195,[1]DI!$A$4:$B$15000,2,FALSE),0)</f>
        <v>0.11649999999999999</v>
      </c>
      <c r="E1195" s="145">
        <f t="shared" ca="1" si="355"/>
        <v>1.0004373900000001</v>
      </c>
      <c r="F1195" s="145">
        <f ca="1">(TRUNC(PRODUCT($E$12:$E1194),16))</f>
        <v>1.1626854596785201</v>
      </c>
      <c r="G1195" s="145">
        <f t="shared" ca="1" si="354"/>
        <v>1.1577774979930699</v>
      </c>
      <c r="H1195" s="145">
        <f t="shared" ca="1" si="356"/>
        <v>1.00423912</v>
      </c>
      <c r="I1195" s="147">
        <f t="shared" si="364"/>
        <v>2.9499999999999998E-2</v>
      </c>
      <c r="J1195" s="148">
        <f t="shared" si="372"/>
        <v>44631</v>
      </c>
      <c r="K1195" s="149">
        <f t="shared" si="365"/>
        <v>10</v>
      </c>
      <c r="L1195" s="150">
        <f t="shared" si="366"/>
        <v>10</v>
      </c>
      <c r="M1195" s="151">
        <f t="shared" si="357"/>
        <v>1.001154366</v>
      </c>
      <c r="N1195" s="151">
        <f t="shared" ca="1" si="358"/>
        <v>1.0053983790000001</v>
      </c>
      <c r="O1195" s="150">
        <f t="shared" si="367"/>
        <v>0</v>
      </c>
      <c r="P1195" s="145">
        <f t="shared" ca="1" si="359"/>
        <v>-2.91803978</v>
      </c>
      <c r="Q1195" s="152">
        <f t="shared" si="360"/>
        <v>0</v>
      </c>
      <c r="R1195" s="153" t="str">
        <f t="shared" si="368"/>
        <v>A+J=</v>
      </c>
      <c r="S1195" s="148">
        <f t="shared" si="369"/>
        <v>44662</v>
      </c>
      <c r="T1195" s="154">
        <f t="shared" si="361"/>
        <v>0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7" t="str">
        <f t="shared" ca="1" si="370"/>
        <v>Pago</v>
      </c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</row>
    <row r="1196" spans="1:208" x14ac:dyDescent="0.2">
      <c r="A1196" s="143">
        <f t="shared" si="362"/>
        <v>44646</v>
      </c>
      <c r="B1196" s="144">
        <f t="shared" ca="1" si="371"/>
        <v>-543.75847624000903</v>
      </c>
      <c r="C1196" s="145">
        <f t="shared" si="363"/>
        <v>-540.54000000000906</v>
      </c>
      <c r="D1196" s="146">
        <f ca="1">IF(A1196&lt;$B$1,VLOOKUP(A1196,[1]DI!$A$4:$B$15000,2,FALSE),0)</f>
        <v>0</v>
      </c>
      <c r="E1196" s="145">
        <f t="shared" ca="1" si="355"/>
        <v>1</v>
      </c>
      <c r="F1196" s="145">
        <f ca="1">(TRUNC(PRODUCT($E$12:$E1195),16))</f>
        <v>1.1631940066717299</v>
      </c>
      <c r="G1196" s="145">
        <f t="shared" ca="1" si="354"/>
        <v>1.1577774979930699</v>
      </c>
      <c r="H1196" s="145">
        <f t="shared" ca="1" si="356"/>
        <v>1.0046783699999999</v>
      </c>
      <c r="I1196" s="147">
        <f t="shared" si="364"/>
        <v>2.9499999999999998E-2</v>
      </c>
      <c r="J1196" s="148">
        <f t="shared" si="372"/>
        <v>44631</v>
      </c>
      <c r="K1196" s="149">
        <f t="shared" si="365"/>
        <v>10</v>
      </c>
      <c r="L1196" s="150">
        <f t="shared" si="366"/>
        <v>11</v>
      </c>
      <c r="M1196" s="151">
        <f t="shared" si="357"/>
        <v>1.0012698760000001</v>
      </c>
      <c r="N1196" s="151">
        <f t="shared" ca="1" si="358"/>
        <v>1.0059541869999999</v>
      </c>
      <c r="O1196" s="150">
        <f t="shared" si="367"/>
        <v>0</v>
      </c>
      <c r="P1196" s="145">
        <f t="shared" ca="1" si="359"/>
        <v>-3.2184762400000002</v>
      </c>
      <c r="Q1196" s="152">
        <f t="shared" si="360"/>
        <v>0</v>
      </c>
      <c r="R1196" s="153" t="str">
        <f t="shared" si="368"/>
        <v>A+J=</v>
      </c>
      <c r="S1196" s="148">
        <f t="shared" si="369"/>
        <v>44662</v>
      </c>
      <c r="T1196" s="154">
        <f t="shared" si="361"/>
        <v>0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7" t="str">
        <f t="shared" ca="1" si="370"/>
        <v>Pago</v>
      </c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</row>
    <row r="1197" spans="1:208" x14ac:dyDescent="0.2">
      <c r="A1197" s="143">
        <f t="shared" si="362"/>
        <v>44647</v>
      </c>
      <c r="B1197" s="144">
        <f t="shared" ca="1" si="371"/>
        <v>-543.75847624000903</v>
      </c>
      <c r="C1197" s="145">
        <f t="shared" si="363"/>
        <v>-540.54000000000906</v>
      </c>
      <c r="D1197" s="146">
        <f ca="1">IF(A1197&lt;$B$1,VLOOKUP(A1197,[1]DI!$A$4:$B$15000,2,FALSE),0)</f>
        <v>0</v>
      </c>
      <c r="E1197" s="145">
        <f t="shared" ca="1" si="355"/>
        <v>1</v>
      </c>
      <c r="F1197" s="145">
        <f ca="1">(TRUNC(PRODUCT($E$12:$E1196),16))</f>
        <v>1.1631940066717299</v>
      </c>
      <c r="G1197" s="145">
        <f t="shared" ca="1" si="354"/>
        <v>1.1577774979930699</v>
      </c>
      <c r="H1197" s="145">
        <f t="shared" ca="1" si="356"/>
        <v>1.0046783699999999</v>
      </c>
      <c r="I1197" s="147">
        <f t="shared" si="364"/>
        <v>2.9499999999999998E-2</v>
      </c>
      <c r="J1197" s="148">
        <f t="shared" si="372"/>
        <v>44631</v>
      </c>
      <c r="K1197" s="149">
        <f t="shared" si="365"/>
        <v>10</v>
      </c>
      <c r="L1197" s="150">
        <f t="shared" si="366"/>
        <v>11</v>
      </c>
      <c r="M1197" s="151">
        <f t="shared" si="357"/>
        <v>1.0012698760000001</v>
      </c>
      <c r="N1197" s="151">
        <f t="shared" ca="1" si="358"/>
        <v>1.0059541869999999</v>
      </c>
      <c r="O1197" s="150">
        <f t="shared" si="367"/>
        <v>0</v>
      </c>
      <c r="P1197" s="145">
        <f t="shared" ca="1" si="359"/>
        <v>-3.2184762400000002</v>
      </c>
      <c r="Q1197" s="152">
        <f t="shared" si="360"/>
        <v>0</v>
      </c>
      <c r="R1197" s="153" t="str">
        <f t="shared" si="368"/>
        <v>A+J=</v>
      </c>
      <c r="S1197" s="148">
        <f t="shared" si="369"/>
        <v>44662</v>
      </c>
      <c r="T1197" s="154">
        <f t="shared" si="361"/>
        <v>0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7" t="str">
        <f t="shared" ca="1" si="370"/>
        <v>Pago</v>
      </c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</row>
    <row r="1198" spans="1:208" x14ac:dyDescent="0.2">
      <c r="A1198" s="143">
        <f t="shared" si="362"/>
        <v>44648</v>
      </c>
      <c r="B1198" s="144">
        <f t="shared" ca="1" si="371"/>
        <v>-543.75847624000903</v>
      </c>
      <c r="C1198" s="145">
        <f t="shared" si="363"/>
        <v>-540.54000000000906</v>
      </c>
      <c r="D1198" s="146">
        <f ca="1">IF(A1198&lt;$B$1,VLOOKUP(A1198,[1]DI!$A$4:$B$15000,2,FALSE),0)</f>
        <v>0.11649999999999999</v>
      </c>
      <c r="E1198" s="145">
        <f t="shared" ca="1" si="355"/>
        <v>1.0004373900000001</v>
      </c>
      <c r="F1198" s="145">
        <f ca="1">(TRUNC(PRODUCT($E$12:$E1197),16))</f>
        <v>1.1631940066717299</v>
      </c>
      <c r="G1198" s="145">
        <f t="shared" ca="1" si="354"/>
        <v>1.1577774979930699</v>
      </c>
      <c r="H1198" s="145">
        <f t="shared" ca="1" si="356"/>
        <v>1.0046783699999999</v>
      </c>
      <c r="I1198" s="147">
        <f t="shared" si="364"/>
        <v>2.9499999999999998E-2</v>
      </c>
      <c r="J1198" s="148">
        <f t="shared" si="372"/>
        <v>44631</v>
      </c>
      <c r="K1198" s="149">
        <f t="shared" si="365"/>
        <v>11</v>
      </c>
      <c r="L1198" s="150">
        <f t="shared" si="366"/>
        <v>11</v>
      </c>
      <c r="M1198" s="151">
        <f t="shared" si="357"/>
        <v>1.0012698760000001</v>
      </c>
      <c r="N1198" s="151">
        <f t="shared" ca="1" si="358"/>
        <v>1.0059541869999999</v>
      </c>
      <c r="O1198" s="150">
        <f t="shared" si="367"/>
        <v>0</v>
      </c>
      <c r="P1198" s="145">
        <f t="shared" ca="1" si="359"/>
        <v>-3.2184762400000002</v>
      </c>
      <c r="Q1198" s="152">
        <f t="shared" si="360"/>
        <v>0</v>
      </c>
      <c r="R1198" s="153" t="str">
        <f t="shared" si="368"/>
        <v>A+J=</v>
      </c>
      <c r="S1198" s="148">
        <f t="shared" si="369"/>
        <v>44662</v>
      </c>
      <c r="T1198" s="154">
        <f t="shared" si="361"/>
        <v>0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7" t="str">
        <f t="shared" ca="1" si="370"/>
        <v>Pago</v>
      </c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</row>
    <row r="1199" spans="1:208" x14ac:dyDescent="0.2">
      <c r="A1199" s="143">
        <f t="shared" si="362"/>
        <v>44649</v>
      </c>
      <c r="B1199" s="144">
        <f t="shared" ca="1" si="371"/>
        <v>-544.05907161000903</v>
      </c>
      <c r="C1199" s="145">
        <f t="shared" si="363"/>
        <v>-540.54000000000906</v>
      </c>
      <c r="D1199" s="146">
        <f ca="1">IF(A1199&lt;$B$1,VLOOKUP(A1199,[1]DI!$A$4:$B$15000,2,FALSE),0)</f>
        <v>0.11649999999999999</v>
      </c>
      <c r="E1199" s="145">
        <f t="shared" ca="1" si="355"/>
        <v>1.0004373900000001</v>
      </c>
      <c r="F1199" s="145">
        <f ca="1">(TRUNC(PRODUCT($E$12:$E1198),16))</f>
        <v>1.1637027760983101</v>
      </c>
      <c r="G1199" s="145">
        <f t="shared" ca="1" si="354"/>
        <v>1.1577774979930699</v>
      </c>
      <c r="H1199" s="145">
        <f t="shared" ca="1" si="356"/>
        <v>1.0051178000000001</v>
      </c>
      <c r="I1199" s="147">
        <f t="shared" si="364"/>
        <v>2.9499999999999998E-2</v>
      </c>
      <c r="J1199" s="148">
        <f t="shared" si="372"/>
        <v>44631</v>
      </c>
      <c r="K1199" s="149">
        <f t="shared" si="365"/>
        <v>12</v>
      </c>
      <c r="L1199" s="150">
        <f t="shared" si="366"/>
        <v>12</v>
      </c>
      <c r="M1199" s="151">
        <f t="shared" si="357"/>
        <v>1.0013853989999999</v>
      </c>
      <c r="N1199" s="151">
        <f t="shared" ca="1" si="358"/>
        <v>1.0065102889999999</v>
      </c>
      <c r="O1199" s="150">
        <f t="shared" si="367"/>
        <v>0</v>
      </c>
      <c r="P1199" s="145">
        <f t="shared" ca="1" si="359"/>
        <v>-3.5190716100000001</v>
      </c>
      <c r="Q1199" s="152">
        <f t="shared" si="360"/>
        <v>0</v>
      </c>
      <c r="R1199" s="153" t="str">
        <f t="shared" si="368"/>
        <v>A+J=</v>
      </c>
      <c r="S1199" s="148">
        <f t="shared" si="369"/>
        <v>44662</v>
      </c>
      <c r="T1199" s="154">
        <f t="shared" si="361"/>
        <v>0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7" t="str">
        <f t="shared" ca="1" si="370"/>
        <v>Pago</v>
      </c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</row>
    <row r="1200" spans="1:208" x14ac:dyDescent="0.2">
      <c r="A1200" s="143">
        <f t="shared" si="362"/>
        <v>44650</v>
      </c>
      <c r="B1200" s="144">
        <f t="shared" ca="1" si="371"/>
        <v>-544.35983780000902</v>
      </c>
      <c r="C1200" s="145">
        <f t="shared" si="363"/>
        <v>-540.54000000000906</v>
      </c>
      <c r="D1200" s="146">
        <f ca="1">IF(A1200&lt;$B$1,VLOOKUP(A1200,[1]DI!$A$4:$B$15000,2,FALSE),0)</f>
        <v>0.11649999999999999</v>
      </c>
      <c r="E1200" s="145">
        <f t="shared" ca="1" si="355"/>
        <v>1.0004373900000001</v>
      </c>
      <c r="F1200" s="145">
        <f ca="1">(TRUNC(PRODUCT($E$12:$E1199),16))</f>
        <v>1.1642117680555499</v>
      </c>
      <c r="G1200" s="145">
        <f t="shared" ref="G1200:G1263" ca="1" si="373">IF(O1199&gt;0,F1199,G1199)</f>
        <v>1.1577774979930699</v>
      </c>
      <c r="H1200" s="145">
        <f t="shared" ca="1" si="356"/>
        <v>1.0055574300000001</v>
      </c>
      <c r="I1200" s="147">
        <f t="shared" si="364"/>
        <v>2.9499999999999998E-2</v>
      </c>
      <c r="J1200" s="148">
        <f t="shared" si="372"/>
        <v>44631</v>
      </c>
      <c r="K1200" s="149">
        <f t="shared" si="365"/>
        <v>13</v>
      </c>
      <c r="L1200" s="150">
        <f t="shared" si="366"/>
        <v>13</v>
      </c>
      <c r="M1200" s="151">
        <f t="shared" si="357"/>
        <v>1.001500936</v>
      </c>
      <c r="N1200" s="151">
        <f t="shared" ca="1" si="358"/>
        <v>1.0070667069999999</v>
      </c>
      <c r="O1200" s="150">
        <f t="shared" si="367"/>
        <v>0</v>
      </c>
      <c r="P1200" s="145">
        <f t="shared" ca="1" si="359"/>
        <v>-3.8198378000000002</v>
      </c>
      <c r="Q1200" s="152">
        <f t="shared" si="360"/>
        <v>0</v>
      </c>
      <c r="R1200" s="153" t="str">
        <f t="shared" si="368"/>
        <v>A+J=</v>
      </c>
      <c r="S1200" s="148">
        <f t="shared" si="369"/>
        <v>44662</v>
      </c>
      <c r="T1200" s="154">
        <f t="shared" si="361"/>
        <v>0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7" t="str">
        <f t="shared" ca="1" si="370"/>
        <v>Pago</v>
      </c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</row>
    <row r="1201" spans="1:208" x14ac:dyDescent="0.2">
      <c r="A1201" s="143">
        <f t="shared" si="362"/>
        <v>44651</v>
      </c>
      <c r="B1201" s="144">
        <f t="shared" ca="1" si="371"/>
        <v>-544.66076885000905</v>
      </c>
      <c r="C1201" s="145">
        <f t="shared" si="363"/>
        <v>-540.54000000000906</v>
      </c>
      <c r="D1201" s="146">
        <f ca="1">IF(A1201&lt;$B$1,VLOOKUP(A1201,[1]DI!$A$4:$B$15000,2,FALSE),0)</f>
        <v>0.11649999999999999</v>
      </c>
      <c r="E1201" s="145">
        <f t="shared" ca="1" si="355"/>
        <v>1.0004373900000001</v>
      </c>
      <c r="F1201" s="145">
        <f ca="1">(TRUNC(PRODUCT($E$12:$E1200),16))</f>
        <v>1.1647209826407801</v>
      </c>
      <c r="G1201" s="145">
        <f t="shared" ca="1" si="373"/>
        <v>1.1577774979930699</v>
      </c>
      <c r="H1201" s="145">
        <f t="shared" ca="1" si="356"/>
        <v>1.0059972500000001</v>
      </c>
      <c r="I1201" s="147">
        <f t="shared" si="364"/>
        <v>2.9499999999999998E-2</v>
      </c>
      <c r="J1201" s="148">
        <f t="shared" si="372"/>
        <v>44631</v>
      </c>
      <c r="K1201" s="149">
        <f t="shared" si="365"/>
        <v>14</v>
      </c>
      <c r="L1201" s="150">
        <f t="shared" si="366"/>
        <v>14</v>
      </c>
      <c r="M1201" s="151">
        <f t="shared" si="357"/>
        <v>1.0016164860000001</v>
      </c>
      <c r="N1201" s="151">
        <f t="shared" ca="1" si="358"/>
        <v>1.00762343</v>
      </c>
      <c r="O1201" s="150">
        <f t="shared" si="367"/>
        <v>0</v>
      </c>
      <c r="P1201" s="145">
        <f t="shared" ca="1" si="359"/>
        <v>-4.1207688500000001</v>
      </c>
      <c r="Q1201" s="152">
        <f t="shared" si="360"/>
        <v>0</v>
      </c>
      <c r="R1201" s="153" t="str">
        <f t="shared" si="368"/>
        <v>A+J=</v>
      </c>
      <c r="S1201" s="148">
        <f t="shared" si="369"/>
        <v>44662</v>
      </c>
      <c r="T1201" s="154">
        <f t="shared" si="361"/>
        <v>0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7" t="str">
        <f t="shared" ca="1" si="370"/>
        <v>Pago</v>
      </c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</row>
    <row r="1202" spans="1:208" x14ac:dyDescent="0.2">
      <c r="A1202" s="143">
        <f t="shared" si="362"/>
        <v>44652</v>
      </c>
      <c r="B1202" s="144">
        <f t="shared" ca="1" si="371"/>
        <v>-544.96187071000907</v>
      </c>
      <c r="C1202" s="145">
        <f t="shared" si="363"/>
        <v>-540.54000000000906</v>
      </c>
      <c r="D1202" s="146">
        <f ca="1">IF(A1202&lt;$B$1,VLOOKUP(A1202,[1]DI!$A$4:$B$15000,2,FALSE),0)</f>
        <v>0.11649999999999999</v>
      </c>
      <c r="E1202" s="145">
        <f t="shared" ca="1" si="355"/>
        <v>1.0004373900000001</v>
      </c>
      <c r="F1202" s="145">
        <f ca="1">(TRUNC(PRODUCT($E$12:$E1201),16))</f>
        <v>1.1652304199513699</v>
      </c>
      <c r="G1202" s="145">
        <f t="shared" ca="1" si="373"/>
        <v>1.1577774979930699</v>
      </c>
      <c r="H1202" s="145">
        <f t="shared" ca="1" si="356"/>
        <v>1.0064372699999999</v>
      </c>
      <c r="I1202" s="147">
        <f t="shared" si="364"/>
        <v>2.9499999999999998E-2</v>
      </c>
      <c r="J1202" s="148">
        <f t="shared" si="372"/>
        <v>44631</v>
      </c>
      <c r="K1202" s="149">
        <f t="shared" si="365"/>
        <v>15</v>
      </c>
      <c r="L1202" s="150">
        <f t="shared" si="366"/>
        <v>15</v>
      </c>
      <c r="M1202" s="151">
        <f t="shared" si="357"/>
        <v>1.0017320489999999</v>
      </c>
      <c r="N1202" s="151">
        <f t="shared" ca="1" si="358"/>
        <v>1.008180469</v>
      </c>
      <c r="O1202" s="150">
        <f t="shared" si="367"/>
        <v>0</v>
      </c>
      <c r="P1202" s="145">
        <f t="shared" ca="1" si="359"/>
        <v>-4.4218707100000003</v>
      </c>
      <c r="Q1202" s="152">
        <f t="shared" si="360"/>
        <v>0</v>
      </c>
      <c r="R1202" s="153" t="str">
        <f t="shared" si="368"/>
        <v>A+J=</v>
      </c>
      <c r="S1202" s="148">
        <f t="shared" si="369"/>
        <v>44662</v>
      </c>
      <c r="T1202" s="154">
        <f t="shared" si="361"/>
        <v>0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7" t="str">
        <f t="shared" ca="1" si="370"/>
        <v>Pago</v>
      </c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</row>
    <row r="1203" spans="1:208" x14ac:dyDescent="0.2">
      <c r="A1203" s="143">
        <f t="shared" si="362"/>
        <v>44653</v>
      </c>
      <c r="B1203" s="144">
        <f t="shared" ca="1" si="371"/>
        <v>-545.26313149000907</v>
      </c>
      <c r="C1203" s="145">
        <f t="shared" si="363"/>
        <v>-540.54000000000906</v>
      </c>
      <c r="D1203" s="146">
        <f ca="1">IF(A1203&lt;$B$1,VLOOKUP(A1203,[1]DI!$A$4:$B$15000,2,FALSE),0)</f>
        <v>0</v>
      </c>
      <c r="E1203" s="145">
        <f t="shared" ca="1" si="355"/>
        <v>1</v>
      </c>
      <c r="F1203" s="145">
        <f ca="1">(TRUNC(PRODUCT($E$12:$E1202),16))</f>
        <v>1.1657400800847599</v>
      </c>
      <c r="G1203" s="145">
        <f t="shared" ca="1" si="373"/>
        <v>1.1577774979930699</v>
      </c>
      <c r="H1203" s="145">
        <f t="shared" ca="1" si="356"/>
        <v>1.0068774700000001</v>
      </c>
      <c r="I1203" s="147">
        <f t="shared" si="364"/>
        <v>2.9499999999999998E-2</v>
      </c>
      <c r="J1203" s="148">
        <f t="shared" si="372"/>
        <v>44631</v>
      </c>
      <c r="K1203" s="149">
        <f t="shared" si="365"/>
        <v>15</v>
      </c>
      <c r="L1203" s="150">
        <f t="shared" si="366"/>
        <v>16</v>
      </c>
      <c r="M1203" s="151">
        <f t="shared" si="357"/>
        <v>1.0018476249999999</v>
      </c>
      <c r="N1203" s="151">
        <f t="shared" ca="1" si="358"/>
        <v>1.008737802</v>
      </c>
      <c r="O1203" s="150">
        <f t="shared" si="367"/>
        <v>0</v>
      </c>
      <c r="P1203" s="145">
        <f t="shared" ca="1" si="359"/>
        <v>-4.7231314900000001</v>
      </c>
      <c r="Q1203" s="152">
        <f t="shared" si="360"/>
        <v>0</v>
      </c>
      <c r="R1203" s="153" t="str">
        <f t="shared" si="368"/>
        <v>A+J=</v>
      </c>
      <c r="S1203" s="148">
        <f t="shared" si="369"/>
        <v>44662</v>
      </c>
      <c r="T1203" s="154">
        <f t="shared" si="361"/>
        <v>0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7" t="str">
        <f t="shared" ca="1" si="370"/>
        <v>Pago</v>
      </c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</row>
    <row r="1204" spans="1:208" x14ac:dyDescent="0.2">
      <c r="A1204" s="143">
        <f t="shared" si="362"/>
        <v>44654</v>
      </c>
      <c r="B1204" s="144">
        <f t="shared" ca="1" si="371"/>
        <v>-545.26313149000907</v>
      </c>
      <c r="C1204" s="145">
        <f t="shared" si="363"/>
        <v>-540.54000000000906</v>
      </c>
      <c r="D1204" s="146">
        <f ca="1">IF(A1204&lt;$B$1,VLOOKUP(A1204,[1]DI!$A$4:$B$15000,2,FALSE),0)</f>
        <v>0</v>
      </c>
      <c r="E1204" s="145">
        <f t="shared" ca="1" si="355"/>
        <v>1</v>
      </c>
      <c r="F1204" s="145">
        <f ca="1">(TRUNC(PRODUCT($E$12:$E1203),16))</f>
        <v>1.1657400800847599</v>
      </c>
      <c r="G1204" s="145">
        <f t="shared" ca="1" si="373"/>
        <v>1.1577774979930699</v>
      </c>
      <c r="H1204" s="145">
        <f t="shared" ca="1" si="356"/>
        <v>1.0068774700000001</v>
      </c>
      <c r="I1204" s="147">
        <f t="shared" si="364"/>
        <v>2.9499999999999998E-2</v>
      </c>
      <c r="J1204" s="148">
        <f t="shared" si="372"/>
        <v>44631</v>
      </c>
      <c r="K1204" s="149">
        <f t="shared" si="365"/>
        <v>15</v>
      </c>
      <c r="L1204" s="150">
        <f t="shared" si="366"/>
        <v>16</v>
      </c>
      <c r="M1204" s="151">
        <f t="shared" si="357"/>
        <v>1.0018476249999999</v>
      </c>
      <c r="N1204" s="151">
        <f t="shared" ca="1" si="358"/>
        <v>1.008737802</v>
      </c>
      <c r="O1204" s="150">
        <f t="shared" si="367"/>
        <v>0</v>
      </c>
      <c r="P1204" s="145">
        <f t="shared" ca="1" si="359"/>
        <v>-4.7231314900000001</v>
      </c>
      <c r="Q1204" s="152">
        <f t="shared" si="360"/>
        <v>0</v>
      </c>
      <c r="R1204" s="153" t="str">
        <f t="shared" si="368"/>
        <v>A+J=</v>
      </c>
      <c r="S1204" s="148">
        <f t="shared" si="369"/>
        <v>44662</v>
      </c>
      <c r="T1204" s="154">
        <f t="shared" si="361"/>
        <v>0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7" t="str">
        <f t="shared" ca="1" si="370"/>
        <v>Pago</v>
      </c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</row>
    <row r="1205" spans="1:208" x14ac:dyDescent="0.2">
      <c r="A1205" s="143">
        <f t="shared" si="362"/>
        <v>44655</v>
      </c>
      <c r="B1205" s="144">
        <f t="shared" ca="1" si="371"/>
        <v>-545.26313149000907</v>
      </c>
      <c r="C1205" s="145">
        <f t="shared" si="363"/>
        <v>-540.54000000000906</v>
      </c>
      <c r="D1205" s="146">
        <f ca="1">IF(A1205&lt;$B$1,VLOOKUP(A1205,[1]DI!$A$4:$B$15000,2,FALSE),0)</f>
        <v>0.11649999999999999</v>
      </c>
      <c r="E1205" s="145">
        <f t="shared" ca="1" si="355"/>
        <v>1.0004373900000001</v>
      </c>
      <c r="F1205" s="145">
        <f ca="1">(TRUNC(PRODUCT($E$12:$E1204),16))</f>
        <v>1.1657400800847599</v>
      </c>
      <c r="G1205" s="145">
        <f t="shared" ca="1" si="373"/>
        <v>1.1577774979930699</v>
      </c>
      <c r="H1205" s="145">
        <f t="shared" ca="1" si="356"/>
        <v>1.0068774700000001</v>
      </c>
      <c r="I1205" s="147">
        <f t="shared" si="364"/>
        <v>2.9499999999999998E-2</v>
      </c>
      <c r="J1205" s="148">
        <f t="shared" si="372"/>
        <v>44631</v>
      </c>
      <c r="K1205" s="149">
        <f t="shared" si="365"/>
        <v>16</v>
      </c>
      <c r="L1205" s="150">
        <f t="shared" si="366"/>
        <v>16</v>
      </c>
      <c r="M1205" s="151">
        <f t="shared" si="357"/>
        <v>1.0018476249999999</v>
      </c>
      <c r="N1205" s="151">
        <f t="shared" ca="1" si="358"/>
        <v>1.008737802</v>
      </c>
      <c r="O1205" s="150">
        <f t="shared" si="367"/>
        <v>0</v>
      </c>
      <c r="P1205" s="145">
        <f t="shared" ca="1" si="359"/>
        <v>-4.7231314900000001</v>
      </c>
      <c r="Q1205" s="152">
        <f t="shared" si="360"/>
        <v>0</v>
      </c>
      <c r="R1205" s="153" t="str">
        <f t="shared" si="368"/>
        <v>A+J=</v>
      </c>
      <c r="S1205" s="148">
        <f t="shared" si="369"/>
        <v>44662</v>
      </c>
      <c r="T1205" s="154">
        <f t="shared" si="361"/>
        <v>0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7" t="str">
        <f t="shared" ca="1" si="370"/>
        <v>Pago</v>
      </c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</row>
    <row r="1206" spans="1:208" x14ac:dyDescent="0.2">
      <c r="A1206" s="143">
        <f t="shared" si="362"/>
        <v>44656</v>
      </c>
      <c r="B1206" s="144">
        <f t="shared" ca="1" si="371"/>
        <v>-545.56456362000904</v>
      </c>
      <c r="C1206" s="145">
        <f t="shared" si="363"/>
        <v>-540.54000000000906</v>
      </c>
      <c r="D1206" s="146">
        <f ca="1">IF(A1206&lt;$B$1,VLOOKUP(A1206,[1]DI!$A$4:$B$15000,2,FALSE),0)</f>
        <v>0.11649999999999999</v>
      </c>
      <c r="E1206" s="145">
        <f t="shared" ca="1" si="355"/>
        <v>1.0004373900000001</v>
      </c>
      <c r="F1206" s="145">
        <f ca="1">(TRUNC(PRODUCT($E$12:$E1205),16))</f>
        <v>1.16624996313839</v>
      </c>
      <c r="G1206" s="145">
        <f t="shared" ca="1" si="373"/>
        <v>1.1577774979930699</v>
      </c>
      <c r="H1206" s="145">
        <f t="shared" ca="1" si="356"/>
        <v>1.0073178700000001</v>
      </c>
      <c r="I1206" s="147">
        <f t="shared" si="364"/>
        <v>2.9499999999999998E-2</v>
      </c>
      <c r="J1206" s="148">
        <f t="shared" si="372"/>
        <v>44631</v>
      </c>
      <c r="K1206" s="149">
        <f t="shared" si="365"/>
        <v>17</v>
      </c>
      <c r="L1206" s="150">
        <f t="shared" si="366"/>
        <v>17</v>
      </c>
      <c r="M1206" s="151">
        <f t="shared" si="357"/>
        <v>1.001963215</v>
      </c>
      <c r="N1206" s="151">
        <f t="shared" ca="1" si="358"/>
        <v>1.0092954519999999</v>
      </c>
      <c r="O1206" s="150">
        <f t="shared" si="367"/>
        <v>0</v>
      </c>
      <c r="P1206" s="145">
        <f t="shared" ca="1" si="359"/>
        <v>-5.0245636200000003</v>
      </c>
      <c r="Q1206" s="152">
        <f t="shared" si="360"/>
        <v>0</v>
      </c>
      <c r="R1206" s="153" t="str">
        <f t="shared" si="368"/>
        <v>A+J=</v>
      </c>
      <c r="S1206" s="148">
        <f t="shared" si="369"/>
        <v>44662</v>
      </c>
      <c r="T1206" s="154">
        <f t="shared" si="361"/>
        <v>0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7" t="str">
        <f t="shared" ca="1" si="370"/>
        <v>Pago</v>
      </c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</row>
    <row r="1207" spans="1:208" x14ac:dyDescent="0.2">
      <c r="A1207" s="143">
        <f t="shared" si="362"/>
        <v>44657</v>
      </c>
      <c r="B1207" s="144">
        <f t="shared" ca="1" si="371"/>
        <v>-545.86616007000907</v>
      </c>
      <c r="C1207" s="145">
        <f t="shared" si="363"/>
        <v>-540.54000000000906</v>
      </c>
      <c r="D1207" s="146">
        <f ca="1">IF(A1207&lt;$B$1,VLOOKUP(A1207,[1]DI!$A$4:$B$15000,2,FALSE),0)</f>
        <v>0.11649999999999999</v>
      </c>
      <c r="E1207" s="145">
        <f t="shared" ca="1" si="355"/>
        <v>1.0004373900000001</v>
      </c>
      <c r="F1207" s="145">
        <f ca="1">(TRUNC(PRODUCT($E$12:$E1206),16))</f>
        <v>1.1667600692097599</v>
      </c>
      <c r="G1207" s="145">
        <f t="shared" ca="1" si="373"/>
        <v>1.1577774979930699</v>
      </c>
      <c r="H1207" s="145">
        <f t="shared" ca="1" si="356"/>
        <v>1.00775846</v>
      </c>
      <c r="I1207" s="147">
        <f t="shared" si="364"/>
        <v>2.9499999999999998E-2</v>
      </c>
      <c r="J1207" s="148">
        <f t="shared" si="372"/>
        <v>44631</v>
      </c>
      <c r="K1207" s="149">
        <f t="shared" si="365"/>
        <v>18</v>
      </c>
      <c r="L1207" s="150">
        <f t="shared" si="366"/>
        <v>18</v>
      </c>
      <c r="M1207" s="151">
        <f t="shared" si="357"/>
        <v>1.002078818</v>
      </c>
      <c r="N1207" s="151">
        <f t="shared" ca="1" si="358"/>
        <v>1.009853406</v>
      </c>
      <c r="O1207" s="150">
        <f t="shared" si="367"/>
        <v>0</v>
      </c>
      <c r="P1207" s="145">
        <f t="shared" ca="1" si="359"/>
        <v>-5.3261600700000002</v>
      </c>
      <c r="Q1207" s="152">
        <f t="shared" si="360"/>
        <v>0</v>
      </c>
      <c r="R1207" s="153" t="str">
        <f t="shared" si="368"/>
        <v>A+J=</v>
      </c>
      <c r="S1207" s="148">
        <f t="shared" si="369"/>
        <v>44662</v>
      </c>
      <c r="T1207" s="154">
        <f t="shared" si="361"/>
        <v>0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7" t="str">
        <f t="shared" ca="1" si="370"/>
        <v>Pago</v>
      </c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</row>
    <row r="1208" spans="1:208" x14ac:dyDescent="0.2">
      <c r="A1208" s="143">
        <f t="shared" si="362"/>
        <v>44658</v>
      </c>
      <c r="B1208" s="144">
        <f t="shared" ca="1" si="371"/>
        <v>-546.16792302000908</v>
      </c>
      <c r="C1208" s="145">
        <f t="shared" si="363"/>
        <v>-540.54000000000906</v>
      </c>
      <c r="D1208" s="146">
        <f ca="1">IF(A1208&lt;$B$1,VLOOKUP(A1208,[1]DI!$A$4:$B$15000,2,FALSE),0)</f>
        <v>0.11649999999999999</v>
      </c>
      <c r="E1208" s="145">
        <f t="shared" ca="1" si="355"/>
        <v>1.0004373900000001</v>
      </c>
      <c r="F1208" s="145">
        <f ca="1">(TRUNC(PRODUCT($E$12:$E1207),16))</f>
        <v>1.1672703983964301</v>
      </c>
      <c r="G1208" s="145">
        <f t="shared" ca="1" si="373"/>
        <v>1.1577774979930699</v>
      </c>
      <c r="H1208" s="145">
        <f t="shared" ca="1" si="356"/>
        <v>1.0081992399999999</v>
      </c>
      <c r="I1208" s="147">
        <f t="shared" si="364"/>
        <v>2.9499999999999998E-2</v>
      </c>
      <c r="J1208" s="148">
        <f t="shared" si="372"/>
        <v>44631</v>
      </c>
      <c r="K1208" s="149">
        <f t="shared" si="365"/>
        <v>19</v>
      </c>
      <c r="L1208" s="150">
        <f t="shared" si="366"/>
        <v>19</v>
      </c>
      <c r="M1208" s="151">
        <f t="shared" si="357"/>
        <v>1.0021944350000001</v>
      </c>
      <c r="N1208" s="151">
        <f t="shared" ca="1" si="358"/>
        <v>1.0104116679999999</v>
      </c>
      <c r="O1208" s="150">
        <f t="shared" si="367"/>
        <v>0</v>
      </c>
      <c r="P1208" s="145">
        <f t="shared" ca="1" si="359"/>
        <v>-5.6279230199999999</v>
      </c>
      <c r="Q1208" s="152">
        <f t="shared" si="360"/>
        <v>0</v>
      </c>
      <c r="R1208" s="153" t="str">
        <f t="shared" si="368"/>
        <v>A+J=</v>
      </c>
      <c r="S1208" s="148">
        <f t="shared" si="369"/>
        <v>44662</v>
      </c>
      <c r="T1208" s="154">
        <f t="shared" si="361"/>
        <v>0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7" t="str">
        <f t="shared" ca="1" si="370"/>
        <v>Pago</v>
      </c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</row>
    <row r="1209" spans="1:208" x14ac:dyDescent="0.2">
      <c r="A1209" s="143">
        <f t="shared" si="362"/>
        <v>44659</v>
      </c>
      <c r="B1209" s="144">
        <f t="shared" ca="1" si="371"/>
        <v>-546.46985569000901</v>
      </c>
      <c r="C1209" s="145">
        <f t="shared" si="363"/>
        <v>-540.54000000000906</v>
      </c>
      <c r="D1209" s="146">
        <f ca="1">IF(A1209&lt;$B$1,VLOOKUP(A1209,[1]DI!$A$4:$B$15000,2,FALSE),0)</f>
        <v>0.11649999999999999</v>
      </c>
      <c r="E1209" s="145">
        <f t="shared" ca="1" si="355"/>
        <v>1.0004373900000001</v>
      </c>
      <c r="F1209" s="145">
        <f ca="1">(TRUNC(PRODUCT($E$12:$E1208),16))</f>
        <v>1.16778095079599</v>
      </c>
      <c r="G1209" s="145">
        <f t="shared" ca="1" si="373"/>
        <v>1.1577774979930699</v>
      </c>
      <c r="H1209" s="145">
        <f t="shared" ca="1" si="356"/>
        <v>1.00864022</v>
      </c>
      <c r="I1209" s="147">
        <f t="shared" si="364"/>
        <v>2.9499999999999998E-2</v>
      </c>
      <c r="J1209" s="148">
        <f t="shared" si="372"/>
        <v>44631</v>
      </c>
      <c r="K1209" s="149">
        <f t="shared" si="365"/>
        <v>20</v>
      </c>
      <c r="L1209" s="150">
        <f t="shared" si="366"/>
        <v>20</v>
      </c>
      <c r="M1209" s="151">
        <f t="shared" si="357"/>
        <v>1.0023100650000001</v>
      </c>
      <c r="N1209" s="151">
        <f t="shared" ca="1" si="358"/>
        <v>1.0109702439999999</v>
      </c>
      <c r="O1209" s="150">
        <f t="shared" si="367"/>
        <v>0</v>
      </c>
      <c r="P1209" s="145">
        <f t="shared" ca="1" si="359"/>
        <v>-5.9298556900000001</v>
      </c>
      <c r="Q1209" s="152">
        <f t="shared" si="360"/>
        <v>0</v>
      </c>
      <c r="R1209" s="153" t="str">
        <f t="shared" si="368"/>
        <v>A+J=</v>
      </c>
      <c r="S1209" s="148">
        <f t="shared" si="369"/>
        <v>44662</v>
      </c>
      <c r="T1209" s="154">
        <f t="shared" si="361"/>
        <v>0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7" t="str">
        <f t="shared" ca="1" si="370"/>
        <v>Pago</v>
      </c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</row>
    <row r="1210" spans="1:208" x14ac:dyDescent="0.2">
      <c r="A1210" s="143">
        <f t="shared" si="362"/>
        <v>44660</v>
      </c>
      <c r="B1210" s="144">
        <f t="shared" ca="1" si="371"/>
        <v>-546.77195430000904</v>
      </c>
      <c r="C1210" s="145">
        <f t="shared" si="363"/>
        <v>-540.54000000000906</v>
      </c>
      <c r="D1210" s="146">
        <f ca="1">IF(A1210&lt;$B$1,VLOOKUP(A1210,[1]DI!$A$4:$B$15000,2,FALSE),0)</f>
        <v>0</v>
      </c>
      <c r="E1210" s="145">
        <f t="shared" ca="1" si="355"/>
        <v>1</v>
      </c>
      <c r="F1210" s="145">
        <f ca="1">(TRUNC(PRODUCT($E$12:$E1209),16))</f>
        <v>1.1682917265060599</v>
      </c>
      <c r="G1210" s="145">
        <f t="shared" ca="1" si="373"/>
        <v>1.1577774979930699</v>
      </c>
      <c r="H1210" s="145">
        <f t="shared" ca="1" si="356"/>
        <v>1.00908139</v>
      </c>
      <c r="I1210" s="147">
        <f t="shared" si="364"/>
        <v>2.9499999999999998E-2</v>
      </c>
      <c r="J1210" s="148">
        <f t="shared" si="372"/>
        <v>44631</v>
      </c>
      <c r="K1210" s="149">
        <f t="shared" si="365"/>
        <v>20</v>
      </c>
      <c r="L1210" s="150">
        <f t="shared" si="366"/>
        <v>21</v>
      </c>
      <c r="M1210" s="151">
        <f t="shared" si="357"/>
        <v>1.0024257080000001</v>
      </c>
      <c r="N1210" s="151">
        <f t="shared" ca="1" si="358"/>
        <v>1.011529127</v>
      </c>
      <c r="O1210" s="150">
        <f t="shared" si="367"/>
        <v>0</v>
      </c>
      <c r="P1210" s="145">
        <f t="shared" ca="1" si="359"/>
        <v>-6.2319542999999999</v>
      </c>
      <c r="Q1210" s="152">
        <f t="shared" si="360"/>
        <v>0</v>
      </c>
      <c r="R1210" s="153" t="str">
        <f t="shared" si="368"/>
        <v>A+J=</v>
      </c>
      <c r="S1210" s="148">
        <f t="shared" si="369"/>
        <v>44662</v>
      </c>
      <c r="T1210" s="154">
        <f t="shared" si="361"/>
        <v>0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7" t="str">
        <f t="shared" ca="1" si="370"/>
        <v>Pago</v>
      </c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</row>
    <row r="1211" spans="1:208" x14ac:dyDescent="0.2">
      <c r="A1211" s="143">
        <f t="shared" si="362"/>
        <v>44661</v>
      </c>
      <c r="B1211" s="144">
        <f t="shared" ca="1" si="371"/>
        <v>-546.77195430000904</v>
      </c>
      <c r="C1211" s="145">
        <f t="shared" si="363"/>
        <v>-540.54000000000906</v>
      </c>
      <c r="D1211" s="146">
        <f ca="1">IF(A1211&lt;$B$1,VLOOKUP(A1211,[1]DI!$A$4:$B$15000,2,FALSE),0)</f>
        <v>0</v>
      </c>
      <c r="E1211" s="145">
        <f t="shared" ca="1" si="355"/>
        <v>1</v>
      </c>
      <c r="F1211" s="145">
        <f ca="1">(TRUNC(PRODUCT($E$12:$E1210),16))</f>
        <v>1.1682917265060599</v>
      </c>
      <c r="G1211" s="145">
        <f t="shared" ca="1" si="373"/>
        <v>1.1577774979930699</v>
      </c>
      <c r="H1211" s="145">
        <f t="shared" ca="1" si="356"/>
        <v>1.00908139</v>
      </c>
      <c r="I1211" s="147">
        <f t="shared" si="364"/>
        <v>2.9499999999999998E-2</v>
      </c>
      <c r="J1211" s="148">
        <f t="shared" si="372"/>
        <v>44631</v>
      </c>
      <c r="K1211" s="149">
        <f t="shared" si="365"/>
        <v>20</v>
      </c>
      <c r="L1211" s="150">
        <f t="shared" si="366"/>
        <v>21</v>
      </c>
      <c r="M1211" s="151">
        <f t="shared" si="357"/>
        <v>1.0024257080000001</v>
      </c>
      <c r="N1211" s="151">
        <f t="shared" ca="1" si="358"/>
        <v>1.011529127</v>
      </c>
      <c r="O1211" s="150">
        <f t="shared" si="367"/>
        <v>0</v>
      </c>
      <c r="P1211" s="145">
        <f t="shared" ca="1" si="359"/>
        <v>-6.2319542999999999</v>
      </c>
      <c r="Q1211" s="152">
        <f t="shared" si="360"/>
        <v>0</v>
      </c>
      <c r="R1211" s="153" t="str">
        <f t="shared" si="368"/>
        <v>A+J=</v>
      </c>
      <c r="S1211" s="148">
        <f t="shared" si="369"/>
        <v>44662</v>
      </c>
      <c r="T1211" s="154">
        <f t="shared" si="361"/>
        <v>0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7" t="str">
        <f t="shared" ca="1" si="370"/>
        <v>Pago</v>
      </c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</row>
    <row r="1212" spans="1:208" x14ac:dyDescent="0.2">
      <c r="A1212" s="143">
        <f t="shared" si="362"/>
        <v>44662</v>
      </c>
      <c r="B1212" s="144">
        <f t="shared" ca="1" si="371"/>
        <v>-546.77195430000904</v>
      </c>
      <c r="C1212" s="145">
        <f t="shared" si="363"/>
        <v>-540.54000000000906</v>
      </c>
      <c r="D1212" s="146">
        <f ca="1">IF(A1212&lt;$B$1,VLOOKUP(A1212,[1]DI!$A$4:$B$15000,2,FALSE),0)</f>
        <v>0.11649999999999999</v>
      </c>
      <c r="E1212" s="145">
        <f t="shared" ca="1" si="355"/>
        <v>1.0004373900000001</v>
      </c>
      <c r="F1212" s="145">
        <f ca="1">(TRUNC(PRODUCT($E$12:$E1211),16))</f>
        <v>1.1682917265060599</v>
      </c>
      <c r="G1212" s="145">
        <f t="shared" ca="1" si="373"/>
        <v>1.1577774979930699</v>
      </c>
      <c r="H1212" s="145">
        <f t="shared" ca="1" si="356"/>
        <v>1.00908139</v>
      </c>
      <c r="I1212" s="147">
        <f t="shared" si="364"/>
        <v>2.9499999999999998E-2</v>
      </c>
      <c r="J1212" s="148">
        <f t="shared" si="372"/>
        <v>44631</v>
      </c>
      <c r="K1212" s="149">
        <f t="shared" si="365"/>
        <v>21</v>
      </c>
      <c r="L1212" s="150">
        <f t="shared" si="366"/>
        <v>21</v>
      </c>
      <c r="M1212" s="151">
        <f t="shared" si="357"/>
        <v>1.0024257080000001</v>
      </c>
      <c r="N1212" s="151">
        <f t="shared" ca="1" si="358"/>
        <v>1.011529127</v>
      </c>
      <c r="O1212" s="150">
        <f t="shared" si="367"/>
        <v>40</v>
      </c>
      <c r="P1212" s="145">
        <f t="shared" ca="1" si="359"/>
        <v>-6.2319542999999999</v>
      </c>
      <c r="Q1212" s="152">
        <f t="shared" si="360"/>
        <v>270.27</v>
      </c>
      <c r="R1212" s="153" t="str">
        <f t="shared" si="368"/>
        <v>A+J=</v>
      </c>
      <c r="S1212" s="148">
        <f t="shared" si="369"/>
        <v>44662</v>
      </c>
      <c r="T1212" s="154">
        <f t="shared" ca="1" si="361"/>
        <v>5148741.8911499996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7" t="str">
        <f t="shared" ca="1" si="370"/>
        <v>Pago</v>
      </c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</row>
    <row r="1213" spans="1:208" x14ac:dyDescent="0.2">
      <c r="A1213" s="143">
        <f t="shared" si="362"/>
        <v>44663</v>
      </c>
      <c r="B1213" s="144">
        <f t="shared" ca="1" si="371"/>
        <v>-811.25822955000899</v>
      </c>
      <c r="C1213" s="145">
        <f t="shared" si="363"/>
        <v>-810.81000000000904</v>
      </c>
      <c r="D1213" s="146">
        <f ca="1">IF(A1213&lt;$B$1,VLOOKUP(A1213,[1]DI!$A$4:$B$15000,2,FALSE),0)</f>
        <v>0.11649999999999999</v>
      </c>
      <c r="E1213" s="145">
        <f t="shared" ca="1" si="355"/>
        <v>1.0004373900000001</v>
      </c>
      <c r="F1213" s="145">
        <f ca="1">(TRUNC(PRODUCT($E$12:$E1212),16))</f>
        <v>1.1688027256243101</v>
      </c>
      <c r="G1213" s="145">
        <f t="shared" ca="1" si="373"/>
        <v>1.1682917265060599</v>
      </c>
      <c r="H1213" s="145">
        <f t="shared" ca="1" si="356"/>
        <v>1.0004373900000001</v>
      </c>
      <c r="I1213" s="147">
        <f t="shared" si="364"/>
        <v>2.9499999999999998E-2</v>
      </c>
      <c r="J1213" s="148">
        <f t="shared" si="372"/>
        <v>44662</v>
      </c>
      <c r="K1213" s="149">
        <f t="shared" si="365"/>
        <v>1</v>
      </c>
      <c r="L1213" s="150">
        <f t="shared" si="366"/>
        <v>1</v>
      </c>
      <c r="M1213" s="151">
        <f t="shared" si="357"/>
        <v>1.000115377</v>
      </c>
      <c r="N1213" s="151">
        <f t="shared" ca="1" si="358"/>
        <v>1.000552817</v>
      </c>
      <c r="O1213" s="150">
        <f t="shared" si="367"/>
        <v>0</v>
      </c>
      <c r="P1213" s="145">
        <f t="shared" ca="1" si="359"/>
        <v>-0.44822954999999998</v>
      </c>
      <c r="Q1213" s="152">
        <f t="shared" si="360"/>
        <v>0</v>
      </c>
      <c r="R1213" s="153" t="str">
        <f t="shared" si="368"/>
        <v>A+J=</v>
      </c>
      <c r="S1213" s="148">
        <f t="shared" si="369"/>
        <v>44692</v>
      </c>
      <c r="T1213" s="154">
        <f t="shared" si="361"/>
        <v>0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7" t="str">
        <f t="shared" ca="1" si="370"/>
        <v>Pago</v>
      </c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</row>
    <row r="1214" spans="1:208" x14ac:dyDescent="0.2">
      <c r="A1214" s="143">
        <f t="shared" si="362"/>
        <v>44664</v>
      </c>
      <c r="B1214" s="144">
        <f t="shared" ca="1" si="371"/>
        <v>-811.70670640000901</v>
      </c>
      <c r="C1214" s="145">
        <f t="shared" si="363"/>
        <v>-810.81000000000904</v>
      </c>
      <c r="D1214" s="146">
        <f ca="1">IF(A1214&lt;$B$1,VLOOKUP(A1214,[1]DI!$A$4:$B$15000,2,FALSE),0)</f>
        <v>0.11649999999999999</v>
      </c>
      <c r="E1214" s="145">
        <f t="shared" ca="1" si="355"/>
        <v>1.0004373900000001</v>
      </c>
      <c r="F1214" s="145">
        <f ca="1">(TRUNC(PRODUCT($E$12:$E1213),16))</f>
        <v>1.16931394824848</v>
      </c>
      <c r="G1214" s="145">
        <f t="shared" ca="1" si="373"/>
        <v>1.1682917265060599</v>
      </c>
      <c r="H1214" s="145">
        <f t="shared" ca="1" si="356"/>
        <v>1.0008749699999999</v>
      </c>
      <c r="I1214" s="147">
        <f t="shared" si="364"/>
        <v>2.9499999999999998E-2</v>
      </c>
      <c r="J1214" s="148">
        <f t="shared" si="372"/>
        <v>44662</v>
      </c>
      <c r="K1214" s="149">
        <f t="shared" si="365"/>
        <v>2</v>
      </c>
      <c r="L1214" s="150">
        <f t="shared" si="366"/>
        <v>2</v>
      </c>
      <c r="M1214" s="151">
        <f t="shared" si="357"/>
        <v>1.0002307669999999</v>
      </c>
      <c r="N1214" s="151">
        <f t="shared" ca="1" si="358"/>
        <v>1.0011059389999999</v>
      </c>
      <c r="O1214" s="150">
        <f t="shared" si="367"/>
        <v>0</v>
      </c>
      <c r="P1214" s="145">
        <f t="shared" ca="1" si="359"/>
        <v>-0.89670640000000001</v>
      </c>
      <c r="Q1214" s="152">
        <f t="shared" si="360"/>
        <v>0</v>
      </c>
      <c r="R1214" s="153" t="str">
        <f t="shared" si="368"/>
        <v>A+J=</v>
      </c>
      <c r="S1214" s="148">
        <f t="shared" si="369"/>
        <v>44692</v>
      </c>
      <c r="T1214" s="154">
        <f t="shared" si="361"/>
        <v>0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7" t="str">
        <f t="shared" ca="1" si="370"/>
        <v>Pago</v>
      </c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</row>
    <row r="1215" spans="1:208" x14ac:dyDescent="0.2">
      <c r="A1215" s="143">
        <f t="shared" si="362"/>
        <v>44665</v>
      </c>
      <c r="B1215" s="144">
        <f t="shared" ca="1" si="371"/>
        <v>-812.15542892000906</v>
      </c>
      <c r="C1215" s="145">
        <f t="shared" si="363"/>
        <v>-810.81000000000904</v>
      </c>
      <c r="D1215" s="146">
        <f ca="1">IF(A1215&lt;$B$1,VLOOKUP(A1215,[1]DI!$A$4:$B$15000,2,FALSE),0)</f>
        <v>0.11649999999999999</v>
      </c>
      <c r="E1215" s="145">
        <f t="shared" ca="1" si="355"/>
        <v>1.0004373900000001</v>
      </c>
      <c r="F1215" s="145">
        <f ca="1">(TRUNC(PRODUCT($E$12:$E1214),16))</f>
        <v>1.1698253944763</v>
      </c>
      <c r="G1215" s="145">
        <f t="shared" ca="1" si="373"/>
        <v>1.1682917265060599</v>
      </c>
      <c r="H1215" s="145">
        <f t="shared" ca="1" si="356"/>
        <v>1.0013127399999999</v>
      </c>
      <c r="I1215" s="147">
        <f t="shared" si="364"/>
        <v>2.9499999999999998E-2</v>
      </c>
      <c r="J1215" s="148">
        <f t="shared" si="372"/>
        <v>44662</v>
      </c>
      <c r="K1215" s="149">
        <f t="shared" si="365"/>
        <v>3</v>
      </c>
      <c r="L1215" s="150">
        <f t="shared" si="366"/>
        <v>3</v>
      </c>
      <c r="M1215" s="151">
        <f t="shared" si="357"/>
        <v>1.00034617</v>
      </c>
      <c r="N1215" s="151">
        <f t="shared" ca="1" si="358"/>
        <v>1.001659364</v>
      </c>
      <c r="O1215" s="150">
        <f t="shared" si="367"/>
        <v>0</v>
      </c>
      <c r="P1215" s="145">
        <f t="shared" ca="1" si="359"/>
        <v>-1.34542892</v>
      </c>
      <c r="Q1215" s="152">
        <f t="shared" si="360"/>
        <v>0</v>
      </c>
      <c r="R1215" s="153" t="str">
        <f t="shared" si="368"/>
        <v>A+J=</v>
      </c>
      <c r="S1215" s="148">
        <f t="shared" si="369"/>
        <v>44692</v>
      </c>
      <c r="T1215" s="154">
        <f t="shared" si="361"/>
        <v>0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7" t="str">
        <f t="shared" ca="1" si="370"/>
        <v>Pago</v>
      </c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</row>
    <row r="1216" spans="1:208" x14ac:dyDescent="0.2">
      <c r="A1216" s="143">
        <f t="shared" si="362"/>
        <v>44666</v>
      </c>
      <c r="B1216" s="144">
        <f t="shared" ca="1" si="371"/>
        <v>-812.60440766000909</v>
      </c>
      <c r="C1216" s="145">
        <f t="shared" si="363"/>
        <v>-810.81000000000904</v>
      </c>
      <c r="D1216" s="146">
        <f ca="1">IF(A1216&lt;$B$1,VLOOKUP(A1216,[1]DI!$A$4:$B$15000,2,FALSE),0)</f>
        <v>0</v>
      </c>
      <c r="E1216" s="145">
        <f t="shared" ca="1" si="355"/>
        <v>1</v>
      </c>
      <c r="F1216" s="145">
        <f ca="1">(TRUNC(PRODUCT($E$12:$E1215),16))</f>
        <v>1.1703370644055899</v>
      </c>
      <c r="G1216" s="145">
        <f t="shared" ca="1" si="373"/>
        <v>1.1682917265060599</v>
      </c>
      <c r="H1216" s="145">
        <f t="shared" ca="1" si="356"/>
        <v>1.00175071</v>
      </c>
      <c r="I1216" s="147">
        <f t="shared" si="364"/>
        <v>2.9499999999999998E-2</v>
      </c>
      <c r="J1216" s="148">
        <f t="shared" si="372"/>
        <v>44662</v>
      </c>
      <c r="K1216" s="149">
        <f t="shared" si="365"/>
        <v>3</v>
      </c>
      <c r="L1216" s="150">
        <f t="shared" si="366"/>
        <v>4</v>
      </c>
      <c r="M1216" s="151">
        <f t="shared" si="357"/>
        <v>1.000461587</v>
      </c>
      <c r="N1216" s="151">
        <f t="shared" ca="1" si="358"/>
        <v>1.002213105</v>
      </c>
      <c r="O1216" s="150">
        <f t="shared" si="367"/>
        <v>0</v>
      </c>
      <c r="P1216" s="145">
        <f t="shared" ca="1" si="359"/>
        <v>-1.7944076600000001</v>
      </c>
      <c r="Q1216" s="152">
        <f t="shared" si="360"/>
        <v>0</v>
      </c>
      <c r="R1216" s="153" t="str">
        <f t="shared" si="368"/>
        <v>A+J=</v>
      </c>
      <c r="S1216" s="148">
        <f t="shared" si="369"/>
        <v>44692</v>
      </c>
      <c r="T1216" s="154">
        <f t="shared" si="361"/>
        <v>0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7" t="str">
        <f t="shared" ca="1" si="370"/>
        <v>Pago</v>
      </c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</row>
    <row r="1217" spans="1:208" x14ac:dyDescent="0.2">
      <c r="A1217" s="143">
        <f t="shared" si="362"/>
        <v>44667</v>
      </c>
      <c r="B1217" s="144">
        <f t="shared" ca="1" si="371"/>
        <v>-812.60440766000909</v>
      </c>
      <c r="C1217" s="145">
        <f t="shared" si="363"/>
        <v>-810.81000000000904</v>
      </c>
      <c r="D1217" s="146">
        <f ca="1">IF(A1217&lt;$B$1,VLOOKUP(A1217,[1]DI!$A$4:$B$15000,2,FALSE),0)</f>
        <v>0</v>
      </c>
      <c r="E1217" s="145">
        <f t="shared" ca="1" si="355"/>
        <v>1</v>
      </c>
      <c r="F1217" s="145">
        <f ca="1">(TRUNC(PRODUCT($E$12:$E1216),16))</f>
        <v>1.1703370644055899</v>
      </c>
      <c r="G1217" s="145">
        <f t="shared" ca="1" si="373"/>
        <v>1.1682917265060599</v>
      </c>
      <c r="H1217" s="145">
        <f t="shared" ca="1" si="356"/>
        <v>1.00175071</v>
      </c>
      <c r="I1217" s="147">
        <f t="shared" si="364"/>
        <v>2.9499999999999998E-2</v>
      </c>
      <c r="J1217" s="148">
        <f t="shared" si="372"/>
        <v>44662</v>
      </c>
      <c r="K1217" s="149">
        <f t="shared" si="365"/>
        <v>3</v>
      </c>
      <c r="L1217" s="150">
        <f t="shared" si="366"/>
        <v>4</v>
      </c>
      <c r="M1217" s="151">
        <f t="shared" si="357"/>
        <v>1.000461587</v>
      </c>
      <c r="N1217" s="151">
        <f t="shared" ca="1" si="358"/>
        <v>1.002213105</v>
      </c>
      <c r="O1217" s="150">
        <f t="shared" si="367"/>
        <v>0</v>
      </c>
      <c r="P1217" s="145">
        <f t="shared" ca="1" si="359"/>
        <v>-1.7944076600000001</v>
      </c>
      <c r="Q1217" s="152">
        <f t="shared" si="360"/>
        <v>0</v>
      </c>
      <c r="R1217" s="153" t="str">
        <f t="shared" si="368"/>
        <v>A+J=</v>
      </c>
      <c r="S1217" s="148">
        <f t="shared" si="369"/>
        <v>44692</v>
      </c>
      <c r="T1217" s="154">
        <f t="shared" si="361"/>
        <v>0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7" t="str">
        <f t="shared" ca="1" si="370"/>
        <v>Pago</v>
      </c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</row>
    <row r="1218" spans="1:208" x14ac:dyDescent="0.2">
      <c r="A1218" s="143">
        <f t="shared" si="362"/>
        <v>44668</v>
      </c>
      <c r="B1218" s="144">
        <f t="shared" ca="1" si="371"/>
        <v>-812.60440766000909</v>
      </c>
      <c r="C1218" s="145">
        <f t="shared" si="363"/>
        <v>-810.81000000000904</v>
      </c>
      <c r="D1218" s="146">
        <f ca="1">IF(A1218&lt;$B$1,VLOOKUP(A1218,[1]DI!$A$4:$B$15000,2,FALSE),0)</f>
        <v>0</v>
      </c>
      <c r="E1218" s="145">
        <f t="shared" ca="1" si="355"/>
        <v>1</v>
      </c>
      <c r="F1218" s="145">
        <f ca="1">(TRUNC(PRODUCT($E$12:$E1217),16))</f>
        <v>1.1703370644055899</v>
      </c>
      <c r="G1218" s="145">
        <f t="shared" ca="1" si="373"/>
        <v>1.1682917265060599</v>
      </c>
      <c r="H1218" s="145">
        <f t="shared" ca="1" si="356"/>
        <v>1.00175071</v>
      </c>
      <c r="I1218" s="147">
        <f t="shared" si="364"/>
        <v>2.9499999999999998E-2</v>
      </c>
      <c r="J1218" s="148">
        <f t="shared" si="372"/>
        <v>44662</v>
      </c>
      <c r="K1218" s="149">
        <f t="shared" si="365"/>
        <v>3</v>
      </c>
      <c r="L1218" s="150">
        <f t="shared" si="366"/>
        <v>4</v>
      </c>
      <c r="M1218" s="151">
        <f t="shared" si="357"/>
        <v>1.000461587</v>
      </c>
      <c r="N1218" s="151">
        <f t="shared" ca="1" si="358"/>
        <v>1.002213105</v>
      </c>
      <c r="O1218" s="150">
        <f t="shared" si="367"/>
        <v>0</v>
      </c>
      <c r="P1218" s="145">
        <f t="shared" ca="1" si="359"/>
        <v>-1.7944076600000001</v>
      </c>
      <c r="Q1218" s="152">
        <f t="shared" si="360"/>
        <v>0</v>
      </c>
      <c r="R1218" s="153" t="str">
        <f t="shared" si="368"/>
        <v>A+J=</v>
      </c>
      <c r="S1218" s="148">
        <f t="shared" si="369"/>
        <v>44692</v>
      </c>
      <c r="T1218" s="154">
        <f t="shared" si="361"/>
        <v>0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7" t="str">
        <f t="shared" ca="1" si="370"/>
        <v>Pago</v>
      </c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</row>
    <row r="1219" spans="1:208" x14ac:dyDescent="0.2">
      <c r="A1219" s="143">
        <f t="shared" si="362"/>
        <v>44669</v>
      </c>
      <c r="B1219" s="144">
        <f t="shared" ca="1" si="371"/>
        <v>-812.60440766000909</v>
      </c>
      <c r="C1219" s="145">
        <f t="shared" si="363"/>
        <v>-810.81000000000904</v>
      </c>
      <c r="D1219" s="146">
        <f ca="1">IF(A1219&lt;$B$1,VLOOKUP(A1219,[1]DI!$A$4:$B$15000,2,FALSE),0)</f>
        <v>0.11649999999999999</v>
      </c>
      <c r="E1219" s="145">
        <f t="shared" ca="1" si="355"/>
        <v>1.0004373900000001</v>
      </c>
      <c r="F1219" s="145">
        <f ca="1">(TRUNC(PRODUCT($E$12:$E1218),16))</f>
        <v>1.1703370644055899</v>
      </c>
      <c r="G1219" s="145">
        <f t="shared" ca="1" si="373"/>
        <v>1.1682917265060599</v>
      </c>
      <c r="H1219" s="145">
        <f t="shared" ca="1" si="356"/>
        <v>1.00175071</v>
      </c>
      <c r="I1219" s="147">
        <f t="shared" si="364"/>
        <v>2.9499999999999998E-2</v>
      </c>
      <c r="J1219" s="148">
        <f t="shared" si="372"/>
        <v>44662</v>
      </c>
      <c r="K1219" s="149">
        <f t="shared" si="365"/>
        <v>4</v>
      </c>
      <c r="L1219" s="150">
        <f t="shared" si="366"/>
        <v>4</v>
      </c>
      <c r="M1219" s="151">
        <f t="shared" si="357"/>
        <v>1.000461587</v>
      </c>
      <c r="N1219" s="151">
        <f t="shared" ca="1" si="358"/>
        <v>1.002213105</v>
      </c>
      <c r="O1219" s="150">
        <f t="shared" si="367"/>
        <v>0</v>
      </c>
      <c r="P1219" s="145">
        <f t="shared" ca="1" si="359"/>
        <v>-1.7944076600000001</v>
      </c>
      <c r="Q1219" s="152">
        <f t="shared" si="360"/>
        <v>0</v>
      </c>
      <c r="R1219" s="153" t="str">
        <f t="shared" si="368"/>
        <v>A+J=</v>
      </c>
      <c r="S1219" s="148">
        <f t="shared" si="369"/>
        <v>44692</v>
      </c>
      <c r="T1219" s="154">
        <f t="shared" si="361"/>
        <v>0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7" t="str">
        <f t="shared" ca="1" si="370"/>
        <v>Pago</v>
      </c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</row>
    <row r="1220" spans="1:208" x14ac:dyDescent="0.2">
      <c r="A1220" s="143">
        <f t="shared" si="362"/>
        <v>44670</v>
      </c>
      <c r="B1220" s="144">
        <f t="shared" ca="1" si="371"/>
        <v>-813.05362478000905</v>
      </c>
      <c r="C1220" s="145">
        <f t="shared" si="363"/>
        <v>-810.81000000000904</v>
      </c>
      <c r="D1220" s="146">
        <f ca="1">IF(A1220&lt;$B$1,VLOOKUP(A1220,[1]DI!$A$4:$B$15000,2,FALSE),0)</f>
        <v>0.11649999999999999</v>
      </c>
      <c r="E1220" s="145">
        <f t="shared" ca="1" si="355"/>
        <v>1.0004373900000001</v>
      </c>
      <c r="F1220" s="145">
        <f ca="1">(TRUNC(PRODUCT($E$12:$E1219),16))</f>
        <v>1.1708489581341901</v>
      </c>
      <c r="G1220" s="145">
        <f t="shared" ca="1" si="373"/>
        <v>1.1682917265060599</v>
      </c>
      <c r="H1220" s="145">
        <f t="shared" ca="1" si="356"/>
        <v>1.00218886</v>
      </c>
      <c r="I1220" s="147">
        <f t="shared" si="364"/>
        <v>2.9499999999999998E-2</v>
      </c>
      <c r="J1220" s="148">
        <f t="shared" si="372"/>
        <v>44662</v>
      </c>
      <c r="K1220" s="149">
        <f t="shared" si="365"/>
        <v>5</v>
      </c>
      <c r="L1220" s="150">
        <f t="shared" si="366"/>
        <v>5</v>
      </c>
      <c r="M1220" s="151">
        <f t="shared" si="357"/>
        <v>1.0005770169999999</v>
      </c>
      <c r="N1220" s="151">
        <f t="shared" ca="1" si="358"/>
        <v>1.00276714</v>
      </c>
      <c r="O1220" s="150">
        <f t="shared" si="367"/>
        <v>0</v>
      </c>
      <c r="P1220" s="145">
        <f t="shared" ca="1" si="359"/>
        <v>-2.2436247800000002</v>
      </c>
      <c r="Q1220" s="152">
        <f t="shared" si="360"/>
        <v>0</v>
      </c>
      <c r="R1220" s="153" t="str">
        <f t="shared" si="368"/>
        <v>A+J=</v>
      </c>
      <c r="S1220" s="148">
        <f t="shared" si="369"/>
        <v>44692</v>
      </c>
      <c r="T1220" s="154">
        <f t="shared" si="361"/>
        <v>0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7" t="str">
        <f t="shared" ca="1" si="370"/>
        <v>Pago</v>
      </c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</row>
    <row r="1221" spans="1:208" x14ac:dyDescent="0.2">
      <c r="A1221" s="143">
        <f t="shared" si="362"/>
        <v>44671</v>
      </c>
      <c r="B1221" s="144">
        <f t="shared" ca="1" si="371"/>
        <v>-813.50309649000906</v>
      </c>
      <c r="C1221" s="145">
        <f t="shared" si="363"/>
        <v>-810.81000000000904</v>
      </c>
      <c r="D1221" s="146">
        <f ca="1">IF(A1221&lt;$B$1,VLOOKUP(A1221,[1]DI!$A$4:$B$15000,2,FALSE),0)</f>
        <v>0.11649999999999999</v>
      </c>
      <c r="E1221" s="145">
        <f t="shared" ca="1" si="355"/>
        <v>1.0004373900000001</v>
      </c>
      <c r="F1221" s="145">
        <f ca="1">(TRUNC(PRODUCT($E$12:$E1220),16))</f>
        <v>1.1713610757599899</v>
      </c>
      <c r="G1221" s="145">
        <f t="shared" ca="1" si="373"/>
        <v>1.1682917265060599</v>
      </c>
      <c r="H1221" s="145">
        <f t="shared" ca="1" si="356"/>
        <v>1.00262721</v>
      </c>
      <c r="I1221" s="147">
        <f t="shared" si="364"/>
        <v>2.9499999999999998E-2</v>
      </c>
      <c r="J1221" s="148">
        <f t="shared" si="372"/>
        <v>44662</v>
      </c>
      <c r="K1221" s="149">
        <f t="shared" si="365"/>
        <v>6</v>
      </c>
      <c r="L1221" s="150">
        <f t="shared" si="366"/>
        <v>6</v>
      </c>
      <c r="M1221" s="151">
        <f t="shared" si="357"/>
        <v>1.00069246</v>
      </c>
      <c r="N1221" s="151">
        <f t="shared" ca="1" si="358"/>
        <v>1.003321489</v>
      </c>
      <c r="O1221" s="150">
        <f t="shared" si="367"/>
        <v>0</v>
      </c>
      <c r="P1221" s="145">
        <f t="shared" ca="1" si="359"/>
        <v>-2.6930964899999998</v>
      </c>
      <c r="Q1221" s="152">
        <f t="shared" si="360"/>
        <v>0</v>
      </c>
      <c r="R1221" s="153" t="str">
        <f t="shared" si="368"/>
        <v>A+J=</v>
      </c>
      <c r="S1221" s="148">
        <f t="shared" si="369"/>
        <v>44692</v>
      </c>
      <c r="T1221" s="154">
        <f t="shared" si="361"/>
        <v>0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7" t="str">
        <f t="shared" ca="1" si="370"/>
        <v>Pago</v>
      </c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</row>
    <row r="1222" spans="1:208" x14ac:dyDescent="0.2">
      <c r="A1222" s="143">
        <f t="shared" si="362"/>
        <v>44672</v>
      </c>
      <c r="B1222" s="144">
        <f t="shared" ca="1" si="371"/>
        <v>-813.95281550000902</v>
      </c>
      <c r="C1222" s="145">
        <f t="shared" si="363"/>
        <v>-810.81000000000904</v>
      </c>
      <c r="D1222" s="146">
        <f ca="1">IF(A1222&lt;$B$1,VLOOKUP(A1222,[1]DI!$A$4:$B$15000,2,FALSE),0)</f>
        <v>0</v>
      </c>
      <c r="E1222" s="145">
        <f t="shared" ca="1" si="355"/>
        <v>1</v>
      </c>
      <c r="F1222" s="145">
        <f ca="1">(TRUNC(PRODUCT($E$12:$E1221),16))</f>
        <v>1.17187341738092</v>
      </c>
      <c r="G1222" s="145">
        <f t="shared" ca="1" si="373"/>
        <v>1.1682917265060599</v>
      </c>
      <c r="H1222" s="145">
        <f t="shared" ca="1" si="356"/>
        <v>1.00306575</v>
      </c>
      <c r="I1222" s="147">
        <f t="shared" si="364"/>
        <v>2.9499999999999998E-2</v>
      </c>
      <c r="J1222" s="148">
        <f t="shared" si="372"/>
        <v>44662</v>
      </c>
      <c r="K1222" s="149">
        <f t="shared" si="365"/>
        <v>6</v>
      </c>
      <c r="L1222" s="150">
        <f t="shared" si="366"/>
        <v>7</v>
      </c>
      <c r="M1222" s="151">
        <f t="shared" si="357"/>
        <v>1.0008079160000001</v>
      </c>
      <c r="N1222" s="151">
        <f t="shared" ca="1" si="358"/>
        <v>1.0038761430000001</v>
      </c>
      <c r="O1222" s="150">
        <f t="shared" si="367"/>
        <v>0</v>
      </c>
      <c r="P1222" s="145">
        <f t="shared" ca="1" si="359"/>
        <v>-3.1428155000000002</v>
      </c>
      <c r="Q1222" s="152">
        <f t="shared" si="360"/>
        <v>0</v>
      </c>
      <c r="R1222" s="153" t="str">
        <f t="shared" si="368"/>
        <v>A+J=</v>
      </c>
      <c r="S1222" s="148">
        <f t="shared" si="369"/>
        <v>44692</v>
      </c>
      <c r="T1222" s="154">
        <f t="shared" si="361"/>
        <v>0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7" t="str">
        <f t="shared" ca="1" si="370"/>
        <v>Pago</v>
      </c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</row>
    <row r="1223" spans="1:208" x14ac:dyDescent="0.2">
      <c r="A1223" s="143">
        <f t="shared" si="362"/>
        <v>44673</v>
      </c>
      <c r="B1223" s="144">
        <f t="shared" ca="1" si="371"/>
        <v>-813.95281550000902</v>
      </c>
      <c r="C1223" s="145">
        <f t="shared" si="363"/>
        <v>-810.81000000000904</v>
      </c>
      <c r="D1223" s="146">
        <f ca="1">IF(A1223&lt;$B$1,VLOOKUP(A1223,[1]DI!$A$4:$B$15000,2,FALSE),0)</f>
        <v>0.11649999999999999</v>
      </c>
      <c r="E1223" s="145">
        <f t="shared" ca="1" si="355"/>
        <v>1.0004373900000001</v>
      </c>
      <c r="F1223" s="145">
        <f ca="1">(TRUNC(PRODUCT($E$12:$E1222),16))</f>
        <v>1.17187341738092</v>
      </c>
      <c r="G1223" s="145">
        <f t="shared" ca="1" si="373"/>
        <v>1.1682917265060599</v>
      </c>
      <c r="H1223" s="145">
        <f t="shared" ca="1" si="356"/>
        <v>1.00306575</v>
      </c>
      <c r="I1223" s="147">
        <f t="shared" si="364"/>
        <v>2.9499999999999998E-2</v>
      </c>
      <c r="J1223" s="148">
        <f t="shared" si="372"/>
        <v>44662</v>
      </c>
      <c r="K1223" s="149">
        <f t="shared" si="365"/>
        <v>7</v>
      </c>
      <c r="L1223" s="150">
        <f t="shared" si="366"/>
        <v>7</v>
      </c>
      <c r="M1223" s="151">
        <f t="shared" si="357"/>
        <v>1.0008079160000001</v>
      </c>
      <c r="N1223" s="151">
        <f t="shared" ca="1" si="358"/>
        <v>1.0038761430000001</v>
      </c>
      <c r="O1223" s="150">
        <f t="shared" si="367"/>
        <v>0</v>
      </c>
      <c r="P1223" s="145">
        <f t="shared" ca="1" si="359"/>
        <v>-3.1428155000000002</v>
      </c>
      <c r="Q1223" s="152">
        <f t="shared" si="360"/>
        <v>0</v>
      </c>
      <c r="R1223" s="153" t="str">
        <f t="shared" si="368"/>
        <v>A+J=</v>
      </c>
      <c r="S1223" s="148">
        <f t="shared" si="369"/>
        <v>44692</v>
      </c>
      <c r="T1223" s="154">
        <f t="shared" si="361"/>
        <v>0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7" t="str">
        <f t="shared" ca="1" si="370"/>
        <v>Pago</v>
      </c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</row>
    <row r="1224" spans="1:208" x14ac:dyDescent="0.2">
      <c r="A1224" s="143">
        <f t="shared" si="362"/>
        <v>44674</v>
      </c>
      <c r="B1224" s="144">
        <f t="shared" ca="1" si="371"/>
        <v>-814.40278181000906</v>
      </c>
      <c r="C1224" s="145">
        <f t="shared" si="363"/>
        <v>-810.81000000000904</v>
      </c>
      <c r="D1224" s="146">
        <f ca="1">IF(A1224&lt;$B$1,VLOOKUP(A1224,[1]DI!$A$4:$B$15000,2,FALSE),0)</f>
        <v>0</v>
      </c>
      <c r="E1224" s="145">
        <f t="shared" ca="1" si="355"/>
        <v>1</v>
      </c>
      <c r="F1224" s="145">
        <f ca="1">(TRUNC(PRODUCT($E$12:$E1223),16))</f>
        <v>1.1723859830949399</v>
      </c>
      <c r="G1224" s="145">
        <f t="shared" ca="1" si="373"/>
        <v>1.1682917265060599</v>
      </c>
      <c r="H1224" s="145">
        <f t="shared" ca="1" si="356"/>
        <v>1.0035044799999999</v>
      </c>
      <c r="I1224" s="147">
        <f t="shared" si="364"/>
        <v>2.9499999999999998E-2</v>
      </c>
      <c r="J1224" s="148">
        <f t="shared" si="372"/>
        <v>44662</v>
      </c>
      <c r="K1224" s="149">
        <f t="shared" si="365"/>
        <v>7</v>
      </c>
      <c r="L1224" s="150">
        <f t="shared" si="366"/>
        <v>8</v>
      </c>
      <c r="M1224" s="151">
        <f t="shared" si="357"/>
        <v>1.000923386</v>
      </c>
      <c r="N1224" s="151">
        <f t="shared" ca="1" si="358"/>
        <v>1.0044311020000001</v>
      </c>
      <c r="O1224" s="150">
        <f t="shared" si="367"/>
        <v>0</v>
      </c>
      <c r="P1224" s="145">
        <f t="shared" ca="1" si="359"/>
        <v>-3.59278181</v>
      </c>
      <c r="Q1224" s="152">
        <f t="shared" si="360"/>
        <v>0</v>
      </c>
      <c r="R1224" s="153" t="str">
        <f t="shared" si="368"/>
        <v>A+J=</v>
      </c>
      <c r="S1224" s="148">
        <f t="shared" si="369"/>
        <v>44692</v>
      </c>
      <c r="T1224" s="154">
        <f t="shared" si="361"/>
        <v>0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7" t="str">
        <f t="shared" ca="1" si="370"/>
        <v>Pago</v>
      </c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</row>
    <row r="1225" spans="1:208" x14ac:dyDescent="0.2">
      <c r="A1225" s="143">
        <f t="shared" si="362"/>
        <v>44675</v>
      </c>
      <c r="B1225" s="144">
        <f t="shared" ca="1" si="371"/>
        <v>-814.40278181000906</v>
      </c>
      <c r="C1225" s="145">
        <f t="shared" si="363"/>
        <v>-810.81000000000904</v>
      </c>
      <c r="D1225" s="146">
        <f ca="1">IF(A1225&lt;$B$1,VLOOKUP(A1225,[1]DI!$A$4:$B$15000,2,FALSE),0)</f>
        <v>0</v>
      </c>
      <c r="E1225" s="145">
        <f t="shared" ca="1" si="355"/>
        <v>1</v>
      </c>
      <c r="F1225" s="145">
        <f ca="1">(TRUNC(PRODUCT($E$12:$E1224),16))</f>
        <v>1.1723859830949399</v>
      </c>
      <c r="G1225" s="145">
        <f t="shared" ca="1" si="373"/>
        <v>1.1682917265060599</v>
      </c>
      <c r="H1225" s="145">
        <f t="shared" ca="1" si="356"/>
        <v>1.0035044799999999</v>
      </c>
      <c r="I1225" s="147">
        <f t="shared" si="364"/>
        <v>2.9499999999999998E-2</v>
      </c>
      <c r="J1225" s="148">
        <f t="shared" si="372"/>
        <v>44662</v>
      </c>
      <c r="K1225" s="149">
        <f t="shared" si="365"/>
        <v>7</v>
      </c>
      <c r="L1225" s="150">
        <f t="shared" si="366"/>
        <v>8</v>
      </c>
      <c r="M1225" s="151">
        <f t="shared" si="357"/>
        <v>1.000923386</v>
      </c>
      <c r="N1225" s="151">
        <f t="shared" ca="1" si="358"/>
        <v>1.0044311020000001</v>
      </c>
      <c r="O1225" s="150">
        <f t="shared" si="367"/>
        <v>0</v>
      </c>
      <c r="P1225" s="145">
        <f t="shared" ca="1" si="359"/>
        <v>-3.59278181</v>
      </c>
      <c r="Q1225" s="152">
        <f t="shared" si="360"/>
        <v>0</v>
      </c>
      <c r="R1225" s="153" t="str">
        <f t="shared" si="368"/>
        <v>A+J=</v>
      </c>
      <c r="S1225" s="148">
        <f t="shared" si="369"/>
        <v>44692</v>
      </c>
      <c r="T1225" s="154">
        <f t="shared" si="361"/>
        <v>0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7" t="str">
        <f t="shared" ca="1" si="370"/>
        <v>Pago</v>
      </c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</row>
    <row r="1226" spans="1:208" x14ac:dyDescent="0.2">
      <c r="A1226" s="143">
        <f t="shared" si="362"/>
        <v>44676</v>
      </c>
      <c r="B1226" s="144">
        <f t="shared" ca="1" si="371"/>
        <v>-814.40278181000906</v>
      </c>
      <c r="C1226" s="145">
        <f t="shared" si="363"/>
        <v>-810.81000000000904</v>
      </c>
      <c r="D1226" s="146">
        <f ca="1">IF(A1226&lt;$B$1,VLOOKUP(A1226,[1]DI!$A$4:$B$15000,2,FALSE),0)</f>
        <v>0.11649999999999999</v>
      </c>
      <c r="E1226" s="145">
        <f t="shared" ca="1" si="355"/>
        <v>1.0004373900000001</v>
      </c>
      <c r="F1226" s="145">
        <f ca="1">(TRUNC(PRODUCT($E$12:$E1225),16))</f>
        <v>1.1723859830949399</v>
      </c>
      <c r="G1226" s="145">
        <f t="shared" ca="1" si="373"/>
        <v>1.1682917265060599</v>
      </c>
      <c r="H1226" s="145">
        <f t="shared" ca="1" si="356"/>
        <v>1.0035044799999999</v>
      </c>
      <c r="I1226" s="147">
        <f t="shared" si="364"/>
        <v>2.9499999999999998E-2</v>
      </c>
      <c r="J1226" s="148">
        <f t="shared" si="372"/>
        <v>44662</v>
      </c>
      <c r="K1226" s="149">
        <f t="shared" si="365"/>
        <v>8</v>
      </c>
      <c r="L1226" s="150">
        <f t="shared" si="366"/>
        <v>8</v>
      </c>
      <c r="M1226" s="151">
        <f t="shared" si="357"/>
        <v>1.000923386</v>
      </c>
      <c r="N1226" s="151">
        <f t="shared" ca="1" si="358"/>
        <v>1.0044311020000001</v>
      </c>
      <c r="O1226" s="150">
        <f t="shared" si="367"/>
        <v>0</v>
      </c>
      <c r="P1226" s="145">
        <f t="shared" ca="1" si="359"/>
        <v>-3.59278181</v>
      </c>
      <c r="Q1226" s="152">
        <f t="shared" si="360"/>
        <v>0</v>
      </c>
      <c r="R1226" s="153" t="str">
        <f t="shared" si="368"/>
        <v>A+J=</v>
      </c>
      <c r="S1226" s="148">
        <f t="shared" si="369"/>
        <v>44692</v>
      </c>
      <c r="T1226" s="154">
        <f t="shared" si="361"/>
        <v>0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7" t="str">
        <f t="shared" ca="1" si="370"/>
        <v>Pago</v>
      </c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</row>
    <row r="1227" spans="1:208" x14ac:dyDescent="0.2">
      <c r="A1227" s="143">
        <f t="shared" si="362"/>
        <v>44677</v>
      </c>
      <c r="B1227" s="144">
        <f t="shared" ca="1" si="371"/>
        <v>-814.852996220009</v>
      </c>
      <c r="C1227" s="145">
        <f t="shared" si="363"/>
        <v>-810.81000000000904</v>
      </c>
      <c r="D1227" s="146">
        <f ca="1">IF(A1227&lt;$B$1,VLOOKUP(A1227,[1]DI!$A$4:$B$15000,2,FALSE),0)</f>
        <v>0.11649999999999999</v>
      </c>
      <c r="E1227" s="145">
        <f t="shared" ca="1" si="355"/>
        <v>1.0004373900000001</v>
      </c>
      <c r="F1227" s="145">
        <f ca="1">(TRUNC(PRODUCT($E$12:$E1226),16))</f>
        <v>1.1728987730000899</v>
      </c>
      <c r="G1227" s="145">
        <f t="shared" ca="1" si="373"/>
        <v>1.1682917265060599</v>
      </c>
      <c r="H1227" s="145">
        <f t="shared" ca="1" si="356"/>
        <v>1.0039434</v>
      </c>
      <c r="I1227" s="147">
        <f t="shared" si="364"/>
        <v>2.9499999999999998E-2</v>
      </c>
      <c r="J1227" s="148">
        <f t="shared" si="372"/>
        <v>44662</v>
      </c>
      <c r="K1227" s="149">
        <f t="shared" si="365"/>
        <v>9</v>
      </c>
      <c r="L1227" s="150">
        <f t="shared" si="366"/>
        <v>9</v>
      </c>
      <c r="M1227" s="151">
        <f t="shared" si="357"/>
        <v>1.0010388699999999</v>
      </c>
      <c r="N1227" s="151">
        <f t="shared" ca="1" si="358"/>
        <v>1.0049863670000001</v>
      </c>
      <c r="O1227" s="150">
        <f t="shared" si="367"/>
        <v>0</v>
      </c>
      <c r="P1227" s="145">
        <f t="shared" ca="1" si="359"/>
        <v>-4.04299622</v>
      </c>
      <c r="Q1227" s="152">
        <f t="shared" si="360"/>
        <v>0</v>
      </c>
      <c r="R1227" s="153" t="str">
        <f t="shared" si="368"/>
        <v>A+J=</v>
      </c>
      <c r="S1227" s="148">
        <f t="shared" si="369"/>
        <v>44692</v>
      </c>
      <c r="T1227" s="154">
        <f t="shared" si="361"/>
        <v>0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7" t="str">
        <f t="shared" ca="1" si="370"/>
        <v>Pago</v>
      </c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</row>
    <row r="1228" spans="1:208" x14ac:dyDescent="0.2">
      <c r="A1228" s="143">
        <f t="shared" si="362"/>
        <v>44678</v>
      </c>
      <c r="B1228" s="144">
        <f t="shared" ca="1" si="371"/>
        <v>-815.30346442000905</v>
      </c>
      <c r="C1228" s="145">
        <f t="shared" si="363"/>
        <v>-810.81000000000904</v>
      </c>
      <c r="D1228" s="146">
        <f ca="1">IF(A1228&lt;$B$1,VLOOKUP(A1228,[1]DI!$A$4:$B$15000,2,FALSE),0)</f>
        <v>0.11649999999999999</v>
      </c>
      <c r="E1228" s="145">
        <f t="shared" ref="E1228:E1291" ca="1" si="374">IF(A1228&lt;A$10,1,ROUND(((1+D1228)^(1/252)),8))</f>
        <v>1.0004373900000001</v>
      </c>
      <c r="F1228" s="145">
        <f ca="1">(TRUNC(PRODUCT($E$12:$E1227),16))</f>
        <v>1.1734117871944101</v>
      </c>
      <c r="G1228" s="145">
        <f t="shared" ca="1" si="373"/>
        <v>1.1682917265060599</v>
      </c>
      <c r="H1228" s="145">
        <f t="shared" ref="H1228:H1291" ca="1" si="375">ROUND(F1228/G1228,8)</f>
        <v>1.0043825200000001</v>
      </c>
      <c r="I1228" s="147">
        <f t="shared" si="364"/>
        <v>2.9499999999999998E-2</v>
      </c>
      <c r="J1228" s="148">
        <f t="shared" si="372"/>
        <v>44662</v>
      </c>
      <c r="K1228" s="149">
        <f t="shared" si="365"/>
        <v>10</v>
      </c>
      <c r="L1228" s="150">
        <f t="shared" si="366"/>
        <v>10</v>
      </c>
      <c r="M1228" s="151">
        <f t="shared" ref="M1228:M1291" si="376">ROUND((I1228+1)^(L1228/252),9)</f>
        <v>1.001154366</v>
      </c>
      <c r="N1228" s="151">
        <f t="shared" ref="N1228:N1291" ca="1" si="377">ROUND(H1228*M1228,9)</f>
        <v>1.005541945</v>
      </c>
      <c r="O1228" s="150">
        <f t="shared" si="367"/>
        <v>0</v>
      </c>
      <c r="P1228" s="145">
        <f t="shared" ref="P1228:P1291" ca="1" si="378">TRUNC(((N1228-1)*C1228),8)</f>
        <v>-4.4934644199999996</v>
      </c>
      <c r="Q1228" s="152">
        <f t="shared" ref="Q1228:Q1291" si="379">IF(O1228&gt;0,VLOOKUP(O1228,$V$12:$AA$72,6),0)</f>
        <v>0</v>
      </c>
      <c r="R1228" s="153" t="str">
        <f t="shared" si="368"/>
        <v>A+J=</v>
      </c>
      <c r="S1228" s="148">
        <f t="shared" si="369"/>
        <v>44692</v>
      </c>
      <c r="T1228" s="154">
        <f t="shared" ref="T1228:T1291" si="380">IF(O1228&gt;0,(P1228+Q1228)*T$10,0)</f>
        <v>0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7" t="str">
        <f t="shared" ca="1" si="370"/>
        <v>Pago</v>
      </c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</row>
    <row r="1229" spans="1:208" x14ac:dyDescent="0.2">
      <c r="A1229" s="143">
        <f t="shared" ref="A1229:A1292" si="381">(A1228+1)</f>
        <v>44679</v>
      </c>
      <c r="B1229" s="144">
        <f t="shared" ca="1" si="371"/>
        <v>-815.75418073000901</v>
      </c>
      <c r="C1229" s="145">
        <f t="shared" ref="C1229:C1292" si="382">(C1228-Q1228)</f>
        <v>-810.81000000000904</v>
      </c>
      <c r="D1229" s="146">
        <f ca="1">IF(A1229&lt;$B$1,VLOOKUP(A1229,[1]DI!$A$4:$B$15000,2,FALSE),0)</f>
        <v>0.11649999999999999</v>
      </c>
      <c r="E1229" s="145">
        <f t="shared" ca="1" si="374"/>
        <v>1.0004373900000001</v>
      </c>
      <c r="F1229" s="145">
        <f ca="1">(TRUNC(PRODUCT($E$12:$E1228),16))</f>
        <v>1.1739250257760101</v>
      </c>
      <c r="G1229" s="145">
        <f t="shared" ca="1" si="373"/>
        <v>1.1682917265060599</v>
      </c>
      <c r="H1229" s="145">
        <f t="shared" ca="1" si="375"/>
        <v>1.00482183</v>
      </c>
      <c r="I1229" s="147">
        <f t="shared" ref="I1229:I1292" si="383">I1228</f>
        <v>2.9499999999999998E-2</v>
      </c>
      <c r="J1229" s="148">
        <f t="shared" si="372"/>
        <v>44662</v>
      </c>
      <c r="K1229" s="149">
        <f t="shared" ref="K1229:K1292" si="384">IF(A1229&gt;J1229,IF(NETWORKDAYS(J1229,A1229,$V$81:$V$465)-1=0,1,NETWORKDAYS(J1229,A1229,$V$81:$V$465)-1),0)</f>
        <v>11</v>
      </c>
      <c r="L1229" s="150">
        <f t="shared" ref="L1229:L1292" si="385">IF(AND(K1229=1,K1228=1),1,IF(K1229&gt;0,IF(K1229=K1228,K1229+1,K1229),0))</f>
        <v>11</v>
      </c>
      <c r="M1229" s="151">
        <f t="shared" si="376"/>
        <v>1.0012698760000001</v>
      </c>
      <c r="N1229" s="151">
        <f t="shared" ca="1" si="377"/>
        <v>1.006097829</v>
      </c>
      <c r="O1229" s="150">
        <f t="shared" ref="O1229:O1292" si="386">IF(VLOOKUP(A1229,W$12:AD$72,8)=VLOOKUP(A1228,W$12:AD$72,8),0,VLOOKUP(A1229,W$12:AD$72,8))</f>
        <v>0</v>
      </c>
      <c r="P1229" s="145">
        <f t="shared" ca="1" si="378"/>
        <v>-4.9441807300000002</v>
      </c>
      <c r="Q1229" s="152">
        <f t="shared" si="379"/>
        <v>0</v>
      </c>
      <c r="R1229" s="153" t="str">
        <f t="shared" ref="R1229:R1292" si="387">IF(O1228&gt;0,VLOOKUP(O1228,V$12:AF$72,10),R1228)</f>
        <v>A+J=</v>
      </c>
      <c r="S1229" s="148">
        <f t="shared" ref="S1229:S1292" si="388">IF(O1228&gt;0,VLOOKUP(O1228,V$12:AF$72,11),S1228)</f>
        <v>44692</v>
      </c>
      <c r="T1229" s="154">
        <f t="shared" si="380"/>
        <v>0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7" t="str">
        <f t="shared" ref="AG1229:AG1292" ca="1" si="389">IF(W1229&lt;TODAY(),"Pago","")</f>
        <v>Pago</v>
      </c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</row>
    <row r="1230" spans="1:208" x14ac:dyDescent="0.2">
      <c r="A1230" s="143">
        <f t="shared" si="381"/>
        <v>44680</v>
      </c>
      <c r="B1230" s="144">
        <f t="shared" ref="B1230:B1293" ca="1" si="390">IF(A1230&lt;=TODAY(),C1230+P1230,IF(AND(A1230&gt;TODAY(),A1230&lt;=$B$1),IF(VLOOKUP(TODAY(),$A$10:$D$10000,4,FALSE)=0,"n.d",C1230+P1230),"n.d"))</f>
        <v>-816.20513622000908</v>
      </c>
      <c r="C1230" s="145">
        <f t="shared" si="382"/>
        <v>-810.81000000000904</v>
      </c>
      <c r="D1230" s="146">
        <f ca="1">IF(A1230&lt;$B$1,VLOOKUP(A1230,[1]DI!$A$4:$B$15000,2,FALSE),0)</f>
        <v>0.11649999999999999</v>
      </c>
      <c r="E1230" s="145">
        <f t="shared" ca="1" si="374"/>
        <v>1.0004373900000001</v>
      </c>
      <c r="F1230" s="145">
        <f ca="1">(TRUNC(PRODUCT($E$12:$E1229),16))</f>
        <v>1.1744384888430399</v>
      </c>
      <c r="G1230" s="145">
        <f t="shared" ca="1" si="373"/>
        <v>1.1682917265060599</v>
      </c>
      <c r="H1230" s="145">
        <f t="shared" ca="1" si="375"/>
        <v>1.00526132</v>
      </c>
      <c r="I1230" s="147">
        <f t="shared" si="383"/>
        <v>2.9499999999999998E-2</v>
      </c>
      <c r="J1230" s="148">
        <f t="shared" ref="J1230:J1293" si="391">IF(O1229&gt;0,VLOOKUP(O1229,V$12:AF$72,2),J1229)</f>
        <v>44662</v>
      </c>
      <c r="K1230" s="149">
        <f t="shared" si="384"/>
        <v>12</v>
      </c>
      <c r="L1230" s="150">
        <f t="shared" si="385"/>
        <v>12</v>
      </c>
      <c r="M1230" s="151">
        <f t="shared" si="376"/>
        <v>1.0013853989999999</v>
      </c>
      <c r="N1230" s="151">
        <f t="shared" ca="1" si="377"/>
        <v>1.0066540079999999</v>
      </c>
      <c r="O1230" s="150">
        <f t="shared" si="386"/>
        <v>0</v>
      </c>
      <c r="P1230" s="145">
        <f t="shared" ca="1" si="378"/>
        <v>-5.3951362200000004</v>
      </c>
      <c r="Q1230" s="152">
        <f t="shared" si="379"/>
        <v>0</v>
      </c>
      <c r="R1230" s="153" t="str">
        <f t="shared" si="387"/>
        <v>A+J=</v>
      </c>
      <c r="S1230" s="148">
        <f t="shared" si="388"/>
        <v>44692</v>
      </c>
      <c r="T1230" s="154">
        <f t="shared" si="380"/>
        <v>0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7" t="str">
        <f t="shared" ca="1" si="389"/>
        <v>Pago</v>
      </c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</row>
    <row r="1231" spans="1:208" x14ac:dyDescent="0.2">
      <c r="A1231" s="143">
        <f t="shared" si="381"/>
        <v>44681</v>
      </c>
      <c r="B1231" s="144">
        <f t="shared" ca="1" si="390"/>
        <v>-816.65635604000909</v>
      </c>
      <c r="C1231" s="145">
        <f t="shared" si="382"/>
        <v>-810.81000000000904</v>
      </c>
      <c r="D1231" s="146">
        <f ca="1">IF(A1231&lt;$B$1,VLOOKUP(A1231,[1]DI!$A$4:$B$15000,2,FALSE),0)</f>
        <v>0</v>
      </c>
      <c r="E1231" s="145">
        <f t="shared" ca="1" si="374"/>
        <v>1</v>
      </c>
      <c r="F1231" s="145">
        <f ca="1">(TRUNC(PRODUCT($E$12:$E1230),16))</f>
        <v>1.1749521764936699</v>
      </c>
      <c r="G1231" s="145">
        <f t="shared" ca="1" si="373"/>
        <v>1.1682917265060599</v>
      </c>
      <c r="H1231" s="145">
        <f t="shared" ca="1" si="375"/>
        <v>1.0057010200000001</v>
      </c>
      <c r="I1231" s="147">
        <f t="shared" si="383"/>
        <v>2.9499999999999998E-2</v>
      </c>
      <c r="J1231" s="148">
        <f t="shared" si="391"/>
        <v>44662</v>
      </c>
      <c r="K1231" s="149">
        <f t="shared" si="384"/>
        <v>12</v>
      </c>
      <c r="L1231" s="150">
        <f t="shared" si="385"/>
        <v>13</v>
      </c>
      <c r="M1231" s="151">
        <f t="shared" si="376"/>
        <v>1.001500936</v>
      </c>
      <c r="N1231" s="151">
        <f t="shared" ca="1" si="377"/>
        <v>1.007210513</v>
      </c>
      <c r="O1231" s="150">
        <f t="shared" si="386"/>
        <v>0</v>
      </c>
      <c r="P1231" s="145">
        <f t="shared" ca="1" si="378"/>
        <v>-5.8463560399999999</v>
      </c>
      <c r="Q1231" s="152">
        <f t="shared" si="379"/>
        <v>0</v>
      </c>
      <c r="R1231" s="153" t="str">
        <f t="shared" si="387"/>
        <v>A+J=</v>
      </c>
      <c r="S1231" s="148">
        <f t="shared" si="388"/>
        <v>44692</v>
      </c>
      <c r="T1231" s="154">
        <f t="shared" si="380"/>
        <v>0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7" t="str">
        <f t="shared" ca="1" si="389"/>
        <v>Pago</v>
      </c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</row>
    <row r="1232" spans="1:208" x14ac:dyDescent="0.2">
      <c r="A1232" s="143">
        <f t="shared" si="381"/>
        <v>44682</v>
      </c>
      <c r="B1232" s="144">
        <f t="shared" ca="1" si="390"/>
        <v>-816.65635604000909</v>
      </c>
      <c r="C1232" s="145">
        <f t="shared" si="382"/>
        <v>-810.81000000000904</v>
      </c>
      <c r="D1232" s="146">
        <f ca="1">IF(A1232&lt;$B$1,VLOOKUP(A1232,[1]DI!$A$4:$B$15000,2,FALSE),0)</f>
        <v>0</v>
      </c>
      <c r="E1232" s="145">
        <f t="shared" ca="1" si="374"/>
        <v>1</v>
      </c>
      <c r="F1232" s="145">
        <f ca="1">(TRUNC(PRODUCT($E$12:$E1231),16))</f>
        <v>1.1749521764936699</v>
      </c>
      <c r="G1232" s="145">
        <f t="shared" ca="1" si="373"/>
        <v>1.1682917265060599</v>
      </c>
      <c r="H1232" s="145">
        <f t="shared" ca="1" si="375"/>
        <v>1.0057010200000001</v>
      </c>
      <c r="I1232" s="147">
        <f t="shared" si="383"/>
        <v>2.9499999999999998E-2</v>
      </c>
      <c r="J1232" s="148">
        <f t="shared" si="391"/>
        <v>44662</v>
      </c>
      <c r="K1232" s="149">
        <f t="shared" si="384"/>
        <v>12</v>
      </c>
      <c r="L1232" s="150">
        <f t="shared" si="385"/>
        <v>13</v>
      </c>
      <c r="M1232" s="151">
        <f t="shared" si="376"/>
        <v>1.001500936</v>
      </c>
      <c r="N1232" s="151">
        <f t="shared" ca="1" si="377"/>
        <v>1.007210513</v>
      </c>
      <c r="O1232" s="150">
        <f t="shared" si="386"/>
        <v>0</v>
      </c>
      <c r="P1232" s="145">
        <f t="shared" ca="1" si="378"/>
        <v>-5.8463560399999999</v>
      </c>
      <c r="Q1232" s="152">
        <f t="shared" si="379"/>
        <v>0</v>
      </c>
      <c r="R1232" s="153" t="str">
        <f t="shared" si="387"/>
        <v>A+J=</v>
      </c>
      <c r="S1232" s="148">
        <f t="shared" si="388"/>
        <v>44692</v>
      </c>
      <c r="T1232" s="154">
        <f t="shared" si="380"/>
        <v>0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7" t="str">
        <f t="shared" ca="1" si="389"/>
        <v>Pago</v>
      </c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</row>
    <row r="1233" spans="1:208" x14ac:dyDescent="0.2">
      <c r="A1233" s="143">
        <f t="shared" si="381"/>
        <v>44683</v>
      </c>
      <c r="B1233" s="144">
        <f t="shared" ca="1" si="390"/>
        <v>-816.65635604000909</v>
      </c>
      <c r="C1233" s="145">
        <f t="shared" si="382"/>
        <v>-810.81000000000904</v>
      </c>
      <c r="D1233" s="146">
        <f ca="1">IF(A1233&lt;$B$1,VLOOKUP(A1233,[1]DI!$A$4:$B$15000,2,FALSE),0)</f>
        <v>0.11649999999999999</v>
      </c>
      <c r="E1233" s="145">
        <f t="shared" ca="1" si="374"/>
        <v>1.0004373900000001</v>
      </c>
      <c r="F1233" s="145">
        <f ca="1">(TRUNC(PRODUCT($E$12:$E1232),16))</f>
        <v>1.1749521764936699</v>
      </c>
      <c r="G1233" s="145">
        <f t="shared" ca="1" si="373"/>
        <v>1.1682917265060599</v>
      </c>
      <c r="H1233" s="145">
        <f t="shared" ca="1" si="375"/>
        <v>1.0057010200000001</v>
      </c>
      <c r="I1233" s="147">
        <f t="shared" si="383"/>
        <v>2.9499999999999998E-2</v>
      </c>
      <c r="J1233" s="148">
        <f t="shared" si="391"/>
        <v>44662</v>
      </c>
      <c r="K1233" s="149">
        <f t="shared" si="384"/>
        <v>13</v>
      </c>
      <c r="L1233" s="150">
        <f t="shared" si="385"/>
        <v>13</v>
      </c>
      <c r="M1233" s="151">
        <f t="shared" si="376"/>
        <v>1.001500936</v>
      </c>
      <c r="N1233" s="151">
        <f t="shared" ca="1" si="377"/>
        <v>1.007210513</v>
      </c>
      <c r="O1233" s="150">
        <f t="shared" si="386"/>
        <v>0</v>
      </c>
      <c r="P1233" s="145">
        <f t="shared" ca="1" si="378"/>
        <v>-5.8463560399999999</v>
      </c>
      <c r="Q1233" s="152">
        <f t="shared" si="379"/>
        <v>0</v>
      </c>
      <c r="R1233" s="153" t="str">
        <f t="shared" si="387"/>
        <v>A+J=</v>
      </c>
      <c r="S1233" s="148">
        <f t="shared" si="388"/>
        <v>44692</v>
      </c>
      <c r="T1233" s="154">
        <f t="shared" si="380"/>
        <v>0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7" t="str">
        <f t="shared" ca="1" si="389"/>
        <v>Pago</v>
      </c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</row>
    <row r="1234" spans="1:208" x14ac:dyDescent="0.2">
      <c r="A1234" s="143">
        <f t="shared" si="381"/>
        <v>44684</v>
      </c>
      <c r="B1234" s="144">
        <f t="shared" ca="1" si="390"/>
        <v>-817.10781505000909</v>
      </c>
      <c r="C1234" s="145">
        <f t="shared" si="382"/>
        <v>-810.81000000000904</v>
      </c>
      <c r="D1234" s="146">
        <f ca="1">IF(A1234&lt;$B$1,VLOOKUP(A1234,[1]DI!$A$4:$B$15000,2,FALSE),0)</f>
        <v>0.11649999999999999</v>
      </c>
      <c r="E1234" s="145">
        <f t="shared" ca="1" si="374"/>
        <v>1.0004373900000001</v>
      </c>
      <c r="F1234" s="145">
        <f ca="1">(TRUNC(PRODUCT($E$12:$E1233),16))</f>
        <v>1.1754660888261499</v>
      </c>
      <c r="G1234" s="145">
        <f t="shared" ca="1" si="373"/>
        <v>1.1682917265060599</v>
      </c>
      <c r="H1234" s="145">
        <f t="shared" ca="1" si="375"/>
        <v>1.0061408999999999</v>
      </c>
      <c r="I1234" s="147">
        <f t="shared" si="383"/>
        <v>2.9499999999999998E-2</v>
      </c>
      <c r="J1234" s="148">
        <f t="shared" si="391"/>
        <v>44662</v>
      </c>
      <c r="K1234" s="149">
        <f t="shared" si="384"/>
        <v>14</v>
      </c>
      <c r="L1234" s="150">
        <f t="shared" si="385"/>
        <v>14</v>
      </c>
      <c r="M1234" s="151">
        <f t="shared" si="376"/>
        <v>1.0016164860000001</v>
      </c>
      <c r="N1234" s="151">
        <f t="shared" ca="1" si="377"/>
        <v>1.007767313</v>
      </c>
      <c r="O1234" s="150">
        <f t="shared" si="386"/>
        <v>0</v>
      </c>
      <c r="P1234" s="145">
        <f t="shared" ca="1" si="378"/>
        <v>-6.2978150499999996</v>
      </c>
      <c r="Q1234" s="152">
        <f t="shared" si="379"/>
        <v>0</v>
      </c>
      <c r="R1234" s="153" t="str">
        <f t="shared" si="387"/>
        <v>A+J=</v>
      </c>
      <c r="S1234" s="148">
        <f t="shared" si="388"/>
        <v>44692</v>
      </c>
      <c r="T1234" s="154">
        <f t="shared" si="380"/>
        <v>0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7" t="str">
        <f t="shared" ca="1" si="389"/>
        <v>Pago</v>
      </c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</row>
    <row r="1235" spans="1:208" x14ac:dyDescent="0.2">
      <c r="A1235" s="143">
        <f t="shared" si="381"/>
        <v>44685</v>
      </c>
      <c r="B1235" s="144">
        <f t="shared" ca="1" si="390"/>
        <v>-817.559529460009</v>
      </c>
      <c r="C1235" s="145">
        <f t="shared" si="382"/>
        <v>-810.81000000000904</v>
      </c>
      <c r="D1235" s="146">
        <f ca="1">IF(A1235&lt;$B$1,VLOOKUP(A1235,[1]DI!$A$4:$B$15000,2,FALSE),0)</f>
        <v>0.11649999999999999</v>
      </c>
      <c r="E1235" s="145">
        <f t="shared" ca="1" si="374"/>
        <v>1.0004373900000001</v>
      </c>
      <c r="F1235" s="145">
        <f ca="1">(TRUNC(PRODUCT($E$12:$E1234),16))</f>
        <v>1.17598022593874</v>
      </c>
      <c r="G1235" s="145">
        <f t="shared" ca="1" si="373"/>
        <v>1.1682917265060599</v>
      </c>
      <c r="H1235" s="145">
        <f t="shared" ca="1" si="375"/>
        <v>1.0065809800000001</v>
      </c>
      <c r="I1235" s="147">
        <f t="shared" si="383"/>
        <v>2.9499999999999998E-2</v>
      </c>
      <c r="J1235" s="148">
        <f t="shared" si="391"/>
        <v>44662</v>
      </c>
      <c r="K1235" s="149">
        <f t="shared" si="384"/>
        <v>15</v>
      </c>
      <c r="L1235" s="150">
        <f t="shared" si="385"/>
        <v>15</v>
      </c>
      <c r="M1235" s="151">
        <f t="shared" si="376"/>
        <v>1.0017320489999999</v>
      </c>
      <c r="N1235" s="151">
        <f t="shared" ca="1" si="377"/>
        <v>1.0083244280000001</v>
      </c>
      <c r="O1235" s="150">
        <f t="shared" si="386"/>
        <v>0</v>
      </c>
      <c r="P1235" s="145">
        <f t="shared" ca="1" si="378"/>
        <v>-6.7495294599999998</v>
      </c>
      <c r="Q1235" s="152">
        <f t="shared" si="379"/>
        <v>0</v>
      </c>
      <c r="R1235" s="153" t="str">
        <f t="shared" si="387"/>
        <v>A+J=</v>
      </c>
      <c r="S1235" s="148">
        <f t="shared" si="388"/>
        <v>44692</v>
      </c>
      <c r="T1235" s="154">
        <f t="shared" si="380"/>
        <v>0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7" t="str">
        <f t="shared" ca="1" si="389"/>
        <v>Pago</v>
      </c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</row>
    <row r="1236" spans="1:208" x14ac:dyDescent="0.2">
      <c r="A1236" s="143">
        <f t="shared" si="381"/>
        <v>44686</v>
      </c>
      <c r="B1236" s="144">
        <f t="shared" ca="1" si="390"/>
        <v>-818.01148306000903</v>
      </c>
      <c r="C1236" s="145">
        <f t="shared" si="382"/>
        <v>-810.81000000000904</v>
      </c>
      <c r="D1236" s="146">
        <f ca="1">IF(A1236&lt;$B$1,VLOOKUP(A1236,[1]DI!$A$4:$B$15000,2,FALSE),0)</f>
        <v>0.1265</v>
      </c>
      <c r="E1236" s="145">
        <f t="shared" ca="1" si="374"/>
        <v>1.0004727899999999</v>
      </c>
      <c r="F1236" s="145">
        <f ca="1">(TRUNC(PRODUCT($E$12:$E1235),16))</f>
        <v>1.1764945879297699</v>
      </c>
      <c r="G1236" s="145">
        <f t="shared" ca="1" si="373"/>
        <v>1.1682917265060599</v>
      </c>
      <c r="H1236" s="145">
        <f t="shared" ca="1" si="375"/>
        <v>1.00702124</v>
      </c>
      <c r="I1236" s="147">
        <f t="shared" si="383"/>
        <v>2.9499999999999998E-2</v>
      </c>
      <c r="J1236" s="148">
        <f t="shared" si="391"/>
        <v>44662</v>
      </c>
      <c r="K1236" s="149">
        <f t="shared" si="384"/>
        <v>16</v>
      </c>
      <c r="L1236" s="150">
        <f t="shared" si="385"/>
        <v>16</v>
      </c>
      <c r="M1236" s="151">
        <f t="shared" si="376"/>
        <v>1.0018476249999999</v>
      </c>
      <c r="N1236" s="151">
        <f t="shared" ca="1" si="377"/>
        <v>1.008881838</v>
      </c>
      <c r="O1236" s="150">
        <f t="shared" si="386"/>
        <v>0</v>
      </c>
      <c r="P1236" s="145">
        <f t="shared" ca="1" si="378"/>
        <v>-7.2014830600000002</v>
      </c>
      <c r="Q1236" s="152">
        <f t="shared" si="379"/>
        <v>0</v>
      </c>
      <c r="R1236" s="153" t="str">
        <f t="shared" si="387"/>
        <v>A+J=</v>
      </c>
      <c r="S1236" s="148">
        <f t="shared" si="388"/>
        <v>44692</v>
      </c>
      <c r="T1236" s="154">
        <f t="shared" si="380"/>
        <v>0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7" t="str">
        <f t="shared" ca="1" si="389"/>
        <v>Pago</v>
      </c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</row>
    <row r="1237" spans="1:208" x14ac:dyDescent="0.2">
      <c r="A1237" s="143">
        <f t="shared" si="381"/>
        <v>44687</v>
      </c>
      <c r="B1237" s="144">
        <f t="shared" ca="1" si="390"/>
        <v>-818.49265502000901</v>
      </c>
      <c r="C1237" s="145">
        <f t="shared" si="382"/>
        <v>-810.81000000000904</v>
      </c>
      <c r="D1237" s="146">
        <f ca="1">IF(A1237&lt;$B$1,VLOOKUP(A1237,[1]DI!$A$4:$B$15000,2,FALSE),0)</f>
        <v>0.1265</v>
      </c>
      <c r="E1237" s="145">
        <f t="shared" ca="1" si="374"/>
        <v>1.0004727899999999</v>
      </c>
      <c r="F1237" s="145">
        <f ca="1">(TRUNC(PRODUCT($E$12:$E1236),16))</f>
        <v>1.1770508228059899</v>
      </c>
      <c r="G1237" s="145">
        <f t="shared" ca="1" si="373"/>
        <v>1.1682917265060599</v>
      </c>
      <c r="H1237" s="145">
        <f t="shared" ca="1" si="375"/>
        <v>1.00749735</v>
      </c>
      <c r="I1237" s="147">
        <f t="shared" si="383"/>
        <v>2.9499999999999998E-2</v>
      </c>
      <c r="J1237" s="148">
        <f t="shared" si="391"/>
        <v>44662</v>
      </c>
      <c r="K1237" s="149">
        <f t="shared" si="384"/>
        <v>17</v>
      </c>
      <c r="L1237" s="150">
        <f t="shared" si="385"/>
        <v>17</v>
      </c>
      <c r="M1237" s="151">
        <f t="shared" si="376"/>
        <v>1.001963215</v>
      </c>
      <c r="N1237" s="151">
        <f t="shared" ca="1" si="377"/>
        <v>1.0094752840000001</v>
      </c>
      <c r="O1237" s="150">
        <f t="shared" si="386"/>
        <v>0</v>
      </c>
      <c r="P1237" s="145">
        <f t="shared" ca="1" si="378"/>
        <v>-7.6826550200000003</v>
      </c>
      <c r="Q1237" s="152">
        <f t="shared" si="379"/>
        <v>0</v>
      </c>
      <c r="R1237" s="153" t="str">
        <f t="shared" si="387"/>
        <v>A+J=</v>
      </c>
      <c r="S1237" s="148">
        <f t="shared" si="388"/>
        <v>44692</v>
      </c>
      <c r="T1237" s="154">
        <f t="shared" si="380"/>
        <v>0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7" t="str">
        <f t="shared" ca="1" si="389"/>
        <v>Pago</v>
      </c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</row>
    <row r="1238" spans="1:208" x14ac:dyDescent="0.2">
      <c r="A1238" s="143">
        <f t="shared" si="381"/>
        <v>44688</v>
      </c>
      <c r="B1238" s="144">
        <f t="shared" ca="1" si="390"/>
        <v>-818.97411399000907</v>
      </c>
      <c r="C1238" s="145">
        <f t="shared" si="382"/>
        <v>-810.81000000000904</v>
      </c>
      <c r="D1238" s="146">
        <f ca="1">IF(A1238&lt;$B$1,VLOOKUP(A1238,[1]DI!$A$4:$B$15000,2,FALSE),0)</f>
        <v>0</v>
      </c>
      <c r="E1238" s="145">
        <f t="shared" ca="1" si="374"/>
        <v>1</v>
      </c>
      <c r="F1238" s="145">
        <f ca="1">(TRUNC(PRODUCT($E$12:$E1237),16))</f>
        <v>1.1776073206645099</v>
      </c>
      <c r="G1238" s="145">
        <f t="shared" ca="1" si="373"/>
        <v>1.1682917265060599</v>
      </c>
      <c r="H1238" s="145">
        <f t="shared" ca="1" si="375"/>
        <v>1.00797369</v>
      </c>
      <c r="I1238" s="147">
        <f t="shared" si="383"/>
        <v>2.9499999999999998E-2</v>
      </c>
      <c r="J1238" s="148">
        <f t="shared" si="391"/>
        <v>44662</v>
      </c>
      <c r="K1238" s="149">
        <f t="shared" si="384"/>
        <v>17</v>
      </c>
      <c r="L1238" s="150">
        <f t="shared" si="385"/>
        <v>18</v>
      </c>
      <c r="M1238" s="151">
        <f t="shared" si="376"/>
        <v>1.002078818</v>
      </c>
      <c r="N1238" s="151">
        <f t="shared" ca="1" si="377"/>
        <v>1.010069084</v>
      </c>
      <c r="O1238" s="150">
        <f t="shared" si="386"/>
        <v>0</v>
      </c>
      <c r="P1238" s="145">
        <f t="shared" ca="1" si="378"/>
        <v>-8.1641139900000006</v>
      </c>
      <c r="Q1238" s="152">
        <f t="shared" si="379"/>
        <v>0</v>
      </c>
      <c r="R1238" s="153" t="str">
        <f t="shared" si="387"/>
        <v>A+J=</v>
      </c>
      <c r="S1238" s="148">
        <f t="shared" si="388"/>
        <v>44692</v>
      </c>
      <c r="T1238" s="154">
        <f t="shared" si="380"/>
        <v>0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7" t="str">
        <f t="shared" ca="1" si="389"/>
        <v>Pago</v>
      </c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</row>
    <row r="1239" spans="1:208" x14ac:dyDescent="0.2">
      <c r="A1239" s="143">
        <f t="shared" si="381"/>
        <v>44689</v>
      </c>
      <c r="B1239" s="144">
        <f t="shared" ca="1" si="390"/>
        <v>-818.97411399000907</v>
      </c>
      <c r="C1239" s="145">
        <f t="shared" si="382"/>
        <v>-810.81000000000904</v>
      </c>
      <c r="D1239" s="146">
        <f ca="1">IF(A1239&lt;$B$1,VLOOKUP(A1239,[1]DI!$A$4:$B$15000,2,FALSE),0)</f>
        <v>0</v>
      </c>
      <c r="E1239" s="145">
        <f t="shared" ca="1" si="374"/>
        <v>1</v>
      </c>
      <c r="F1239" s="145">
        <f ca="1">(TRUNC(PRODUCT($E$12:$E1238),16))</f>
        <v>1.1776073206645099</v>
      </c>
      <c r="G1239" s="145">
        <f t="shared" ca="1" si="373"/>
        <v>1.1682917265060599</v>
      </c>
      <c r="H1239" s="145">
        <f t="shared" ca="1" si="375"/>
        <v>1.00797369</v>
      </c>
      <c r="I1239" s="147">
        <f t="shared" si="383"/>
        <v>2.9499999999999998E-2</v>
      </c>
      <c r="J1239" s="148">
        <f t="shared" si="391"/>
        <v>44662</v>
      </c>
      <c r="K1239" s="149">
        <f t="shared" si="384"/>
        <v>17</v>
      </c>
      <c r="L1239" s="150">
        <f t="shared" si="385"/>
        <v>18</v>
      </c>
      <c r="M1239" s="151">
        <f t="shared" si="376"/>
        <v>1.002078818</v>
      </c>
      <c r="N1239" s="151">
        <f t="shared" ca="1" si="377"/>
        <v>1.010069084</v>
      </c>
      <c r="O1239" s="150">
        <f t="shared" si="386"/>
        <v>0</v>
      </c>
      <c r="P1239" s="145">
        <f t="shared" ca="1" si="378"/>
        <v>-8.1641139900000006</v>
      </c>
      <c r="Q1239" s="152">
        <f t="shared" si="379"/>
        <v>0</v>
      </c>
      <c r="R1239" s="153" t="str">
        <f t="shared" si="387"/>
        <v>A+J=</v>
      </c>
      <c r="S1239" s="148">
        <f t="shared" si="388"/>
        <v>44692</v>
      </c>
      <c r="T1239" s="154">
        <f t="shared" si="380"/>
        <v>0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7" t="str">
        <f t="shared" ca="1" si="389"/>
        <v>Pago</v>
      </c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</row>
    <row r="1240" spans="1:208" x14ac:dyDescent="0.2">
      <c r="A1240" s="143">
        <f t="shared" si="381"/>
        <v>44690</v>
      </c>
      <c r="B1240" s="144">
        <f t="shared" ca="1" si="390"/>
        <v>-818.97411399000907</v>
      </c>
      <c r="C1240" s="145">
        <f t="shared" si="382"/>
        <v>-810.81000000000904</v>
      </c>
      <c r="D1240" s="146">
        <f ca="1">IF(A1240&lt;$B$1,VLOOKUP(A1240,[1]DI!$A$4:$B$15000,2,FALSE),0)</f>
        <v>0.1265</v>
      </c>
      <c r="E1240" s="145">
        <f t="shared" ca="1" si="374"/>
        <v>1.0004727899999999</v>
      </c>
      <c r="F1240" s="145">
        <f ca="1">(TRUNC(PRODUCT($E$12:$E1239),16))</f>
        <v>1.1776073206645099</v>
      </c>
      <c r="G1240" s="145">
        <f t="shared" ca="1" si="373"/>
        <v>1.1682917265060599</v>
      </c>
      <c r="H1240" s="145">
        <f t="shared" ca="1" si="375"/>
        <v>1.00797369</v>
      </c>
      <c r="I1240" s="147">
        <f t="shared" si="383"/>
        <v>2.9499999999999998E-2</v>
      </c>
      <c r="J1240" s="148">
        <f t="shared" si="391"/>
        <v>44662</v>
      </c>
      <c r="K1240" s="149">
        <f t="shared" si="384"/>
        <v>18</v>
      </c>
      <c r="L1240" s="150">
        <f t="shared" si="385"/>
        <v>18</v>
      </c>
      <c r="M1240" s="151">
        <f t="shared" si="376"/>
        <v>1.002078818</v>
      </c>
      <c r="N1240" s="151">
        <f t="shared" ca="1" si="377"/>
        <v>1.010069084</v>
      </c>
      <c r="O1240" s="150">
        <f t="shared" si="386"/>
        <v>0</v>
      </c>
      <c r="P1240" s="145">
        <f t="shared" ca="1" si="378"/>
        <v>-8.1641139900000006</v>
      </c>
      <c r="Q1240" s="152">
        <f t="shared" si="379"/>
        <v>0</v>
      </c>
      <c r="R1240" s="153" t="str">
        <f t="shared" si="387"/>
        <v>A+J=</v>
      </c>
      <c r="S1240" s="148">
        <f t="shared" si="388"/>
        <v>44692</v>
      </c>
      <c r="T1240" s="154">
        <f t="shared" si="380"/>
        <v>0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7" t="str">
        <f t="shared" ca="1" si="389"/>
        <v>Pago</v>
      </c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</row>
    <row r="1241" spans="1:208" x14ac:dyDescent="0.2">
      <c r="A1241" s="143">
        <f t="shared" si="381"/>
        <v>44691</v>
      </c>
      <c r="B1241" s="144">
        <f t="shared" ca="1" si="390"/>
        <v>-819.45585270000902</v>
      </c>
      <c r="C1241" s="145">
        <f t="shared" si="382"/>
        <v>-810.81000000000904</v>
      </c>
      <c r="D1241" s="146">
        <f ca="1">IF(A1241&lt;$B$1,VLOOKUP(A1241,[1]DI!$A$4:$B$15000,2,FALSE),0)</f>
        <v>0.1265</v>
      </c>
      <c r="E1241" s="145">
        <f t="shared" ca="1" si="374"/>
        <v>1.0004727899999999</v>
      </c>
      <c r="F1241" s="145">
        <f ca="1">(TRUNC(PRODUCT($E$12:$E1240),16))</f>
        <v>1.1781640816296399</v>
      </c>
      <c r="G1241" s="145">
        <f t="shared" ca="1" si="373"/>
        <v>1.1682917265060599</v>
      </c>
      <c r="H1241" s="145">
        <f t="shared" ca="1" si="375"/>
        <v>1.0084502500000001</v>
      </c>
      <c r="I1241" s="147">
        <f t="shared" si="383"/>
        <v>2.9499999999999998E-2</v>
      </c>
      <c r="J1241" s="148">
        <f t="shared" si="391"/>
        <v>44662</v>
      </c>
      <c r="K1241" s="149">
        <f t="shared" si="384"/>
        <v>19</v>
      </c>
      <c r="L1241" s="150">
        <f t="shared" si="385"/>
        <v>19</v>
      </c>
      <c r="M1241" s="151">
        <f t="shared" si="376"/>
        <v>1.0021944350000001</v>
      </c>
      <c r="N1241" s="151">
        <f t="shared" ca="1" si="377"/>
        <v>1.0106632289999999</v>
      </c>
      <c r="O1241" s="150">
        <f t="shared" si="386"/>
        <v>0</v>
      </c>
      <c r="P1241" s="145">
        <f t="shared" ca="1" si="378"/>
        <v>-8.6458527000000007</v>
      </c>
      <c r="Q1241" s="152">
        <f t="shared" si="379"/>
        <v>0</v>
      </c>
      <c r="R1241" s="153" t="str">
        <f t="shared" si="387"/>
        <v>A+J=</v>
      </c>
      <c r="S1241" s="148">
        <f t="shared" si="388"/>
        <v>44692</v>
      </c>
      <c r="T1241" s="154">
        <f t="shared" si="380"/>
        <v>0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7" t="str">
        <f t="shared" ca="1" si="389"/>
        <v>Pago</v>
      </c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</row>
    <row r="1242" spans="1:208" x14ac:dyDescent="0.2">
      <c r="A1242" s="143">
        <f t="shared" si="381"/>
        <v>44692</v>
      </c>
      <c r="B1242" s="144">
        <f t="shared" ca="1" si="390"/>
        <v>-819.93786952000903</v>
      </c>
      <c r="C1242" s="145">
        <f t="shared" si="382"/>
        <v>-810.81000000000904</v>
      </c>
      <c r="D1242" s="146">
        <f ca="1">IF(A1242&lt;$B$1,VLOOKUP(A1242,[1]DI!$A$4:$B$15000,2,FALSE),0)</f>
        <v>0.1265</v>
      </c>
      <c r="E1242" s="145">
        <f t="shared" ca="1" si="374"/>
        <v>1.0004727899999999</v>
      </c>
      <c r="F1242" s="145">
        <f ca="1">(TRUNC(PRODUCT($E$12:$E1241),16))</f>
        <v>1.1787211058258</v>
      </c>
      <c r="G1242" s="145">
        <f t="shared" ca="1" si="373"/>
        <v>1.1682917265060599</v>
      </c>
      <c r="H1242" s="145">
        <f t="shared" ca="1" si="375"/>
        <v>1.0089270299999999</v>
      </c>
      <c r="I1242" s="147">
        <f t="shared" si="383"/>
        <v>2.9499999999999998E-2</v>
      </c>
      <c r="J1242" s="148">
        <f t="shared" si="391"/>
        <v>44662</v>
      </c>
      <c r="K1242" s="149">
        <f t="shared" si="384"/>
        <v>20</v>
      </c>
      <c r="L1242" s="150">
        <f t="shared" si="385"/>
        <v>20</v>
      </c>
      <c r="M1242" s="151">
        <f t="shared" si="376"/>
        <v>1.0023100650000001</v>
      </c>
      <c r="N1242" s="151">
        <f t="shared" ca="1" si="377"/>
        <v>1.0112577169999999</v>
      </c>
      <c r="O1242" s="150">
        <f t="shared" si="386"/>
        <v>41</v>
      </c>
      <c r="P1242" s="145">
        <f t="shared" ca="1" si="378"/>
        <v>-9.1278695200000008</v>
      </c>
      <c r="Q1242" s="152">
        <f t="shared" si="379"/>
        <v>270.27</v>
      </c>
      <c r="R1242" s="153" t="str">
        <f t="shared" si="387"/>
        <v>A+J=</v>
      </c>
      <c r="S1242" s="148">
        <f t="shared" si="388"/>
        <v>44692</v>
      </c>
      <c r="T1242" s="154">
        <f t="shared" ca="1" si="380"/>
        <v>5092271.5443599997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7" t="str">
        <f t="shared" ca="1" si="389"/>
        <v>Pago</v>
      </c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</row>
    <row r="1243" spans="1:208" x14ac:dyDescent="0.2">
      <c r="A1243" s="143">
        <f t="shared" si="381"/>
        <v>44693</v>
      </c>
      <c r="B1243" s="144">
        <f t="shared" ca="1" si="390"/>
        <v>-1081.715915030009</v>
      </c>
      <c r="C1243" s="145">
        <f t="shared" si="382"/>
        <v>-1081.080000000009</v>
      </c>
      <c r="D1243" s="146">
        <f ca="1">IF(A1243&lt;$B$1,VLOOKUP(A1243,[1]DI!$A$4:$B$15000,2,FALSE),0)</f>
        <v>0.1265</v>
      </c>
      <c r="E1243" s="145">
        <f t="shared" ca="1" si="374"/>
        <v>1.0004727899999999</v>
      </c>
      <c r="F1243" s="145">
        <f ca="1">(TRUNC(PRODUCT($E$12:$E1242),16))</f>
        <v>1.17927839337742</v>
      </c>
      <c r="G1243" s="145">
        <f t="shared" ca="1" si="373"/>
        <v>1.1787211058258</v>
      </c>
      <c r="H1243" s="145">
        <f t="shared" ca="1" si="375"/>
        <v>1.0004727899999999</v>
      </c>
      <c r="I1243" s="147">
        <f t="shared" si="383"/>
        <v>2.9499999999999998E-2</v>
      </c>
      <c r="J1243" s="148">
        <f t="shared" si="391"/>
        <v>44692</v>
      </c>
      <c r="K1243" s="149">
        <f t="shared" si="384"/>
        <v>1</v>
      </c>
      <c r="L1243" s="150">
        <f t="shared" si="385"/>
        <v>1</v>
      </c>
      <c r="M1243" s="151">
        <f t="shared" si="376"/>
        <v>1.000115377</v>
      </c>
      <c r="N1243" s="151">
        <f t="shared" ca="1" si="377"/>
        <v>1.000588222</v>
      </c>
      <c r="O1243" s="150">
        <f t="shared" si="386"/>
        <v>0</v>
      </c>
      <c r="P1243" s="145">
        <f t="shared" ca="1" si="378"/>
        <v>-0.63591503000000005</v>
      </c>
      <c r="Q1243" s="152">
        <f t="shared" si="379"/>
        <v>0</v>
      </c>
      <c r="R1243" s="153" t="str">
        <f t="shared" si="387"/>
        <v>A+J=</v>
      </c>
      <c r="S1243" s="148">
        <f t="shared" si="388"/>
        <v>44725</v>
      </c>
      <c r="T1243" s="154">
        <f t="shared" si="380"/>
        <v>0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7" t="str">
        <f t="shared" ca="1" si="389"/>
        <v>Pago</v>
      </c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</row>
    <row r="1244" spans="1:208" x14ac:dyDescent="0.2">
      <c r="A1244" s="143">
        <f t="shared" si="381"/>
        <v>44694</v>
      </c>
      <c r="B1244" s="144">
        <f t="shared" ca="1" si="390"/>
        <v>-1082.352198720009</v>
      </c>
      <c r="C1244" s="145">
        <f t="shared" si="382"/>
        <v>-1081.080000000009</v>
      </c>
      <c r="D1244" s="146">
        <f ca="1">IF(A1244&lt;$B$1,VLOOKUP(A1244,[1]DI!$A$4:$B$15000,2,FALSE),0)</f>
        <v>0.1265</v>
      </c>
      <c r="E1244" s="145">
        <f t="shared" ca="1" si="374"/>
        <v>1.0004727899999999</v>
      </c>
      <c r="F1244" s="145">
        <f ca="1">(TRUNC(PRODUCT($E$12:$E1243),16))</f>
        <v>1.1798359444090301</v>
      </c>
      <c r="G1244" s="145">
        <f t="shared" ca="1" si="373"/>
        <v>1.1787211058258</v>
      </c>
      <c r="H1244" s="145">
        <f t="shared" ca="1" si="375"/>
        <v>1.0009458</v>
      </c>
      <c r="I1244" s="147">
        <f t="shared" si="383"/>
        <v>2.9499999999999998E-2</v>
      </c>
      <c r="J1244" s="148">
        <f t="shared" si="391"/>
        <v>44692</v>
      </c>
      <c r="K1244" s="149">
        <f t="shared" si="384"/>
        <v>2</v>
      </c>
      <c r="L1244" s="150">
        <f t="shared" si="385"/>
        <v>2</v>
      </c>
      <c r="M1244" s="151">
        <f t="shared" si="376"/>
        <v>1.0002307669999999</v>
      </c>
      <c r="N1244" s="151">
        <f t="shared" ca="1" si="377"/>
        <v>1.001176785</v>
      </c>
      <c r="O1244" s="150">
        <f t="shared" si="386"/>
        <v>0</v>
      </c>
      <c r="P1244" s="145">
        <f t="shared" ca="1" si="378"/>
        <v>-1.27219872</v>
      </c>
      <c r="Q1244" s="152">
        <f t="shared" si="379"/>
        <v>0</v>
      </c>
      <c r="R1244" s="153" t="str">
        <f t="shared" si="387"/>
        <v>A+J=</v>
      </c>
      <c r="S1244" s="148">
        <f t="shared" si="388"/>
        <v>44725</v>
      </c>
      <c r="T1244" s="154">
        <f t="shared" si="380"/>
        <v>0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7" t="str">
        <f t="shared" ca="1" si="389"/>
        <v>Pago</v>
      </c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</row>
    <row r="1245" spans="1:208" x14ac:dyDescent="0.2">
      <c r="A1245" s="143">
        <f t="shared" si="381"/>
        <v>44695</v>
      </c>
      <c r="B1245" s="144">
        <f t="shared" ca="1" si="390"/>
        <v>-1082.9888640300089</v>
      </c>
      <c r="C1245" s="145">
        <f t="shared" si="382"/>
        <v>-1081.080000000009</v>
      </c>
      <c r="D1245" s="146">
        <f ca="1">IF(A1245&lt;$B$1,VLOOKUP(A1245,[1]DI!$A$4:$B$15000,2,FALSE),0)</f>
        <v>0</v>
      </c>
      <c r="E1245" s="145">
        <f t="shared" ca="1" si="374"/>
        <v>1</v>
      </c>
      <c r="F1245" s="145">
        <f ca="1">(TRUNC(PRODUCT($E$12:$E1244),16))</f>
        <v>1.1803937590451801</v>
      </c>
      <c r="G1245" s="145">
        <f t="shared" ca="1" si="373"/>
        <v>1.1787211058258</v>
      </c>
      <c r="H1245" s="145">
        <f t="shared" ca="1" si="375"/>
        <v>1.00141904</v>
      </c>
      <c r="I1245" s="147">
        <f t="shared" si="383"/>
        <v>2.9499999999999998E-2</v>
      </c>
      <c r="J1245" s="148">
        <f t="shared" si="391"/>
        <v>44692</v>
      </c>
      <c r="K1245" s="149">
        <f t="shared" si="384"/>
        <v>2</v>
      </c>
      <c r="L1245" s="150">
        <f t="shared" si="385"/>
        <v>3</v>
      </c>
      <c r="M1245" s="151">
        <f t="shared" si="376"/>
        <v>1.00034617</v>
      </c>
      <c r="N1245" s="151">
        <f t="shared" ca="1" si="377"/>
        <v>1.0017657010000001</v>
      </c>
      <c r="O1245" s="150">
        <f t="shared" si="386"/>
        <v>0</v>
      </c>
      <c r="P1245" s="145">
        <f t="shared" ca="1" si="378"/>
        <v>-1.9088640299999999</v>
      </c>
      <c r="Q1245" s="152">
        <f t="shared" si="379"/>
        <v>0</v>
      </c>
      <c r="R1245" s="153" t="str">
        <f t="shared" si="387"/>
        <v>A+J=</v>
      </c>
      <c r="S1245" s="148">
        <f t="shared" si="388"/>
        <v>44725</v>
      </c>
      <c r="T1245" s="154">
        <f t="shared" si="380"/>
        <v>0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7" t="str">
        <f t="shared" ca="1" si="389"/>
        <v>Pago</v>
      </c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</row>
    <row r="1246" spans="1:208" x14ac:dyDescent="0.2">
      <c r="A1246" s="143">
        <f t="shared" si="381"/>
        <v>44696</v>
      </c>
      <c r="B1246" s="144">
        <f t="shared" ca="1" si="390"/>
        <v>-1082.9888640300089</v>
      </c>
      <c r="C1246" s="145">
        <f t="shared" si="382"/>
        <v>-1081.080000000009</v>
      </c>
      <c r="D1246" s="146">
        <f ca="1">IF(A1246&lt;$B$1,VLOOKUP(A1246,[1]DI!$A$4:$B$15000,2,FALSE),0)</f>
        <v>0</v>
      </c>
      <c r="E1246" s="145">
        <f t="shared" ca="1" si="374"/>
        <v>1</v>
      </c>
      <c r="F1246" s="145">
        <f ca="1">(TRUNC(PRODUCT($E$12:$E1245),16))</f>
        <v>1.1803937590451801</v>
      </c>
      <c r="G1246" s="145">
        <f t="shared" ca="1" si="373"/>
        <v>1.1787211058258</v>
      </c>
      <c r="H1246" s="145">
        <f t="shared" ca="1" si="375"/>
        <v>1.00141904</v>
      </c>
      <c r="I1246" s="147">
        <f t="shared" si="383"/>
        <v>2.9499999999999998E-2</v>
      </c>
      <c r="J1246" s="148">
        <f t="shared" si="391"/>
        <v>44692</v>
      </c>
      <c r="K1246" s="149">
        <f t="shared" si="384"/>
        <v>2</v>
      </c>
      <c r="L1246" s="150">
        <f t="shared" si="385"/>
        <v>3</v>
      </c>
      <c r="M1246" s="151">
        <f t="shared" si="376"/>
        <v>1.00034617</v>
      </c>
      <c r="N1246" s="151">
        <f t="shared" ca="1" si="377"/>
        <v>1.0017657010000001</v>
      </c>
      <c r="O1246" s="150">
        <f t="shared" si="386"/>
        <v>0</v>
      </c>
      <c r="P1246" s="145">
        <f t="shared" ca="1" si="378"/>
        <v>-1.9088640299999999</v>
      </c>
      <c r="Q1246" s="152">
        <f t="shared" si="379"/>
        <v>0</v>
      </c>
      <c r="R1246" s="153" t="str">
        <f t="shared" si="387"/>
        <v>A+J=</v>
      </c>
      <c r="S1246" s="148">
        <f t="shared" si="388"/>
        <v>44725</v>
      </c>
      <c r="T1246" s="154">
        <f t="shared" si="380"/>
        <v>0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7" t="str">
        <f t="shared" ca="1" si="389"/>
        <v>Pago</v>
      </c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</row>
    <row r="1247" spans="1:208" x14ac:dyDescent="0.2">
      <c r="A1247" s="143">
        <f t="shared" si="381"/>
        <v>44697</v>
      </c>
      <c r="B1247" s="144">
        <f t="shared" ca="1" si="390"/>
        <v>-1082.9888640300089</v>
      </c>
      <c r="C1247" s="145">
        <f t="shared" si="382"/>
        <v>-1081.080000000009</v>
      </c>
      <c r="D1247" s="146">
        <f ca="1">IF(A1247&lt;$B$1,VLOOKUP(A1247,[1]DI!$A$4:$B$15000,2,FALSE),0)</f>
        <v>0.1265</v>
      </c>
      <c r="E1247" s="145">
        <f t="shared" ca="1" si="374"/>
        <v>1.0004727899999999</v>
      </c>
      <c r="F1247" s="145">
        <f ca="1">(TRUNC(PRODUCT($E$12:$E1246),16))</f>
        <v>1.1803937590451801</v>
      </c>
      <c r="G1247" s="145">
        <f t="shared" ca="1" si="373"/>
        <v>1.1787211058258</v>
      </c>
      <c r="H1247" s="145">
        <f t="shared" ca="1" si="375"/>
        <v>1.00141904</v>
      </c>
      <c r="I1247" s="147">
        <f t="shared" si="383"/>
        <v>2.9499999999999998E-2</v>
      </c>
      <c r="J1247" s="148">
        <f t="shared" si="391"/>
        <v>44692</v>
      </c>
      <c r="K1247" s="149">
        <f t="shared" si="384"/>
        <v>3</v>
      </c>
      <c r="L1247" s="150">
        <f t="shared" si="385"/>
        <v>3</v>
      </c>
      <c r="M1247" s="151">
        <f t="shared" si="376"/>
        <v>1.00034617</v>
      </c>
      <c r="N1247" s="151">
        <f t="shared" ca="1" si="377"/>
        <v>1.0017657010000001</v>
      </c>
      <c r="O1247" s="150">
        <f t="shared" si="386"/>
        <v>0</v>
      </c>
      <c r="P1247" s="145">
        <f t="shared" ca="1" si="378"/>
        <v>-1.9088640299999999</v>
      </c>
      <c r="Q1247" s="152">
        <f t="shared" si="379"/>
        <v>0</v>
      </c>
      <c r="R1247" s="153" t="str">
        <f t="shared" si="387"/>
        <v>A+J=</v>
      </c>
      <c r="S1247" s="148">
        <f t="shared" si="388"/>
        <v>44725</v>
      </c>
      <c r="T1247" s="154">
        <f t="shared" si="380"/>
        <v>0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7" t="str">
        <f t="shared" ca="1" si="389"/>
        <v>Pago</v>
      </c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</row>
    <row r="1248" spans="1:208" x14ac:dyDescent="0.2">
      <c r="A1248" s="143">
        <f t="shared" si="381"/>
        <v>44698</v>
      </c>
      <c r="B1248" s="144">
        <f t="shared" ca="1" si="390"/>
        <v>-1083.625901230009</v>
      </c>
      <c r="C1248" s="145">
        <f t="shared" si="382"/>
        <v>-1081.080000000009</v>
      </c>
      <c r="D1248" s="146">
        <f ca="1">IF(A1248&lt;$B$1,VLOOKUP(A1248,[1]DI!$A$4:$B$15000,2,FALSE),0)</f>
        <v>0.1265</v>
      </c>
      <c r="E1248" s="145">
        <f t="shared" ca="1" si="374"/>
        <v>1.0004727899999999</v>
      </c>
      <c r="F1248" s="145">
        <f ca="1">(TRUNC(PRODUCT($E$12:$E1247),16))</f>
        <v>1.1809518374105199</v>
      </c>
      <c r="G1248" s="145">
        <f t="shared" ca="1" si="373"/>
        <v>1.1787211058258</v>
      </c>
      <c r="H1248" s="145">
        <f t="shared" ca="1" si="375"/>
        <v>1.0018925000000001</v>
      </c>
      <c r="I1248" s="147">
        <f t="shared" si="383"/>
        <v>2.9499999999999998E-2</v>
      </c>
      <c r="J1248" s="148">
        <f t="shared" si="391"/>
        <v>44692</v>
      </c>
      <c r="K1248" s="149">
        <f t="shared" si="384"/>
        <v>4</v>
      </c>
      <c r="L1248" s="150">
        <f t="shared" si="385"/>
        <v>4</v>
      </c>
      <c r="M1248" s="151">
        <f t="shared" si="376"/>
        <v>1.000461587</v>
      </c>
      <c r="N1248" s="151">
        <f t="shared" ca="1" si="377"/>
        <v>1.002354961</v>
      </c>
      <c r="O1248" s="150">
        <f t="shared" si="386"/>
        <v>0</v>
      </c>
      <c r="P1248" s="145">
        <f t="shared" ca="1" si="378"/>
        <v>-2.5459012300000001</v>
      </c>
      <c r="Q1248" s="152">
        <f t="shared" si="379"/>
        <v>0</v>
      </c>
      <c r="R1248" s="153" t="str">
        <f t="shared" si="387"/>
        <v>A+J=</v>
      </c>
      <c r="S1248" s="148">
        <f t="shared" si="388"/>
        <v>44725</v>
      </c>
      <c r="T1248" s="154">
        <f t="shared" si="380"/>
        <v>0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7" t="str">
        <f t="shared" ca="1" si="389"/>
        <v>Pago</v>
      </c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</row>
    <row r="1249" spans="1:208" x14ac:dyDescent="0.2">
      <c r="A1249" s="143">
        <f t="shared" si="381"/>
        <v>44699</v>
      </c>
      <c r="B1249" s="144">
        <f t="shared" ca="1" si="390"/>
        <v>-1084.2633178900089</v>
      </c>
      <c r="C1249" s="145">
        <f t="shared" si="382"/>
        <v>-1081.080000000009</v>
      </c>
      <c r="D1249" s="146">
        <f ca="1">IF(A1249&lt;$B$1,VLOOKUP(A1249,[1]DI!$A$4:$B$15000,2,FALSE),0)</f>
        <v>0.1265</v>
      </c>
      <c r="E1249" s="145">
        <f t="shared" ca="1" si="374"/>
        <v>1.0004727899999999</v>
      </c>
      <c r="F1249" s="145">
        <f ca="1">(TRUNC(PRODUCT($E$12:$E1248),16))</f>
        <v>1.18151017962973</v>
      </c>
      <c r="G1249" s="145">
        <f t="shared" ca="1" si="373"/>
        <v>1.1787211058258</v>
      </c>
      <c r="H1249" s="145">
        <f t="shared" ca="1" si="375"/>
        <v>1.00236619</v>
      </c>
      <c r="I1249" s="147">
        <f t="shared" si="383"/>
        <v>2.9499999999999998E-2</v>
      </c>
      <c r="J1249" s="148">
        <f t="shared" si="391"/>
        <v>44692</v>
      </c>
      <c r="K1249" s="149">
        <f t="shared" si="384"/>
        <v>5</v>
      </c>
      <c r="L1249" s="150">
        <f t="shared" si="385"/>
        <v>5</v>
      </c>
      <c r="M1249" s="151">
        <f t="shared" si="376"/>
        <v>1.0005770169999999</v>
      </c>
      <c r="N1249" s="151">
        <f t="shared" ca="1" si="377"/>
        <v>1.0029445720000001</v>
      </c>
      <c r="O1249" s="150">
        <f t="shared" si="386"/>
        <v>0</v>
      </c>
      <c r="P1249" s="145">
        <f t="shared" ca="1" si="378"/>
        <v>-3.1833178900000001</v>
      </c>
      <c r="Q1249" s="152">
        <f t="shared" si="379"/>
        <v>0</v>
      </c>
      <c r="R1249" s="153" t="str">
        <f t="shared" si="387"/>
        <v>A+J=</v>
      </c>
      <c r="S1249" s="148">
        <f t="shared" si="388"/>
        <v>44725</v>
      </c>
      <c r="T1249" s="154">
        <f t="shared" si="380"/>
        <v>0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7" t="str">
        <f t="shared" ca="1" si="389"/>
        <v>Pago</v>
      </c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</row>
    <row r="1250" spans="1:208" x14ac:dyDescent="0.2">
      <c r="A1250" s="143">
        <f t="shared" si="381"/>
        <v>44700</v>
      </c>
      <c r="B1250" s="144">
        <f t="shared" ca="1" si="390"/>
        <v>-1084.901106440009</v>
      </c>
      <c r="C1250" s="145">
        <f t="shared" si="382"/>
        <v>-1081.080000000009</v>
      </c>
      <c r="D1250" s="146">
        <f ca="1">IF(A1250&lt;$B$1,VLOOKUP(A1250,[1]DI!$A$4:$B$15000,2,FALSE),0)</f>
        <v>0.1265</v>
      </c>
      <c r="E1250" s="145">
        <f t="shared" ca="1" si="374"/>
        <v>1.0004727899999999</v>
      </c>
      <c r="F1250" s="145">
        <f ca="1">(TRUNC(PRODUCT($E$12:$E1249),16))</f>
        <v>1.18206878582756</v>
      </c>
      <c r="G1250" s="145">
        <f t="shared" ca="1" si="373"/>
        <v>1.1787211058258</v>
      </c>
      <c r="H1250" s="145">
        <f t="shared" ca="1" si="375"/>
        <v>1.0028401</v>
      </c>
      <c r="I1250" s="147">
        <f t="shared" si="383"/>
        <v>2.9499999999999998E-2</v>
      </c>
      <c r="J1250" s="148">
        <f t="shared" si="391"/>
        <v>44692</v>
      </c>
      <c r="K1250" s="149">
        <f t="shared" si="384"/>
        <v>6</v>
      </c>
      <c r="L1250" s="150">
        <f t="shared" si="385"/>
        <v>6</v>
      </c>
      <c r="M1250" s="151">
        <f t="shared" si="376"/>
        <v>1.00069246</v>
      </c>
      <c r="N1250" s="151">
        <f t="shared" ca="1" si="377"/>
        <v>1.003534527</v>
      </c>
      <c r="O1250" s="150">
        <f t="shared" si="386"/>
        <v>0</v>
      </c>
      <c r="P1250" s="145">
        <f t="shared" ca="1" si="378"/>
        <v>-3.8211064399999999</v>
      </c>
      <c r="Q1250" s="152">
        <f t="shared" si="379"/>
        <v>0</v>
      </c>
      <c r="R1250" s="153" t="str">
        <f t="shared" si="387"/>
        <v>A+J=</v>
      </c>
      <c r="S1250" s="148">
        <f t="shared" si="388"/>
        <v>44725</v>
      </c>
      <c r="T1250" s="154">
        <f t="shared" si="380"/>
        <v>0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7" t="str">
        <f t="shared" ca="1" si="389"/>
        <v>Pago</v>
      </c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</row>
    <row r="1251" spans="1:208" x14ac:dyDescent="0.2">
      <c r="A1251" s="143">
        <f t="shared" si="381"/>
        <v>44701</v>
      </c>
      <c r="B1251" s="144">
        <f t="shared" ca="1" si="390"/>
        <v>-1085.539264720009</v>
      </c>
      <c r="C1251" s="145">
        <f t="shared" si="382"/>
        <v>-1081.080000000009</v>
      </c>
      <c r="D1251" s="146">
        <f ca="1">IF(A1251&lt;$B$1,VLOOKUP(A1251,[1]DI!$A$4:$B$15000,2,FALSE),0)</f>
        <v>0.1265</v>
      </c>
      <c r="E1251" s="145">
        <f t="shared" ca="1" si="374"/>
        <v>1.0004727899999999</v>
      </c>
      <c r="F1251" s="145">
        <f ca="1">(TRUNC(PRODUCT($E$12:$E1250),16))</f>
        <v>1.18262765612881</v>
      </c>
      <c r="G1251" s="145">
        <f t="shared" ca="1" si="373"/>
        <v>1.1787211058258</v>
      </c>
      <c r="H1251" s="145">
        <f t="shared" ca="1" si="375"/>
        <v>1.00331423</v>
      </c>
      <c r="I1251" s="147">
        <f t="shared" si="383"/>
        <v>2.9499999999999998E-2</v>
      </c>
      <c r="J1251" s="148">
        <f t="shared" si="391"/>
        <v>44692</v>
      </c>
      <c r="K1251" s="149">
        <f t="shared" si="384"/>
        <v>7</v>
      </c>
      <c r="L1251" s="150">
        <f t="shared" si="385"/>
        <v>7</v>
      </c>
      <c r="M1251" s="151">
        <f t="shared" si="376"/>
        <v>1.0008079160000001</v>
      </c>
      <c r="N1251" s="151">
        <f t="shared" ca="1" si="377"/>
        <v>1.004124824</v>
      </c>
      <c r="O1251" s="150">
        <f t="shared" si="386"/>
        <v>0</v>
      </c>
      <c r="P1251" s="145">
        <f t="shared" ca="1" si="378"/>
        <v>-4.4592647200000002</v>
      </c>
      <c r="Q1251" s="152">
        <f t="shared" si="379"/>
        <v>0</v>
      </c>
      <c r="R1251" s="153" t="str">
        <f t="shared" si="387"/>
        <v>A+J=</v>
      </c>
      <c r="S1251" s="148">
        <f t="shared" si="388"/>
        <v>44725</v>
      </c>
      <c r="T1251" s="154">
        <f t="shared" si="380"/>
        <v>0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7" t="str">
        <f t="shared" ca="1" si="389"/>
        <v>Pago</v>
      </c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</row>
    <row r="1252" spans="1:208" x14ac:dyDescent="0.2">
      <c r="A1252" s="143">
        <f t="shared" si="381"/>
        <v>44702</v>
      </c>
      <c r="B1252" s="144">
        <f t="shared" ca="1" si="390"/>
        <v>-1086.1777938200091</v>
      </c>
      <c r="C1252" s="145">
        <f t="shared" si="382"/>
        <v>-1081.080000000009</v>
      </c>
      <c r="D1252" s="146">
        <f ca="1">IF(A1252&lt;$B$1,VLOOKUP(A1252,[1]DI!$A$4:$B$15000,2,FALSE),0)</f>
        <v>0</v>
      </c>
      <c r="E1252" s="145">
        <f t="shared" ca="1" si="374"/>
        <v>1</v>
      </c>
      <c r="F1252" s="145">
        <f ca="1">(TRUNC(PRODUCT($E$12:$E1251),16))</f>
        <v>1.18318679065835</v>
      </c>
      <c r="G1252" s="145">
        <f t="shared" ca="1" si="373"/>
        <v>1.1787211058258</v>
      </c>
      <c r="H1252" s="145">
        <f t="shared" ca="1" si="375"/>
        <v>1.0037885799999999</v>
      </c>
      <c r="I1252" s="147">
        <f t="shared" si="383"/>
        <v>2.9499999999999998E-2</v>
      </c>
      <c r="J1252" s="148">
        <f t="shared" si="391"/>
        <v>44692</v>
      </c>
      <c r="K1252" s="149">
        <f t="shared" si="384"/>
        <v>7</v>
      </c>
      <c r="L1252" s="150">
        <f t="shared" si="385"/>
        <v>8</v>
      </c>
      <c r="M1252" s="151">
        <f t="shared" si="376"/>
        <v>1.000923386</v>
      </c>
      <c r="N1252" s="151">
        <f t="shared" ca="1" si="377"/>
        <v>1.004715464</v>
      </c>
      <c r="O1252" s="150">
        <f t="shared" si="386"/>
        <v>0</v>
      </c>
      <c r="P1252" s="145">
        <f t="shared" ca="1" si="378"/>
        <v>-5.0977938199999997</v>
      </c>
      <c r="Q1252" s="152">
        <f t="shared" si="379"/>
        <v>0</v>
      </c>
      <c r="R1252" s="153" t="str">
        <f t="shared" si="387"/>
        <v>A+J=</v>
      </c>
      <c r="S1252" s="148">
        <f t="shared" si="388"/>
        <v>44725</v>
      </c>
      <c r="T1252" s="154">
        <f t="shared" si="380"/>
        <v>0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7" t="str">
        <f t="shared" ca="1" si="389"/>
        <v>Pago</v>
      </c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</row>
    <row r="1253" spans="1:208" x14ac:dyDescent="0.2">
      <c r="A1253" s="143">
        <f t="shared" si="381"/>
        <v>44703</v>
      </c>
      <c r="B1253" s="144">
        <f t="shared" ca="1" si="390"/>
        <v>-1086.1777938200091</v>
      </c>
      <c r="C1253" s="145">
        <f t="shared" si="382"/>
        <v>-1081.080000000009</v>
      </c>
      <c r="D1253" s="146">
        <f ca="1">IF(A1253&lt;$B$1,VLOOKUP(A1253,[1]DI!$A$4:$B$15000,2,FALSE),0)</f>
        <v>0</v>
      </c>
      <c r="E1253" s="145">
        <f t="shared" ca="1" si="374"/>
        <v>1</v>
      </c>
      <c r="F1253" s="145">
        <f ca="1">(TRUNC(PRODUCT($E$12:$E1252),16))</f>
        <v>1.18318679065835</v>
      </c>
      <c r="G1253" s="145">
        <f t="shared" ca="1" si="373"/>
        <v>1.1787211058258</v>
      </c>
      <c r="H1253" s="145">
        <f t="shared" ca="1" si="375"/>
        <v>1.0037885799999999</v>
      </c>
      <c r="I1253" s="147">
        <f t="shared" si="383"/>
        <v>2.9499999999999998E-2</v>
      </c>
      <c r="J1253" s="148">
        <f t="shared" si="391"/>
        <v>44692</v>
      </c>
      <c r="K1253" s="149">
        <f t="shared" si="384"/>
        <v>7</v>
      </c>
      <c r="L1253" s="150">
        <f t="shared" si="385"/>
        <v>8</v>
      </c>
      <c r="M1253" s="151">
        <f t="shared" si="376"/>
        <v>1.000923386</v>
      </c>
      <c r="N1253" s="151">
        <f t="shared" ca="1" si="377"/>
        <v>1.004715464</v>
      </c>
      <c r="O1253" s="150">
        <f t="shared" si="386"/>
        <v>0</v>
      </c>
      <c r="P1253" s="145">
        <f t="shared" ca="1" si="378"/>
        <v>-5.0977938199999997</v>
      </c>
      <c r="Q1253" s="152">
        <f t="shared" si="379"/>
        <v>0</v>
      </c>
      <c r="R1253" s="153" t="str">
        <f t="shared" si="387"/>
        <v>A+J=</v>
      </c>
      <c r="S1253" s="148">
        <f t="shared" si="388"/>
        <v>44725</v>
      </c>
      <c r="T1253" s="154">
        <f t="shared" si="380"/>
        <v>0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7" t="str">
        <f t="shared" ca="1" si="389"/>
        <v>Pago</v>
      </c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</row>
    <row r="1254" spans="1:208" x14ac:dyDescent="0.2">
      <c r="A1254" s="143">
        <f t="shared" si="381"/>
        <v>44704</v>
      </c>
      <c r="B1254" s="144">
        <f t="shared" ca="1" si="390"/>
        <v>-1086.1777938200091</v>
      </c>
      <c r="C1254" s="145">
        <f t="shared" si="382"/>
        <v>-1081.080000000009</v>
      </c>
      <c r="D1254" s="146">
        <f ca="1">IF(A1254&lt;$B$1,VLOOKUP(A1254,[1]DI!$A$4:$B$15000,2,FALSE),0)</f>
        <v>0.1265</v>
      </c>
      <c r="E1254" s="145">
        <f t="shared" ca="1" si="374"/>
        <v>1.0004727899999999</v>
      </c>
      <c r="F1254" s="145">
        <f ca="1">(TRUNC(PRODUCT($E$12:$E1253),16))</f>
        <v>1.18318679065835</v>
      </c>
      <c r="G1254" s="145">
        <f t="shared" ca="1" si="373"/>
        <v>1.1787211058258</v>
      </c>
      <c r="H1254" s="145">
        <f t="shared" ca="1" si="375"/>
        <v>1.0037885799999999</v>
      </c>
      <c r="I1254" s="147">
        <f t="shared" si="383"/>
        <v>2.9499999999999998E-2</v>
      </c>
      <c r="J1254" s="148">
        <f t="shared" si="391"/>
        <v>44692</v>
      </c>
      <c r="K1254" s="149">
        <f t="shared" si="384"/>
        <v>8</v>
      </c>
      <c r="L1254" s="150">
        <f t="shared" si="385"/>
        <v>8</v>
      </c>
      <c r="M1254" s="151">
        <f t="shared" si="376"/>
        <v>1.000923386</v>
      </c>
      <c r="N1254" s="151">
        <f t="shared" ca="1" si="377"/>
        <v>1.004715464</v>
      </c>
      <c r="O1254" s="150">
        <f t="shared" si="386"/>
        <v>0</v>
      </c>
      <c r="P1254" s="145">
        <f t="shared" ca="1" si="378"/>
        <v>-5.0977938199999997</v>
      </c>
      <c r="Q1254" s="152">
        <f t="shared" si="379"/>
        <v>0</v>
      </c>
      <c r="R1254" s="153" t="str">
        <f t="shared" si="387"/>
        <v>A+J=</v>
      </c>
      <c r="S1254" s="148">
        <f t="shared" si="388"/>
        <v>44725</v>
      </c>
      <c r="T1254" s="154">
        <f t="shared" si="380"/>
        <v>0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7" t="str">
        <f t="shared" ca="1" si="389"/>
        <v>Pago</v>
      </c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</row>
    <row r="1255" spans="1:208" x14ac:dyDescent="0.2">
      <c r="A1255" s="143">
        <f t="shared" si="381"/>
        <v>44705</v>
      </c>
      <c r="B1255" s="144">
        <f t="shared" ca="1" si="390"/>
        <v>-1086.816717500009</v>
      </c>
      <c r="C1255" s="145">
        <f t="shared" si="382"/>
        <v>-1081.080000000009</v>
      </c>
      <c r="D1255" s="146">
        <f ca="1">IF(A1255&lt;$B$1,VLOOKUP(A1255,[1]DI!$A$4:$B$15000,2,FALSE),0)</f>
        <v>0.1265</v>
      </c>
      <c r="E1255" s="145">
        <f t="shared" ca="1" si="374"/>
        <v>1.0004727899999999</v>
      </c>
      <c r="F1255" s="145">
        <f ca="1">(TRUNC(PRODUCT($E$12:$E1254),16))</f>
        <v>1.1837461895411101</v>
      </c>
      <c r="G1255" s="145">
        <f t="shared" ca="1" si="373"/>
        <v>1.1787211058258</v>
      </c>
      <c r="H1255" s="145">
        <f t="shared" ca="1" si="375"/>
        <v>1.00426317</v>
      </c>
      <c r="I1255" s="147">
        <f t="shared" si="383"/>
        <v>2.9499999999999998E-2</v>
      </c>
      <c r="J1255" s="148">
        <f t="shared" si="391"/>
        <v>44692</v>
      </c>
      <c r="K1255" s="149">
        <f t="shared" si="384"/>
        <v>9</v>
      </c>
      <c r="L1255" s="150">
        <f t="shared" si="385"/>
        <v>9</v>
      </c>
      <c r="M1255" s="151">
        <f t="shared" si="376"/>
        <v>1.0010388699999999</v>
      </c>
      <c r="N1255" s="151">
        <f t="shared" ca="1" si="377"/>
        <v>1.005306469</v>
      </c>
      <c r="O1255" s="150">
        <f t="shared" si="386"/>
        <v>0</v>
      </c>
      <c r="P1255" s="145">
        <f t="shared" ca="1" si="378"/>
        <v>-5.7367175000000001</v>
      </c>
      <c r="Q1255" s="152">
        <f t="shared" si="379"/>
        <v>0</v>
      </c>
      <c r="R1255" s="153" t="str">
        <f t="shared" si="387"/>
        <v>A+J=</v>
      </c>
      <c r="S1255" s="148">
        <f t="shared" si="388"/>
        <v>44725</v>
      </c>
      <c r="T1255" s="154">
        <f t="shared" si="380"/>
        <v>0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7" t="str">
        <f t="shared" ca="1" si="389"/>
        <v>Pago</v>
      </c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</row>
    <row r="1256" spans="1:208" x14ac:dyDescent="0.2">
      <c r="A1256" s="143">
        <f t="shared" si="381"/>
        <v>44706</v>
      </c>
      <c r="B1256" s="144">
        <f t="shared" ca="1" si="390"/>
        <v>-1087.4559990200091</v>
      </c>
      <c r="C1256" s="145">
        <f t="shared" si="382"/>
        <v>-1081.080000000009</v>
      </c>
      <c r="D1256" s="146">
        <f ca="1">IF(A1256&lt;$B$1,VLOOKUP(A1256,[1]DI!$A$4:$B$15000,2,FALSE),0)</f>
        <v>0.1265</v>
      </c>
      <c r="E1256" s="145">
        <f t="shared" ca="1" si="374"/>
        <v>1.0004727899999999</v>
      </c>
      <c r="F1256" s="145">
        <f ca="1">(TRUNC(PRODUCT($E$12:$E1255),16))</f>
        <v>1.18430585290206</v>
      </c>
      <c r="G1256" s="145">
        <f t="shared" ca="1" si="373"/>
        <v>1.1787211058258</v>
      </c>
      <c r="H1256" s="145">
        <f t="shared" ca="1" si="375"/>
        <v>1.0047379700000001</v>
      </c>
      <c r="I1256" s="147">
        <f t="shared" si="383"/>
        <v>2.9499999999999998E-2</v>
      </c>
      <c r="J1256" s="148">
        <f t="shared" si="391"/>
        <v>44692</v>
      </c>
      <c r="K1256" s="149">
        <f t="shared" si="384"/>
        <v>10</v>
      </c>
      <c r="L1256" s="150">
        <f t="shared" si="385"/>
        <v>10</v>
      </c>
      <c r="M1256" s="151">
        <f t="shared" si="376"/>
        <v>1.001154366</v>
      </c>
      <c r="N1256" s="151">
        <f t="shared" ca="1" si="377"/>
        <v>1.005897805</v>
      </c>
      <c r="O1256" s="150">
        <f t="shared" si="386"/>
        <v>0</v>
      </c>
      <c r="P1256" s="145">
        <f t="shared" ca="1" si="378"/>
        <v>-6.3759990200000001</v>
      </c>
      <c r="Q1256" s="152">
        <f t="shared" si="379"/>
        <v>0</v>
      </c>
      <c r="R1256" s="153" t="str">
        <f t="shared" si="387"/>
        <v>A+J=</v>
      </c>
      <c r="S1256" s="148">
        <f t="shared" si="388"/>
        <v>44725</v>
      </c>
      <c r="T1256" s="154">
        <f t="shared" si="380"/>
        <v>0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7" t="str">
        <f t="shared" ca="1" si="389"/>
        <v>Pago</v>
      </c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</row>
    <row r="1257" spans="1:208" x14ac:dyDescent="0.2">
      <c r="A1257" s="143">
        <f t="shared" si="381"/>
        <v>44707</v>
      </c>
      <c r="B1257" s="144">
        <f t="shared" ca="1" si="390"/>
        <v>-1088.095664330009</v>
      </c>
      <c r="C1257" s="145">
        <f t="shared" si="382"/>
        <v>-1081.080000000009</v>
      </c>
      <c r="D1257" s="146">
        <f ca="1">IF(A1257&lt;$B$1,VLOOKUP(A1257,[1]DI!$A$4:$B$15000,2,FALSE),0)</f>
        <v>0.1265</v>
      </c>
      <c r="E1257" s="145">
        <f t="shared" ca="1" si="374"/>
        <v>1.0004727899999999</v>
      </c>
      <c r="F1257" s="145">
        <f ca="1">(TRUNC(PRODUCT($E$12:$E1256),16))</f>
        <v>1.1848657808662499</v>
      </c>
      <c r="G1257" s="145">
        <f t="shared" ca="1" si="373"/>
        <v>1.1787211058258</v>
      </c>
      <c r="H1257" s="145">
        <f t="shared" ca="1" si="375"/>
        <v>1.0052129999999999</v>
      </c>
      <c r="I1257" s="147">
        <f t="shared" si="383"/>
        <v>2.9499999999999998E-2</v>
      </c>
      <c r="J1257" s="148">
        <f t="shared" si="391"/>
        <v>44692</v>
      </c>
      <c r="K1257" s="149">
        <f t="shared" si="384"/>
        <v>11</v>
      </c>
      <c r="L1257" s="150">
        <f t="shared" si="385"/>
        <v>11</v>
      </c>
      <c r="M1257" s="151">
        <f t="shared" si="376"/>
        <v>1.0012698760000001</v>
      </c>
      <c r="N1257" s="151">
        <f t="shared" ca="1" si="377"/>
        <v>1.0064894959999999</v>
      </c>
      <c r="O1257" s="150">
        <f t="shared" si="386"/>
        <v>0</v>
      </c>
      <c r="P1257" s="145">
        <f t="shared" ca="1" si="378"/>
        <v>-7.0156643299999999</v>
      </c>
      <c r="Q1257" s="152">
        <f t="shared" si="379"/>
        <v>0</v>
      </c>
      <c r="R1257" s="153" t="str">
        <f t="shared" si="387"/>
        <v>A+J=</v>
      </c>
      <c r="S1257" s="148">
        <f t="shared" si="388"/>
        <v>44725</v>
      </c>
      <c r="T1257" s="154">
        <f t="shared" si="380"/>
        <v>0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7" t="str">
        <f t="shared" ca="1" si="389"/>
        <v>Pago</v>
      </c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</row>
    <row r="1258" spans="1:208" x14ac:dyDescent="0.2">
      <c r="A1258" s="143">
        <f t="shared" si="381"/>
        <v>44708</v>
      </c>
      <c r="B1258" s="144">
        <f t="shared" ca="1" si="390"/>
        <v>-1088.7357112600091</v>
      </c>
      <c r="C1258" s="145">
        <f t="shared" si="382"/>
        <v>-1081.080000000009</v>
      </c>
      <c r="D1258" s="146">
        <f ca="1">IF(A1258&lt;$B$1,VLOOKUP(A1258,[1]DI!$A$4:$B$15000,2,FALSE),0)</f>
        <v>0.1265</v>
      </c>
      <c r="E1258" s="145">
        <f t="shared" ca="1" si="374"/>
        <v>1.0004727899999999</v>
      </c>
      <c r="F1258" s="145">
        <f ca="1">(TRUNC(PRODUCT($E$12:$E1257),16))</f>
        <v>1.18542597355879</v>
      </c>
      <c r="G1258" s="145">
        <f t="shared" ca="1" si="373"/>
        <v>1.1787211058258</v>
      </c>
      <c r="H1258" s="145">
        <f t="shared" ca="1" si="375"/>
        <v>1.0056882599999999</v>
      </c>
      <c r="I1258" s="147">
        <f t="shared" si="383"/>
        <v>2.9499999999999998E-2</v>
      </c>
      <c r="J1258" s="148">
        <f t="shared" si="391"/>
        <v>44692</v>
      </c>
      <c r="K1258" s="149">
        <f t="shared" si="384"/>
        <v>12</v>
      </c>
      <c r="L1258" s="150">
        <f t="shared" si="385"/>
        <v>12</v>
      </c>
      <c r="M1258" s="151">
        <f t="shared" si="376"/>
        <v>1.0013853989999999</v>
      </c>
      <c r="N1258" s="151">
        <f t="shared" ca="1" si="377"/>
        <v>1.0070815399999999</v>
      </c>
      <c r="O1258" s="150">
        <f t="shared" si="386"/>
        <v>0</v>
      </c>
      <c r="P1258" s="145">
        <f t="shared" ca="1" si="378"/>
        <v>-7.6557112600000004</v>
      </c>
      <c r="Q1258" s="152">
        <f t="shared" si="379"/>
        <v>0</v>
      </c>
      <c r="R1258" s="153" t="str">
        <f t="shared" si="387"/>
        <v>A+J=</v>
      </c>
      <c r="S1258" s="148">
        <f t="shared" si="388"/>
        <v>44725</v>
      </c>
      <c r="T1258" s="154">
        <f t="shared" si="380"/>
        <v>0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7" t="str">
        <f t="shared" ca="1" si="389"/>
        <v>Pago</v>
      </c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</row>
    <row r="1259" spans="1:208" x14ac:dyDescent="0.2">
      <c r="A1259" s="143">
        <f t="shared" si="381"/>
        <v>44709</v>
      </c>
      <c r="B1259" s="144">
        <f t="shared" ca="1" si="390"/>
        <v>-1089.3761290000091</v>
      </c>
      <c r="C1259" s="145">
        <f t="shared" si="382"/>
        <v>-1081.080000000009</v>
      </c>
      <c r="D1259" s="146">
        <f ca="1">IF(A1259&lt;$B$1,VLOOKUP(A1259,[1]DI!$A$4:$B$15000,2,FALSE),0)</f>
        <v>0</v>
      </c>
      <c r="E1259" s="145">
        <f t="shared" ca="1" si="374"/>
        <v>1</v>
      </c>
      <c r="F1259" s="145">
        <f ca="1">(TRUNC(PRODUCT($E$12:$E1258),16))</f>
        <v>1.18598643110483</v>
      </c>
      <c r="G1259" s="145">
        <f t="shared" ca="1" si="373"/>
        <v>1.1787211058258</v>
      </c>
      <c r="H1259" s="145">
        <f t="shared" ca="1" si="375"/>
        <v>1.0061637400000001</v>
      </c>
      <c r="I1259" s="147">
        <f t="shared" si="383"/>
        <v>2.9499999999999998E-2</v>
      </c>
      <c r="J1259" s="148">
        <f t="shared" si="391"/>
        <v>44692</v>
      </c>
      <c r="K1259" s="149">
        <f t="shared" si="384"/>
        <v>12</v>
      </c>
      <c r="L1259" s="150">
        <f t="shared" si="385"/>
        <v>13</v>
      </c>
      <c r="M1259" s="151">
        <f t="shared" si="376"/>
        <v>1.001500936</v>
      </c>
      <c r="N1259" s="151">
        <f t="shared" ca="1" si="377"/>
        <v>1.0076739269999999</v>
      </c>
      <c r="O1259" s="150">
        <f t="shared" si="386"/>
        <v>0</v>
      </c>
      <c r="P1259" s="145">
        <f t="shared" ca="1" si="378"/>
        <v>-8.2961290000000005</v>
      </c>
      <c r="Q1259" s="152">
        <f t="shared" si="379"/>
        <v>0</v>
      </c>
      <c r="R1259" s="153" t="str">
        <f t="shared" si="387"/>
        <v>A+J=</v>
      </c>
      <c r="S1259" s="148">
        <f t="shared" si="388"/>
        <v>44725</v>
      </c>
      <c r="T1259" s="154">
        <f t="shared" si="380"/>
        <v>0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7" t="str">
        <f t="shared" ca="1" si="389"/>
        <v>Pago</v>
      </c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</row>
    <row r="1260" spans="1:208" x14ac:dyDescent="0.2">
      <c r="A1260" s="143">
        <f t="shared" si="381"/>
        <v>44710</v>
      </c>
      <c r="B1260" s="144">
        <f t="shared" ca="1" si="390"/>
        <v>-1089.3761290000091</v>
      </c>
      <c r="C1260" s="145">
        <f t="shared" si="382"/>
        <v>-1081.080000000009</v>
      </c>
      <c r="D1260" s="146">
        <f ca="1">IF(A1260&lt;$B$1,VLOOKUP(A1260,[1]DI!$A$4:$B$15000,2,FALSE),0)</f>
        <v>0</v>
      </c>
      <c r="E1260" s="145">
        <f t="shared" ca="1" si="374"/>
        <v>1</v>
      </c>
      <c r="F1260" s="145">
        <f ca="1">(TRUNC(PRODUCT($E$12:$E1259),16))</f>
        <v>1.18598643110483</v>
      </c>
      <c r="G1260" s="145">
        <f t="shared" ca="1" si="373"/>
        <v>1.1787211058258</v>
      </c>
      <c r="H1260" s="145">
        <f t="shared" ca="1" si="375"/>
        <v>1.0061637400000001</v>
      </c>
      <c r="I1260" s="147">
        <f t="shared" si="383"/>
        <v>2.9499999999999998E-2</v>
      </c>
      <c r="J1260" s="148">
        <f t="shared" si="391"/>
        <v>44692</v>
      </c>
      <c r="K1260" s="149">
        <f t="shared" si="384"/>
        <v>12</v>
      </c>
      <c r="L1260" s="150">
        <f t="shared" si="385"/>
        <v>13</v>
      </c>
      <c r="M1260" s="151">
        <f t="shared" si="376"/>
        <v>1.001500936</v>
      </c>
      <c r="N1260" s="151">
        <f t="shared" ca="1" si="377"/>
        <v>1.0076739269999999</v>
      </c>
      <c r="O1260" s="150">
        <f t="shared" si="386"/>
        <v>0</v>
      </c>
      <c r="P1260" s="145">
        <f t="shared" ca="1" si="378"/>
        <v>-8.2961290000000005</v>
      </c>
      <c r="Q1260" s="152">
        <f t="shared" si="379"/>
        <v>0</v>
      </c>
      <c r="R1260" s="153" t="str">
        <f t="shared" si="387"/>
        <v>A+J=</v>
      </c>
      <c r="S1260" s="148">
        <f t="shared" si="388"/>
        <v>44725</v>
      </c>
      <c r="T1260" s="154">
        <f t="shared" si="380"/>
        <v>0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7" t="str">
        <f t="shared" ca="1" si="389"/>
        <v>Pago</v>
      </c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</row>
    <row r="1261" spans="1:208" x14ac:dyDescent="0.2">
      <c r="A1261" s="143">
        <f t="shared" si="381"/>
        <v>44711</v>
      </c>
      <c r="B1261" s="144">
        <f t="shared" ca="1" si="390"/>
        <v>-1089.3761290000091</v>
      </c>
      <c r="C1261" s="145">
        <f t="shared" si="382"/>
        <v>-1081.080000000009</v>
      </c>
      <c r="D1261" s="146">
        <f ca="1">IF(A1261&lt;$B$1,VLOOKUP(A1261,[1]DI!$A$4:$B$15000,2,FALSE),0)</f>
        <v>0.1265</v>
      </c>
      <c r="E1261" s="145">
        <f t="shared" ca="1" si="374"/>
        <v>1.0004727899999999</v>
      </c>
      <c r="F1261" s="145">
        <f ca="1">(TRUNC(PRODUCT($E$12:$E1260),16))</f>
        <v>1.18598643110483</v>
      </c>
      <c r="G1261" s="145">
        <f t="shared" ca="1" si="373"/>
        <v>1.1787211058258</v>
      </c>
      <c r="H1261" s="145">
        <f t="shared" ca="1" si="375"/>
        <v>1.0061637400000001</v>
      </c>
      <c r="I1261" s="147">
        <f t="shared" si="383"/>
        <v>2.9499999999999998E-2</v>
      </c>
      <c r="J1261" s="148">
        <f t="shared" si="391"/>
        <v>44692</v>
      </c>
      <c r="K1261" s="149">
        <f t="shared" si="384"/>
        <v>13</v>
      </c>
      <c r="L1261" s="150">
        <f t="shared" si="385"/>
        <v>13</v>
      </c>
      <c r="M1261" s="151">
        <f t="shared" si="376"/>
        <v>1.001500936</v>
      </c>
      <c r="N1261" s="151">
        <f t="shared" ca="1" si="377"/>
        <v>1.0076739269999999</v>
      </c>
      <c r="O1261" s="150">
        <f t="shared" si="386"/>
        <v>0</v>
      </c>
      <c r="P1261" s="145">
        <f t="shared" ca="1" si="378"/>
        <v>-8.2961290000000005</v>
      </c>
      <c r="Q1261" s="152">
        <f t="shared" si="379"/>
        <v>0</v>
      </c>
      <c r="R1261" s="153" t="str">
        <f t="shared" si="387"/>
        <v>A+J=</v>
      </c>
      <c r="S1261" s="148">
        <f t="shared" si="388"/>
        <v>44725</v>
      </c>
      <c r="T1261" s="154">
        <f t="shared" si="380"/>
        <v>0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7" t="str">
        <f t="shared" ca="1" si="389"/>
        <v>Pago</v>
      </c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</row>
    <row r="1262" spans="1:208" x14ac:dyDescent="0.2">
      <c r="A1262" s="143">
        <f t="shared" si="381"/>
        <v>44712</v>
      </c>
      <c r="B1262" s="144">
        <f t="shared" ca="1" si="390"/>
        <v>-1090.016919710009</v>
      </c>
      <c r="C1262" s="145">
        <f t="shared" si="382"/>
        <v>-1081.080000000009</v>
      </c>
      <c r="D1262" s="146">
        <f ca="1">IF(A1262&lt;$B$1,VLOOKUP(A1262,[1]DI!$A$4:$B$15000,2,FALSE),0)</f>
        <v>0.1265</v>
      </c>
      <c r="E1262" s="145">
        <f t="shared" ca="1" si="374"/>
        <v>1.0004727899999999</v>
      </c>
      <c r="F1262" s="145">
        <f ca="1">(TRUNC(PRODUCT($E$12:$E1261),16))</f>
        <v>1.18654715362959</v>
      </c>
      <c r="G1262" s="145">
        <f t="shared" ca="1" si="373"/>
        <v>1.1787211058258</v>
      </c>
      <c r="H1262" s="145">
        <f t="shared" ca="1" si="375"/>
        <v>1.0066394400000001</v>
      </c>
      <c r="I1262" s="147">
        <f t="shared" si="383"/>
        <v>2.9499999999999998E-2</v>
      </c>
      <c r="J1262" s="148">
        <f t="shared" si="391"/>
        <v>44692</v>
      </c>
      <c r="K1262" s="149">
        <f t="shared" si="384"/>
        <v>14</v>
      </c>
      <c r="L1262" s="150">
        <f t="shared" si="385"/>
        <v>14</v>
      </c>
      <c r="M1262" s="151">
        <f t="shared" si="376"/>
        <v>1.0016164860000001</v>
      </c>
      <c r="N1262" s="151">
        <f t="shared" ca="1" si="377"/>
        <v>1.008266659</v>
      </c>
      <c r="O1262" s="150">
        <f t="shared" si="386"/>
        <v>0</v>
      </c>
      <c r="P1262" s="145">
        <f t="shared" ca="1" si="378"/>
        <v>-8.9369197099999997</v>
      </c>
      <c r="Q1262" s="152">
        <f t="shared" si="379"/>
        <v>0</v>
      </c>
      <c r="R1262" s="153" t="str">
        <f t="shared" si="387"/>
        <v>A+J=</v>
      </c>
      <c r="S1262" s="148">
        <f t="shared" si="388"/>
        <v>44725</v>
      </c>
      <c r="T1262" s="154">
        <f t="shared" si="380"/>
        <v>0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7" t="str">
        <f t="shared" ca="1" si="389"/>
        <v>Pago</v>
      </c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</row>
    <row r="1263" spans="1:208" x14ac:dyDescent="0.2">
      <c r="A1263" s="143">
        <f t="shared" si="381"/>
        <v>44713</v>
      </c>
      <c r="B1263" s="144">
        <f t="shared" ca="1" si="390"/>
        <v>-1090.6580909600091</v>
      </c>
      <c r="C1263" s="145">
        <f t="shared" si="382"/>
        <v>-1081.080000000009</v>
      </c>
      <c r="D1263" s="146">
        <f ca="1">IF(A1263&lt;$B$1,VLOOKUP(A1263,[1]DI!$A$4:$B$15000,2,FALSE),0)</f>
        <v>0.1265</v>
      </c>
      <c r="E1263" s="145">
        <f t="shared" ca="1" si="374"/>
        <v>1.0004727899999999</v>
      </c>
      <c r="F1263" s="145">
        <f ca="1">(TRUNC(PRODUCT($E$12:$E1262),16))</f>
        <v>1.18710814125835</v>
      </c>
      <c r="G1263" s="145">
        <f t="shared" ca="1" si="373"/>
        <v>1.1787211058258</v>
      </c>
      <c r="H1263" s="145">
        <f t="shared" ca="1" si="375"/>
        <v>1.00711537</v>
      </c>
      <c r="I1263" s="147">
        <f t="shared" si="383"/>
        <v>2.9499999999999998E-2</v>
      </c>
      <c r="J1263" s="148">
        <f t="shared" si="391"/>
        <v>44692</v>
      </c>
      <c r="K1263" s="149">
        <f t="shared" si="384"/>
        <v>15</v>
      </c>
      <c r="L1263" s="150">
        <f t="shared" si="385"/>
        <v>15</v>
      </c>
      <c r="M1263" s="151">
        <f t="shared" si="376"/>
        <v>1.0017320489999999</v>
      </c>
      <c r="N1263" s="151">
        <f t="shared" ca="1" si="377"/>
        <v>1.0088597429999999</v>
      </c>
      <c r="O1263" s="150">
        <f t="shared" si="386"/>
        <v>0</v>
      </c>
      <c r="P1263" s="145">
        <f t="shared" ca="1" si="378"/>
        <v>-9.5780909600000008</v>
      </c>
      <c r="Q1263" s="152">
        <f t="shared" si="379"/>
        <v>0</v>
      </c>
      <c r="R1263" s="153" t="str">
        <f t="shared" si="387"/>
        <v>A+J=</v>
      </c>
      <c r="S1263" s="148">
        <f t="shared" si="388"/>
        <v>44725</v>
      </c>
      <c r="T1263" s="154">
        <f t="shared" si="380"/>
        <v>0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7" t="str">
        <f t="shared" ca="1" si="389"/>
        <v>Pago</v>
      </c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</row>
    <row r="1264" spans="1:208" x14ac:dyDescent="0.2">
      <c r="A1264" s="143">
        <f t="shared" si="381"/>
        <v>44714</v>
      </c>
      <c r="B1264" s="144">
        <f t="shared" ca="1" si="390"/>
        <v>-1091.2996341000089</v>
      </c>
      <c r="C1264" s="145">
        <f t="shared" si="382"/>
        <v>-1081.080000000009</v>
      </c>
      <c r="D1264" s="146">
        <f ca="1">IF(A1264&lt;$B$1,VLOOKUP(A1264,[1]DI!$A$4:$B$15000,2,FALSE),0)</f>
        <v>0.1265</v>
      </c>
      <c r="E1264" s="145">
        <f t="shared" ca="1" si="374"/>
        <v>1.0004727899999999</v>
      </c>
      <c r="F1264" s="145">
        <f ca="1">(TRUNC(PRODUCT($E$12:$E1263),16))</f>
        <v>1.18766939411646</v>
      </c>
      <c r="G1264" s="145">
        <f t="shared" ref="G1264:G1327" ca="1" si="392">IF(O1263&gt;0,F1263,G1263)</f>
        <v>1.1787211058258</v>
      </c>
      <c r="H1264" s="145">
        <f t="shared" ca="1" si="375"/>
        <v>1.0075915200000001</v>
      </c>
      <c r="I1264" s="147">
        <f t="shared" si="383"/>
        <v>2.9499999999999998E-2</v>
      </c>
      <c r="J1264" s="148">
        <f t="shared" si="391"/>
        <v>44692</v>
      </c>
      <c r="K1264" s="149">
        <f t="shared" si="384"/>
        <v>16</v>
      </c>
      <c r="L1264" s="150">
        <f t="shared" si="385"/>
        <v>16</v>
      </c>
      <c r="M1264" s="151">
        <f t="shared" si="376"/>
        <v>1.0018476249999999</v>
      </c>
      <c r="N1264" s="151">
        <f t="shared" ca="1" si="377"/>
        <v>1.0094531710000001</v>
      </c>
      <c r="O1264" s="150">
        <f t="shared" si="386"/>
        <v>0</v>
      </c>
      <c r="P1264" s="145">
        <f t="shared" ca="1" si="378"/>
        <v>-10.2196341</v>
      </c>
      <c r="Q1264" s="152">
        <f t="shared" si="379"/>
        <v>0</v>
      </c>
      <c r="R1264" s="153" t="str">
        <f t="shared" si="387"/>
        <v>A+J=</v>
      </c>
      <c r="S1264" s="148">
        <f t="shared" si="388"/>
        <v>44725</v>
      </c>
      <c r="T1264" s="154">
        <f t="shared" si="380"/>
        <v>0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7" t="str">
        <f t="shared" ca="1" si="389"/>
        <v>Pago</v>
      </c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</row>
    <row r="1265" spans="1:208" x14ac:dyDescent="0.2">
      <c r="A1265" s="143">
        <f t="shared" si="381"/>
        <v>44715</v>
      </c>
      <c r="B1265" s="144">
        <f t="shared" ca="1" si="390"/>
        <v>-1091.9415610300091</v>
      </c>
      <c r="C1265" s="145">
        <f t="shared" si="382"/>
        <v>-1081.080000000009</v>
      </c>
      <c r="D1265" s="146">
        <f ca="1">IF(A1265&lt;$B$1,VLOOKUP(A1265,[1]DI!$A$4:$B$15000,2,FALSE),0)</f>
        <v>0.1265</v>
      </c>
      <c r="E1265" s="145">
        <f t="shared" ca="1" si="374"/>
        <v>1.0004727899999999</v>
      </c>
      <c r="F1265" s="145">
        <f ca="1">(TRUNC(PRODUCT($E$12:$E1264),16))</f>
        <v>1.1882309123293</v>
      </c>
      <c r="G1265" s="145">
        <f t="shared" ca="1" si="392"/>
        <v>1.1787211058258</v>
      </c>
      <c r="H1265" s="145">
        <f t="shared" ca="1" si="375"/>
        <v>1.0080678999999999</v>
      </c>
      <c r="I1265" s="147">
        <f t="shared" si="383"/>
        <v>2.9499999999999998E-2</v>
      </c>
      <c r="J1265" s="148">
        <f t="shared" si="391"/>
        <v>44692</v>
      </c>
      <c r="K1265" s="149">
        <f t="shared" si="384"/>
        <v>17</v>
      </c>
      <c r="L1265" s="150">
        <f t="shared" si="385"/>
        <v>17</v>
      </c>
      <c r="M1265" s="151">
        <f t="shared" si="376"/>
        <v>1.001963215</v>
      </c>
      <c r="N1265" s="151">
        <f t="shared" ca="1" si="377"/>
        <v>1.0100469540000001</v>
      </c>
      <c r="O1265" s="150">
        <f t="shared" si="386"/>
        <v>0</v>
      </c>
      <c r="P1265" s="145">
        <f t="shared" ca="1" si="378"/>
        <v>-10.861561030000001</v>
      </c>
      <c r="Q1265" s="152">
        <f t="shared" si="379"/>
        <v>0</v>
      </c>
      <c r="R1265" s="153" t="str">
        <f t="shared" si="387"/>
        <v>A+J=</v>
      </c>
      <c r="S1265" s="148">
        <f t="shared" si="388"/>
        <v>44725</v>
      </c>
      <c r="T1265" s="154">
        <f t="shared" si="380"/>
        <v>0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7" t="str">
        <f t="shared" ca="1" si="389"/>
        <v>Pago</v>
      </c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</row>
    <row r="1266" spans="1:208" x14ac:dyDescent="0.2">
      <c r="A1266" s="143">
        <f t="shared" si="381"/>
        <v>44716</v>
      </c>
      <c r="B1266" s="144">
        <f t="shared" ca="1" si="390"/>
        <v>-1092.583869570009</v>
      </c>
      <c r="C1266" s="145">
        <f t="shared" si="382"/>
        <v>-1081.080000000009</v>
      </c>
      <c r="D1266" s="146">
        <f ca="1">IF(A1266&lt;$B$1,VLOOKUP(A1266,[1]DI!$A$4:$B$15000,2,FALSE),0)</f>
        <v>0</v>
      </c>
      <c r="E1266" s="145">
        <f t="shared" ca="1" si="374"/>
        <v>1</v>
      </c>
      <c r="F1266" s="145">
        <f ca="1">(TRUNC(PRODUCT($E$12:$E1265),16))</f>
        <v>1.1887926960223401</v>
      </c>
      <c r="G1266" s="145">
        <f t="shared" ca="1" si="392"/>
        <v>1.1787211058258</v>
      </c>
      <c r="H1266" s="145">
        <f t="shared" ca="1" si="375"/>
        <v>1.0085445099999999</v>
      </c>
      <c r="I1266" s="147">
        <f t="shared" si="383"/>
        <v>2.9499999999999998E-2</v>
      </c>
      <c r="J1266" s="148">
        <f t="shared" si="391"/>
        <v>44692</v>
      </c>
      <c r="K1266" s="149">
        <f t="shared" si="384"/>
        <v>17</v>
      </c>
      <c r="L1266" s="150">
        <f t="shared" si="385"/>
        <v>18</v>
      </c>
      <c r="M1266" s="151">
        <f t="shared" si="376"/>
        <v>1.002078818</v>
      </c>
      <c r="N1266" s="151">
        <f t="shared" ca="1" si="377"/>
        <v>1.01064109</v>
      </c>
      <c r="O1266" s="150">
        <f t="shared" si="386"/>
        <v>0</v>
      </c>
      <c r="P1266" s="145">
        <f t="shared" ca="1" si="378"/>
        <v>-11.503869570000001</v>
      </c>
      <c r="Q1266" s="152">
        <f t="shared" si="379"/>
        <v>0</v>
      </c>
      <c r="R1266" s="153" t="str">
        <f t="shared" si="387"/>
        <v>A+J=</v>
      </c>
      <c r="S1266" s="148">
        <f t="shared" si="388"/>
        <v>44725</v>
      </c>
      <c r="T1266" s="154">
        <f t="shared" si="380"/>
        <v>0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7" t="str">
        <f t="shared" ca="1" si="389"/>
        <v>Pago</v>
      </c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</row>
    <row r="1267" spans="1:208" x14ac:dyDescent="0.2">
      <c r="A1267" s="143">
        <f t="shared" si="381"/>
        <v>44717</v>
      </c>
      <c r="B1267" s="144">
        <f t="shared" ca="1" si="390"/>
        <v>-1092.583869570009</v>
      </c>
      <c r="C1267" s="145">
        <f t="shared" si="382"/>
        <v>-1081.080000000009</v>
      </c>
      <c r="D1267" s="146">
        <f ca="1">IF(A1267&lt;$B$1,VLOOKUP(A1267,[1]DI!$A$4:$B$15000,2,FALSE),0)</f>
        <v>0</v>
      </c>
      <c r="E1267" s="145">
        <f t="shared" ca="1" si="374"/>
        <v>1</v>
      </c>
      <c r="F1267" s="145">
        <f ca="1">(TRUNC(PRODUCT($E$12:$E1266),16))</f>
        <v>1.1887926960223401</v>
      </c>
      <c r="G1267" s="145">
        <f t="shared" ca="1" si="392"/>
        <v>1.1787211058258</v>
      </c>
      <c r="H1267" s="145">
        <f t="shared" ca="1" si="375"/>
        <v>1.0085445099999999</v>
      </c>
      <c r="I1267" s="147">
        <f t="shared" si="383"/>
        <v>2.9499999999999998E-2</v>
      </c>
      <c r="J1267" s="148">
        <f t="shared" si="391"/>
        <v>44692</v>
      </c>
      <c r="K1267" s="149">
        <f t="shared" si="384"/>
        <v>17</v>
      </c>
      <c r="L1267" s="150">
        <f t="shared" si="385"/>
        <v>18</v>
      </c>
      <c r="M1267" s="151">
        <f t="shared" si="376"/>
        <v>1.002078818</v>
      </c>
      <c r="N1267" s="151">
        <f t="shared" ca="1" si="377"/>
        <v>1.01064109</v>
      </c>
      <c r="O1267" s="150">
        <f t="shared" si="386"/>
        <v>0</v>
      </c>
      <c r="P1267" s="145">
        <f t="shared" ca="1" si="378"/>
        <v>-11.503869570000001</v>
      </c>
      <c r="Q1267" s="152">
        <f t="shared" si="379"/>
        <v>0</v>
      </c>
      <c r="R1267" s="153" t="str">
        <f t="shared" si="387"/>
        <v>A+J=</v>
      </c>
      <c r="S1267" s="148">
        <f t="shared" si="388"/>
        <v>44725</v>
      </c>
      <c r="T1267" s="154">
        <f t="shared" si="380"/>
        <v>0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7" t="str">
        <f t="shared" ca="1" si="389"/>
        <v>Pago</v>
      </c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</row>
    <row r="1268" spans="1:208" x14ac:dyDescent="0.2">
      <c r="A1268" s="143">
        <f t="shared" si="381"/>
        <v>44718</v>
      </c>
      <c r="B1268" s="144">
        <f t="shared" ca="1" si="390"/>
        <v>-1092.583869570009</v>
      </c>
      <c r="C1268" s="145">
        <f t="shared" si="382"/>
        <v>-1081.080000000009</v>
      </c>
      <c r="D1268" s="146">
        <f ca="1">IF(A1268&lt;$B$1,VLOOKUP(A1268,[1]DI!$A$4:$B$15000,2,FALSE),0)</f>
        <v>0.1265</v>
      </c>
      <c r="E1268" s="145">
        <f t="shared" ca="1" si="374"/>
        <v>1.0004727899999999</v>
      </c>
      <c r="F1268" s="145">
        <f ca="1">(TRUNC(PRODUCT($E$12:$E1267),16))</f>
        <v>1.1887926960223401</v>
      </c>
      <c r="G1268" s="145">
        <f t="shared" ca="1" si="392"/>
        <v>1.1787211058258</v>
      </c>
      <c r="H1268" s="145">
        <f t="shared" ca="1" si="375"/>
        <v>1.0085445099999999</v>
      </c>
      <c r="I1268" s="147">
        <f t="shared" si="383"/>
        <v>2.9499999999999998E-2</v>
      </c>
      <c r="J1268" s="148">
        <f t="shared" si="391"/>
        <v>44692</v>
      </c>
      <c r="K1268" s="149">
        <f t="shared" si="384"/>
        <v>18</v>
      </c>
      <c r="L1268" s="150">
        <f t="shared" si="385"/>
        <v>18</v>
      </c>
      <c r="M1268" s="151">
        <f t="shared" si="376"/>
        <v>1.002078818</v>
      </c>
      <c r="N1268" s="151">
        <f t="shared" ca="1" si="377"/>
        <v>1.01064109</v>
      </c>
      <c r="O1268" s="150">
        <f t="shared" si="386"/>
        <v>0</v>
      </c>
      <c r="P1268" s="145">
        <f t="shared" ca="1" si="378"/>
        <v>-11.503869570000001</v>
      </c>
      <c r="Q1268" s="152">
        <f t="shared" si="379"/>
        <v>0</v>
      </c>
      <c r="R1268" s="153" t="str">
        <f t="shared" si="387"/>
        <v>A+J=</v>
      </c>
      <c r="S1268" s="148">
        <f t="shared" si="388"/>
        <v>44725</v>
      </c>
      <c r="T1268" s="154">
        <f t="shared" si="380"/>
        <v>0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7" t="str">
        <f t="shared" ca="1" si="389"/>
        <v>Pago</v>
      </c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</row>
    <row r="1269" spans="1:208" x14ac:dyDescent="0.2">
      <c r="A1269" s="143">
        <f t="shared" si="381"/>
        <v>44719</v>
      </c>
      <c r="B1269" s="144">
        <f t="shared" ca="1" si="390"/>
        <v>-1093.226552170009</v>
      </c>
      <c r="C1269" s="145">
        <f t="shared" si="382"/>
        <v>-1081.080000000009</v>
      </c>
      <c r="D1269" s="146">
        <f ca="1">IF(A1269&lt;$B$1,VLOOKUP(A1269,[1]DI!$A$4:$B$15000,2,FALSE),0)</f>
        <v>0.1265</v>
      </c>
      <c r="E1269" s="145">
        <f t="shared" ca="1" si="374"/>
        <v>1.0004727899999999</v>
      </c>
      <c r="F1269" s="145">
        <f ca="1">(TRUNC(PRODUCT($E$12:$E1268),16))</f>
        <v>1.18935474532109</v>
      </c>
      <c r="G1269" s="145">
        <f t="shared" ca="1" si="392"/>
        <v>1.1787211058258</v>
      </c>
      <c r="H1269" s="145">
        <f t="shared" ca="1" si="375"/>
        <v>1.0090213400000001</v>
      </c>
      <c r="I1269" s="147">
        <f t="shared" si="383"/>
        <v>2.9499999999999998E-2</v>
      </c>
      <c r="J1269" s="148">
        <f t="shared" si="391"/>
        <v>44692</v>
      </c>
      <c r="K1269" s="149">
        <f t="shared" si="384"/>
        <v>19</v>
      </c>
      <c r="L1269" s="150">
        <f t="shared" si="385"/>
        <v>19</v>
      </c>
      <c r="M1269" s="151">
        <f t="shared" si="376"/>
        <v>1.0021944350000001</v>
      </c>
      <c r="N1269" s="151">
        <f t="shared" ca="1" si="377"/>
        <v>1.0112355719999999</v>
      </c>
      <c r="O1269" s="150">
        <f t="shared" si="386"/>
        <v>0</v>
      </c>
      <c r="P1269" s="145">
        <f t="shared" ca="1" si="378"/>
        <v>-12.14655217</v>
      </c>
      <c r="Q1269" s="152">
        <f t="shared" si="379"/>
        <v>0</v>
      </c>
      <c r="R1269" s="153" t="str">
        <f t="shared" si="387"/>
        <v>A+J=</v>
      </c>
      <c r="S1269" s="148">
        <f t="shared" si="388"/>
        <v>44725</v>
      </c>
      <c r="T1269" s="154">
        <f t="shared" si="380"/>
        <v>0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7" t="str">
        <f t="shared" ca="1" si="389"/>
        <v>Pago</v>
      </c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</row>
    <row r="1270" spans="1:208" x14ac:dyDescent="0.2">
      <c r="A1270" s="143">
        <f t="shared" si="381"/>
        <v>44720</v>
      </c>
      <c r="B1270" s="144">
        <f t="shared" ca="1" si="390"/>
        <v>-1093.869605580009</v>
      </c>
      <c r="C1270" s="145">
        <f t="shared" si="382"/>
        <v>-1081.080000000009</v>
      </c>
      <c r="D1270" s="146">
        <f ca="1">IF(A1270&lt;$B$1,VLOOKUP(A1270,[1]DI!$A$4:$B$15000,2,FALSE),0)</f>
        <v>0.1265</v>
      </c>
      <c r="E1270" s="145">
        <f t="shared" ca="1" si="374"/>
        <v>1.0004727899999999</v>
      </c>
      <c r="F1270" s="145">
        <f ca="1">(TRUNC(PRODUCT($E$12:$E1269),16))</f>
        <v>1.18991706035113</v>
      </c>
      <c r="G1270" s="145">
        <f t="shared" ca="1" si="392"/>
        <v>1.1787211058258</v>
      </c>
      <c r="H1270" s="145">
        <f t="shared" ca="1" si="375"/>
        <v>1.0094983900000001</v>
      </c>
      <c r="I1270" s="147">
        <f t="shared" si="383"/>
        <v>2.9499999999999998E-2</v>
      </c>
      <c r="J1270" s="148">
        <f t="shared" si="391"/>
        <v>44692</v>
      </c>
      <c r="K1270" s="149">
        <f t="shared" si="384"/>
        <v>20</v>
      </c>
      <c r="L1270" s="150">
        <f t="shared" si="385"/>
        <v>20</v>
      </c>
      <c r="M1270" s="151">
        <f t="shared" si="376"/>
        <v>1.0023100650000001</v>
      </c>
      <c r="N1270" s="151">
        <f t="shared" ca="1" si="377"/>
        <v>1.011830397</v>
      </c>
      <c r="O1270" s="150">
        <f t="shared" si="386"/>
        <v>0</v>
      </c>
      <c r="P1270" s="145">
        <f t="shared" ca="1" si="378"/>
        <v>-12.78960558</v>
      </c>
      <c r="Q1270" s="152">
        <f t="shared" si="379"/>
        <v>0</v>
      </c>
      <c r="R1270" s="153" t="str">
        <f t="shared" si="387"/>
        <v>A+J=</v>
      </c>
      <c r="S1270" s="148">
        <f t="shared" si="388"/>
        <v>44725</v>
      </c>
      <c r="T1270" s="154">
        <f t="shared" si="380"/>
        <v>0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7" t="str">
        <f t="shared" ca="1" si="389"/>
        <v>Pago</v>
      </c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</row>
    <row r="1271" spans="1:208" x14ac:dyDescent="0.2">
      <c r="A1271" s="143">
        <f t="shared" si="381"/>
        <v>44721</v>
      </c>
      <c r="B1271" s="144">
        <f t="shared" ca="1" si="390"/>
        <v>-1094.5130417000091</v>
      </c>
      <c r="C1271" s="145">
        <f t="shared" si="382"/>
        <v>-1081.080000000009</v>
      </c>
      <c r="D1271" s="146">
        <f ca="1">IF(A1271&lt;$B$1,VLOOKUP(A1271,[1]DI!$A$4:$B$15000,2,FALSE),0)</f>
        <v>0.1265</v>
      </c>
      <c r="E1271" s="145">
        <f t="shared" ca="1" si="374"/>
        <v>1.0004727899999999</v>
      </c>
      <c r="F1271" s="145">
        <f ca="1">(TRUNC(PRODUCT($E$12:$E1270),16))</f>
        <v>1.1904796412381</v>
      </c>
      <c r="G1271" s="145">
        <f t="shared" ca="1" si="392"/>
        <v>1.1787211058258</v>
      </c>
      <c r="H1271" s="145">
        <f t="shared" ca="1" si="375"/>
        <v>1.00997567</v>
      </c>
      <c r="I1271" s="147">
        <f t="shared" si="383"/>
        <v>2.9499999999999998E-2</v>
      </c>
      <c r="J1271" s="148">
        <f t="shared" si="391"/>
        <v>44692</v>
      </c>
      <c r="K1271" s="149">
        <f t="shared" si="384"/>
        <v>21</v>
      </c>
      <c r="L1271" s="150">
        <f t="shared" si="385"/>
        <v>21</v>
      </c>
      <c r="M1271" s="151">
        <f t="shared" si="376"/>
        <v>1.0024257080000001</v>
      </c>
      <c r="N1271" s="151">
        <f t="shared" ca="1" si="377"/>
        <v>1.012425576</v>
      </c>
      <c r="O1271" s="150">
        <f t="shared" si="386"/>
        <v>0</v>
      </c>
      <c r="P1271" s="145">
        <f t="shared" ca="1" si="378"/>
        <v>-13.4330417</v>
      </c>
      <c r="Q1271" s="152">
        <f t="shared" si="379"/>
        <v>0</v>
      </c>
      <c r="R1271" s="153" t="str">
        <f t="shared" si="387"/>
        <v>A+J=</v>
      </c>
      <c r="S1271" s="148">
        <f t="shared" si="388"/>
        <v>44725</v>
      </c>
      <c r="T1271" s="154">
        <f t="shared" si="380"/>
        <v>0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7" t="str">
        <f t="shared" ca="1" si="389"/>
        <v>Pago</v>
      </c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</row>
    <row r="1272" spans="1:208" x14ac:dyDescent="0.2">
      <c r="A1272" s="143">
        <f t="shared" si="381"/>
        <v>44722</v>
      </c>
      <c r="B1272" s="144">
        <f t="shared" ca="1" si="390"/>
        <v>-1095.156860510009</v>
      </c>
      <c r="C1272" s="145">
        <f t="shared" si="382"/>
        <v>-1081.080000000009</v>
      </c>
      <c r="D1272" s="146">
        <f ca="1">IF(A1272&lt;$B$1,VLOOKUP(A1272,[1]DI!$A$4:$B$15000,2,FALSE),0)</f>
        <v>0.1265</v>
      </c>
      <c r="E1272" s="145">
        <f t="shared" ca="1" si="374"/>
        <v>1.0004727899999999</v>
      </c>
      <c r="F1272" s="145">
        <f ca="1">(TRUNC(PRODUCT($E$12:$E1271),16))</f>
        <v>1.19104248810768</v>
      </c>
      <c r="G1272" s="145">
        <f t="shared" ca="1" si="392"/>
        <v>1.1787211058258</v>
      </c>
      <c r="H1272" s="145">
        <f t="shared" ca="1" si="375"/>
        <v>1.0104531800000001</v>
      </c>
      <c r="I1272" s="147">
        <f t="shared" si="383"/>
        <v>2.9499999999999998E-2</v>
      </c>
      <c r="J1272" s="148">
        <f t="shared" si="391"/>
        <v>44692</v>
      </c>
      <c r="K1272" s="149">
        <f t="shared" si="384"/>
        <v>22</v>
      </c>
      <c r="L1272" s="150">
        <f t="shared" si="385"/>
        <v>22</v>
      </c>
      <c r="M1272" s="151">
        <f t="shared" si="376"/>
        <v>1.002541364</v>
      </c>
      <c r="N1272" s="151">
        <f t="shared" ca="1" si="377"/>
        <v>1.0130211090000001</v>
      </c>
      <c r="O1272" s="150">
        <f t="shared" si="386"/>
        <v>0</v>
      </c>
      <c r="P1272" s="145">
        <f t="shared" ca="1" si="378"/>
        <v>-14.076860509999999</v>
      </c>
      <c r="Q1272" s="152">
        <f t="shared" si="379"/>
        <v>0</v>
      </c>
      <c r="R1272" s="153" t="str">
        <f t="shared" si="387"/>
        <v>A+J=</v>
      </c>
      <c r="S1272" s="148">
        <f t="shared" si="388"/>
        <v>44725</v>
      </c>
      <c r="T1272" s="154">
        <f t="shared" si="380"/>
        <v>0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7" t="str">
        <f t="shared" ca="1" si="389"/>
        <v>Pago</v>
      </c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</row>
    <row r="1273" spans="1:208" x14ac:dyDescent="0.2">
      <c r="A1273" s="143">
        <f t="shared" si="381"/>
        <v>44723</v>
      </c>
      <c r="B1273" s="144">
        <f t="shared" ca="1" si="390"/>
        <v>-1095.8010533800091</v>
      </c>
      <c r="C1273" s="145">
        <f t="shared" si="382"/>
        <v>-1081.080000000009</v>
      </c>
      <c r="D1273" s="146">
        <f ca="1">IF(A1273&lt;$B$1,VLOOKUP(A1273,[1]DI!$A$4:$B$15000,2,FALSE),0)</f>
        <v>0</v>
      </c>
      <c r="E1273" s="145">
        <f t="shared" ca="1" si="374"/>
        <v>1</v>
      </c>
      <c r="F1273" s="145">
        <f ca="1">(TRUNC(PRODUCT($E$12:$E1272),16))</f>
        <v>1.19160560108563</v>
      </c>
      <c r="G1273" s="145">
        <f t="shared" ca="1" si="392"/>
        <v>1.1787211058258</v>
      </c>
      <c r="H1273" s="145">
        <f t="shared" ca="1" si="375"/>
        <v>1.0109309099999999</v>
      </c>
      <c r="I1273" s="147">
        <f t="shared" si="383"/>
        <v>2.9499999999999998E-2</v>
      </c>
      <c r="J1273" s="148">
        <f t="shared" si="391"/>
        <v>44692</v>
      </c>
      <c r="K1273" s="149">
        <f t="shared" si="384"/>
        <v>22</v>
      </c>
      <c r="L1273" s="150">
        <f t="shared" si="385"/>
        <v>23</v>
      </c>
      <c r="M1273" s="151">
        <f t="shared" si="376"/>
        <v>1.0026570340000001</v>
      </c>
      <c r="N1273" s="151">
        <f t="shared" ca="1" si="377"/>
        <v>1.0136169880000001</v>
      </c>
      <c r="O1273" s="150">
        <f t="shared" si="386"/>
        <v>0</v>
      </c>
      <c r="P1273" s="145">
        <f t="shared" ca="1" si="378"/>
        <v>-14.721053380000001</v>
      </c>
      <c r="Q1273" s="152">
        <f t="shared" si="379"/>
        <v>0</v>
      </c>
      <c r="R1273" s="153" t="str">
        <f t="shared" si="387"/>
        <v>A+J=</v>
      </c>
      <c r="S1273" s="148">
        <f t="shared" si="388"/>
        <v>44725</v>
      </c>
      <c r="T1273" s="154">
        <f t="shared" si="380"/>
        <v>0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7" t="str">
        <f t="shared" ca="1" si="389"/>
        <v>Pago</v>
      </c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</row>
    <row r="1274" spans="1:208" x14ac:dyDescent="0.2">
      <c r="A1274" s="143">
        <f t="shared" si="381"/>
        <v>44724</v>
      </c>
      <c r="B1274" s="144">
        <f t="shared" ca="1" si="390"/>
        <v>-1095.8010533800091</v>
      </c>
      <c r="C1274" s="145">
        <f t="shared" si="382"/>
        <v>-1081.080000000009</v>
      </c>
      <c r="D1274" s="146">
        <f ca="1">IF(A1274&lt;$B$1,VLOOKUP(A1274,[1]DI!$A$4:$B$15000,2,FALSE),0)</f>
        <v>0</v>
      </c>
      <c r="E1274" s="145">
        <f t="shared" ca="1" si="374"/>
        <v>1</v>
      </c>
      <c r="F1274" s="145">
        <f ca="1">(TRUNC(PRODUCT($E$12:$E1273),16))</f>
        <v>1.19160560108563</v>
      </c>
      <c r="G1274" s="145">
        <f t="shared" ca="1" si="392"/>
        <v>1.1787211058258</v>
      </c>
      <c r="H1274" s="145">
        <f t="shared" ca="1" si="375"/>
        <v>1.0109309099999999</v>
      </c>
      <c r="I1274" s="147">
        <f t="shared" si="383"/>
        <v>2.9499999999999998E-2</v>
      </c>
      <c r="J1274" s="148">
        <f t="shared" si="391"/>
        <v>44692</v>
      </c>
      <c r="K1274" s="149">
        <f t="shared" si="384"/>
        <v>22</v>
      </c>
      <c r="L1274" s="150">
        <f t="shared" si="385"/>
        <v>23</v>
      </c>
      <c r="M1274" s="151">
        <f t="shared" si="376"/>
        <v>1.0026570340000001</v>
      </c>
      <c r="N1274" s="151">
        <f t="shared" ca="1" si="377"/>
        <v>1.0136169880000001</v>
      </c>
      <c r="O1274" s="150">
        <f t="shared" si="386"/>
        <v>0</v>
      </c>
      <c r="P1274" s="145">
        <f t="shared" ca="1" si="378"/>
        <v>-14.721053380000001</v>
      </c>
      <c r="Q1274" s="152">
        <f t="shared" si="379"/>
        <v>0</v>
      </c>
      <c r="R1274" s="153" t="str">
        <f t="shared" si="387"/>
        <v>A+J=</v>
      </c>
      <c r="S1274" s="148">
        <f t="shared" si="388"/>
        <v>44725</v>
      </c>
      <c r="T1274" s="154">
        <f t="shared" si="380"/>
        <v>0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7" t="str">
        <f t="shared" ca="1" si="389"/>
        <v>Pago</v>
      </c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</row>
    <row r="1275" spans="1:208" x14ac:dyDescent="0.2">
      <c r="A1275" s="143">
        <f t="shared" si="381"/>
        <v>44725</v>
      </c>
      <c r="B1275" s="144">
        <f t="shared" ca="1" si="390"/>
        <v>-1095.8010533800091</v>
      </c>
      <c r="C1275" s="145">
        <f t="shared" si="382"/>
        <v>-1081.080000000009</v>
      </c>
      <c r="D1275" s="146">
        <f ca="1">IF(A1275&lt;$B$1,VLOOKUP(A1275,[1]DI!$A$4:$B$15000,2,FALSE),0)</f>
        <v>0.1265</v>
      </c>
      <c r="E1275" s="145">
        <f t="shared" ca="1" si="374"/>
        <v>1.0004727899999999</v>
      </c>
      <c r="F1275" s="145">
        <f ca="1">(TRUNC(PRODUCT($E$12:$E1274),16))</f>
        <v>1.19160560108563</v>
      </c>
      <c r="G1275" s="145">
        <f t="shared" ca="1" si="392"/>
        <v>1.1787211058258</v>
      </c>
      <c r="H1275" s="145">
        <f t="shared" ca="1" si="375"/>
        <v>1.0109309099999999</v>
      </c>
      <c r="I1275" s="147">
        <f t="shared" si="383"/>
        <v>2.9499999999999998E-2</v>
      </c>
      <c r="J1275" s="148">
        <f t="shared" si="391"/>
        <v>44692</v>
      </c>
      <c r="K1275" s="149">
        <f t="shared" si="384"/>
        <v>23</v>
      </c>
      <c r="L1275" s="150">
        <f t="shared" si="385"/>
        <v>23</v>
      </c>
      <c r="M1275" s="151">
        <f t="shared" si="376"/>
        <v>1.0026570340000001</v>
      </c>
      <c r="N1275" s="151">
        <f t="shared" ca="1" si="377"/>
        <v>1.0136169880000001</v>
      </c>
      <c r="O1275" s="150">
        <f t="shared" si="386"/>
        <v>42</v>
      </c>
      <c r="P1275" s="145">
        <f t="shared" ca="1" si="378"/>
        <v>-14.721053380000001</v>
      </c>
      <c r="Q1275" s="152">
        <f t="shared" si="379"/>
        <v>270.27</v>
      </c>
      <c r="R1275" s="153" t="str">
        <f t="shared" si="387"/>
        <v>A+J=</v>
      </c>
      <c r="S1275" s="148">
        <f t="shared" si="388"/>
        <v>44725</v>
      </c>
      <c r="T1275" s="154">
        <f t="shared" ca="1" si="380"/>
        <v>4983204.45909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7" t="str">
        <f t="shared" ca="1" si="389"/>
        <v>Pago</v>
      </c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</row>
    <row r="1276" spans="1:208" x14ac:dyDescent="0.2">
      <c r="A1276" s="143">
        <f t="shared" si="381"/>
        <v>44726</v>
      </c>
      <c r="B1276" s="144">
        <f t="shared" ca="1" si="390"/>
        <v>-1352.1448937900091</v>
      </c>
      <c r="C1276" s="145">
        <f t="shared" si="382"/>
        <v>-1351.350000000009</v>
      </c>
      <c r="D1276" s="146">
        <f ca="1">IF(A1276&lt;$B$1,VLOOKUP(A1276,[1]DI!$A$4:$B$15000,2,FALSE),0)</f>
        <v>0.1265</v>
      </c>
      <c r="E1276" s="145">
        <f t="shared" ca="1" si="374"/>
        <v>1.0004727899999999</v>
      </c>
      <c r="F1276" s="145">
        <f ca="1">(TRUNC(PRODUCT($E$12:$E1275),16))</f>
        <v>1.19216898029777</v>
      </c>
      <c r="G1276" s="145">
        <f t="shared" ca="1" si="392"/>
        <v>1.19160560108563</v>
      </c>
      <c r="H1276" s="145">
        <f t="shared" ca="1" si="375"/>
        <v>1.0004727899999999</v>
      </c>
      <c r="I1276" s="147">
        <f t="shared" si="383"/>
        <v>2.9499999999999998E-2</v>
      </c>
      <c r="J1276" s="148">
        <f t="shared" si="391"/>
        <v>44725</v>
      </c>
      <c r="K1276" s="149">
        <f t="shared" si="384"/>
        <v>1</v>
      </c>
      <c r="L1276" s="150">
        <f t="shared" si="385"/>
        <v>1</v>
      </c>
      <c r="M1276" s="151">
        <f t="shared" si="376"/>
        <v>1.000115377</v>
      </c>
      <c r="N1276" s="151">
        <f t="shared" ca="1" si="377"/>
        <v>1.000588222</v>
      </c>
      <c r="O1276" s="150">
        <f t="shared" si="386"/>
        <v>0</v>
      </c>
      <c r="P1276" s="145">
        <f t="shared" ca="1" si="378"/>
        <v>-0.79489379000000004</v>
      </c>
      <c r="Q1276" s="152">
        <f t="shared" si="379"/>
        <v>0</v>
      </c>
      <c r="R1276" s="153" t="str">
        <f t="shared" si="387"/>
        <v>A+J=</v>
      </c>
      <c r="S1276" s="148">
        <f t="shared" si="388"/>
        <v>44753</v>
      </c>
      <c r="T1276" s="154">
        <f t="shared" si="380"/>
        <v>0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7" t="str">
        <f t="shared" ca="1" si="389"/>
        <v>Pago</v>
      </c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</row>
    <row r="1277" spans="1:208" x14ac:dyDescent="0.2">
      <c r="A1277" s="143">
        <f t="shared" si="381"/>
        <v>44727</v>
      </c>
      <c r="B1277" s="144">
        <f t="shared" ca="1" si="390"/>
        <v>-1352.9402484000091</v>
      </c>
      <c r="C1277" s="145">
        <f t="shared" si="382"/>
        <v>-1351.350000000009</v>
      </c>
      <c r="D1277" s="146">
        <f ca="1">IF(A1277&lt;$B$1,VLOOKUP(A1277,[1]DI!$A$4:$B$15000,2,FALSE),0)</f>
        <v>0.1265</v>
      </c>
      <c r="E1277" s="145">
        <f t="shared" ca="1" si="374"/>
        <v>1.0004727899999999</v>
      </c>
      <c r="F1277" s="145">
        <f ca="1">(TRUNC(PRODUCT($E$12:$E1276),16))</f>
        <v>1.19273262586996</v>
      </c>
      <c r="G1277" s="145">
        <f t="shared" ca="1" si="392"/>
        <v>1.19160560108563</v>
      </c>
      <c r="H1277" s="145">
        <f t="shared" ca="1" si="375"/>
        <v>1.0009458</v>
      </c>
      <c r="I1277" s="147">
        <f t="shared" si="383"/>
        <v>2.9499999999999998E-2</v>
      </c>
      <c r="J1277" s="148">
        <f t="shared" si="391"/>
        <v>44725</v>
      </c>
      <c r="K1277" s="149">
        <f t="shared" si="384"/>
        <v>2</v>
      </c>
      <c r="L1277" s="150">
        <f t="shared" si="385"/>
        <v>2</v>
      </c>
      <c r="M1277" s="151">
        <f t="shared" si="376"/>
        <v>1.0002307669999999</v>
      </c>
      <c r="N1277" s="151">
        <f t="shared" ca="1" si="377"/>
        <v>1.001176785</v>
      </c>
      <c r="O1277" s="150">
        <f t="shared" si="386"/>
        <v>0</v>
      </c>
      <c r="P1277" s="145">
        <f t="shared" ca="1" si="378"/>
        <v>-1.5902483999999999</v>
      </c>
      <c r="Q1277" s="152">
        <f t="shared" si="379"/>
        <v>0</v>
      </c>
      <c r="R1277" s="153" t="str">
        <f t="shared" si="387"/>
        <v>A+J=</v>
      </c>
      <c r="S1277" s="148">
        <f t="shared" si="388"/>
        <v>44753</v>
      </c>
      <c r="T1277" s="154">
        <f t="shared" si="380"/>
        <v>0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7" t="str">
        <f t="shared" ca="1" si="389"/>
        <v>Pago</v>
      </c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</row>
    <row r="1278" spans="1:208" x14ac:dyDescent="0.2">
      <c r="A1278" s="143">
        <f t="shared" si="381"/>
        <v>44728</v>
      </c>
      <c r="B1278" s="144">
        <f t="shared" ca="1" si="390"/>
        <v>-1353.736080040009</v>
      </c>
      <c r="C1278" s="145">
        <f t="shared" si="382"/>
        <v>-1351.350000000009</v>
      </c>
      <c r="D1278" s="146">
        <f ca="1">IF(A1278&lt;$B$1,VLOOKUP(A1278,[1]DI!$A$4:$B$15000,2,FALSE),0)</f>
        <v>0</v>
      </c>
      <c r="E1278" s="145">
        <f t="shared" ca="1" si="374"/>
        <v>1</v>
      </c>
      <c r="F1278" s="145">
        <f ca="1">(TRUNC(PRODUCT($E$12:$E1277),16))</f>
        <v>1.1932965379281499</v>
      </c>
      <c r="G1278" s="145">
        <f t="shared" ca="1" si="392"/>
        <v>1.19160560108563</v>
      </c>
      <c r="H1278" s="145">
        <f t="shared" ca="1" si="375"/>
        <v>1.00141904</v>
      </c>
      <c r="I1278" s="147">
        <f t="shared" si="383"/>
        <v>2.9499999999999998E-2</v>
      </c>
      <c r="J1278" s="148">
        <f t="shared" si="391"/>
        <v>44725</v>
      </c>
      <c r="K1278" s="149">
        <f t="shared" si="384"/>
        <v>2</v>
      </c>
      <c r="L1278" s="150">
        <f t="shared" si="385"/>
        <v>3</v>
      </c>
      <c r="M1278" s="151">
        <f t="shared" si="376"/>
        <v>1.00034617</v>
      </c>
      <c r="N1278" s="151">
        <f t="shared" ca="1" si="377"/>
        <v>1.0017657010000001</v>
      </c>
      <c r="O1278" s="150">
        <f t="shared" si="386"/>
        <v>0</v>
      </c>
      <c r="P1278" s="145">
        <f t="shared" ca="1" si="378"/>
        <v>-2.38608004</v>
      </c>
      <c r="Q1278" s="152">
        <f t="shared" si="379"/>
        <v>0</v>
      </c>
      <c r="R1278" s="153" t="str">
        <f t="shared" si="387"/>
        <v>A+J=</v>
      </c>
      <c r="S1278" s="148">
        <f t="shared" si="388"/>
        <v>44753</v>
      </c>
      <c r="T1278" s="154">
        <f t="shared" si="380"/>
        <v>0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7" t="str">
        <f t="shared" ca="1" si="389"/>
        <v>Pago</v>
      </c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</row>
    <row r="1279" spans="1:208" x14ac:dyDescent="0.2">
      <c r="A1279" s="143">
        <f t="shared" si="381"/>
        <v>44729</v>
      </c>
      <c r="B1279" s="144">
        <f t="shared" ca="1" si="390"/>
        <v>-1353.736080040009</v>
      </c>
      <c r="C1279" s="145">
        <f t="shared" si="382"/>
        <v>-1351.350000000009</v>
      </c>
      <c r="D1279" s="146">
        <f ca="1">IF(A1279&lt;$B$1,VLOOKUP(A1279,[1]DI!$A$4:$B$15000,2,FALSE),0)</f>
        <v>0.13150000000000001</v>
      </c>
      <c r="E1279" s="145">
        <f t="shared" ca="1" si="374"/>
        <v>1.0004903700000001</v>
      </c>
      <c r="F1279" s="145">
        <f ca="1">(TRUNC(PRODUCT($E$12:$E1278),16))</f>
        <v>1.1932965379281499</v>
      </c>
      <c r="G1279" s="145">
        <f t="shared" ca="1" si="392"/>
        <v>1.19160560108563</v>
      </c>
      <c r="H1279" s="145">
        <f t="shared" ca="1" si="375"/>
        <v>1.00141904</v>
      </c>
      <c r="I1279" s="147">
        <f t="shared" si="383"/>
        <v>2.9499999999999998E-2</v>
      </c>
      <c r="J1279" s="148">
        <f t="shared" si="391"/>
        <v>44725</v>
      </c>
      <c r="K1279" s="149">
        <f t="shared" si="384"/>
        <v>3</v>
      </c>
      <c r="L1279" s="150">
        <f t="shared" si="385"/>
        <v>3</v>
      </c>
      <c r="M1279" s="151">
        <f t="shared" si="376"/>
        <v>1.00034617</v>
      </c>
      <c r="N1279" s="151">
        <f t="shared" ca="1" si="377"/>
        <v>1.0017657010000001</v>
      </c>
      <c r="O1279" s="150">
        <f t="shared" si="386"/>
        <v>0</v>
      </c>
      <c r="P1279" s="145">
        <f t="shared" ca="1" si="378"/>
        <v>-2.38608004</v>
      </c>
      <c r="Q1279" s="152">
        <f t="shared" si="379"/>
        <v>0</v>
      </c>
      <c r="R1279" s="153" t="str">
        <f t="shared" si="387"/>
        <v>A+J=</v>
      </c>
      <c r="S1279" s="148">
        <f t="shared" si="388"/>
        <v>44753</v>
      </c>
      <c r="T1279" s="154">
        <f t="shared" si="380"/>
        <v>0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7" t="str">
        <f t="shared" ca="1" si="389"/>
        <v>Pago</v>
      </c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</row>
    <row r="1280" spans="1:208" x14ac:dyDescent="0.2">
      <c r="A1280" s="143">
        <f t="shared" si="381"/>
        <v>44730</v>
      </c>
      <c r="B1280" s="144">
        <f t="shared" ca="1" si="390"/>
        <v>-1354.5561846300091</v>
      </c>
      <c r="C1280" s="145">
        <f t="shared" si="382"/>
        <v>-1351.350000000009</v>
      </c>
      <c r="D1280" s="146">
        <f ca="1">IF(A1280&lt;$B$1,VLOOKUP(A1280,[1]DI!$A$4:$B$15000,2,FALSE),0)</f>
        <v>0</v>
      </c>
      <c r="E1280" s="145">
        <f t="shared" ca="1" si="374"/>
        <v>1</v>
      </c>
      <c r="F1280" s="145">
        <f ca="1">(TRUNC(PRODUCT($E$12:$E1279),16))</f>
        <v>1.1938816947514499</v>
      </c>
      <c r="G1280" s="145">
        <f t="shared" ca="1" si="392"/>
        <v>1.19160560108563</v>
      </c>
      <c r="H1280" s="145">
        <f t="shared" ca="1" si="375"/>
        <v>1.0019101100000001</v>
      </c>
      <c r="I1280" s="147">
        <f t="shared" si="383"/>
        <v>2.9499999999999998E-2</v>
      </c>
      <c r="J1280" s="148">
        <f t="shared" si="391"/>
        <v>44725</v>
      </c>
      <c r="K1280" s="149">
        <f t="shared" si="384"/>
        <v>3</v>
      </c>
      <c r="L1280" s="150">
        <f t="shared" si="385"/>
        <v>4</v>
      </c>
      <c r="M1280" s="151">
        <f t="shared" si="376"/>
        <v>1.000461587</v>
      </c>
      <c r="N1280" s="151">
        <f t="shared" ca="1" si="377"/>
        <v>1.002372579</v>
      </c>
      <c r="O1280" s="150">
        <f t="shared" si="386"/>
        <v>0</v>
      </c>
      <c r="P1280" s="145">
        <f t="shared" ca="1" si="378"/>
        <v>-3.2061846300000001</v>
      </c>
      <c r="Q1280" s="152">
        <f t="shared" si="379"/>
        <v>0</v>
      </c>
      <c r="R1280" s="153" t="str">
        <f t="shared" si="387"/>
        <v>A+J=</v>
      </c>
      <c r="S1280" s="148">
        <f t="shared" si="388"/>
        <v>44753</v>
      </c>
      <c r="T1280" s="154">
        <f t="shared" si="380"/>
        <v>0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7" t="str">
        <f t="shared" ca="1" si="389"/>
        <v>Pago</v>
      </c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</row>
    <row r="1281" spans="1:208" x14ac:dyDescent="0.2">
      <c r="A1281" s="143">
        <f t="shared" si="381"/>
        <v>44731</v>
      </c>
      <c r="B1281" s="144">
        <f t="shared" ca="1" si="390"/>
        <v>-1354.5561846300091</v>
      </c>
      <c r="C1281" s="145">
        <f t="shared" si="382"/>
        <v>-1351.350000000009</v>
      </c>
      <c r="D1281" s="146">
        <f ca="1">IF(A1281&lt;$B$1,VLOOKUP(A1281,[1]DI!$A$4:$B$15000,2,FALSE),0)</f>
        <v>0</v>
      </c>
      <c r="E1281" s="145">
        <f t="shared" ca="1" si="374"/>
        <v>1</v>
      </c>
      <c r="F1281" s="145">
        <f ca="1">(TRUNC(PRODUCT($E$12:$E1280),16))</f>
        <v>1.1938816947514499</v>
      </c>
      <c r="G1281" s="145">
        <f t="shared" ca="1" si="392"/>
        <v>1.19160560108563</v>
      </c>
      <c r="H1281" s="145">
        <f t="shared" ca="1" si="375"/>
        <v>1.0019101100000001</v>
      </c>
      <c r="I1281" s="147">
        <f t="shared" si="383"/>
        <v>2.9499999999999998E-2</v>
      </c>
      <c r="J1281" s="148">
        <f t="shared" si="391"/>
        <v>44725</v>
      </c>
      <c r="K1281" s="149">
        <f t="shared" si="384"/>
        <v>3</v>
      </c>
      <c r="L1281" s="150">
        <f t="shared" si="385"/>
        <v>4</v>
      </c>
      <c r="M1281" s="151">
        <f t="shared" si="376"/>
        <v>1.000461587</v>
      </c>
      <c r="N1281" s="151">
        <f t="shared" ca="1" si="377"/>
        <v>1.002372579</v>
      </c>
      <c r="O1281" s="150">
        <f t="shared" si="386"/>
        <v>0</v>
      </c>
      <c r="P1281" s="145">
        <f t="shared" ca="1" si="378"/>
        <v>-3.2061846300000001</v>
      </c>
      <c r="Q1281" s="152">
        <f t="shared" si="379"/>
        <v>0</v>
      </c>
      <c r="R1281" s="153" t="str">
        <f t="shared" si="387"/>
        <v>A+J=</v>
      </c>
      <c r="S1281" s="148">
        <f t="shared" si="388"/>
        <v>44753</v>
      </c>
      <c r="T1281" s="154">
        <f t="shared" si="380"/>
        <v>0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7" t="str">
        <f t="shared" ca="1" si="389"/>
        <v>Pago</v>
      </c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</row>
    <row r="1282" spans="1:208" x14ac:dyDescent="0.2">
      <c r="A1282" s="143">
        <f t="shared" si="381"/>
        <v>44732</v>
      </c>
      <c r="B1282" s="144">
        <f t="shared" ca="1" si="390"/>
        <v>-1354.5561846300091</v>
      </c>
      <c r="C1282" s="145">
        <f t="shared" si="382"/>
        <v>-1351.350000000009</v>
      </c>
      <c r="D1282" s="146">
        <f ca="1">IF(A1282&lt;$B$1,VLOOKUP(A1282,[1]DI!$A$4:$B$15000,2,FALSE),0)</f>
        <v>0.13150000000000001</v>
      </c>
      <c r="E1282" s="145">
        <f t="shared" ca="1" si="374"/>
        <v>1.0004903700000001</v>
      </c>
      <c r="F1282" s="145">
        <f ca="1">(TRUNC(PRODUCT($E$12:$E1281),16))</f>
        <v>1.1938816947514499</v>
      </c>
      <c r="G1282" s="145">
        <f t="shared" ca="1" si="392"/>
        <v>1.19160560108563</v>
      </c>
      <c r="H1282" s="145">
        <f t="shared" ca="1" si="375"/>
        <v>1.0019101100000001</v>
      </c>
      <c r="I1282" s="147">
        <f t="shared" si="383"/>
        <v>2.9499999999999998E-2</v>
      </c>
      <c r="J1282" s="148">
        <f t="shared" si="391"/>
        <v>44725</v>
      </c>
      <c r="K1282" s="149">
        <f t="shared" si="384"/>
        <v>4</v>
      </c>
      <c r="L1282" s="150">
        <f t="shared" si="385"/>
        <v>4</v>
      </c>
      <c r="M1282" s="151">
        <f t="shared" si="376"/>
        <v>1.000461587</v>
      </c>
      <c r="N1282" s="151">
        <f t="shared" ca="1" si="377"/>
        <v>1.002372579</v>
      </c>
      <c r="O1282" s="150">
        <f t="shared" si="386"/>
        <v>0</v>
      </c>
      <c r="P1282" s="145">
        <f t="shared" ca="1" si="378"/>
        <v>-3.2061846300000001</v>
      </c>
      <c r="Q1282" s="152">
        <f t="shared" si="379"/>
        <v>0</v>
      </c>
      <c r="R1282" s="153" t="str">
        <f t="shared" si="387"/>
        <v>A+J=</v>
      </c>
      <c r="S1282" s="148">
        <f t="shared" si="388"/>
        <v>44753</v>
      </c>
      <c r="T1282" s="154">
        <f t="shared" si="380"/>
        <v>0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7" t="str">
        <f t="shared" ca="1" si="389"/>
        <v>Pago</v>
      </c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</row>
    <row r="1283" spans="1:208" x14ac:dyDescent="0.2">
      <c r="A1283" s="143">
        <f t="shared" si="381"/>
        <v>44733</v>
      </c>
      <c r="B1283" s="144">
        <f t="shared" ca="1" si="390"/>
        <v>-1355.3767702900091</v>
      </c>
      <c r="C1283" s="145">
        <f t="shared" si="382"/>
        <v>-1351.350000000009</v>
      </c>
      <c r="D1283" s="146">
        <f ca="1">IF(A1283&lt;$B$1,VLOOKUP(A1283,[1]DI!$A$4:$B$15000,2,FALSE),0)</f>
        <v>0.13150000000000001</v>
      </c>
      <c r="E1283" s="145">
        <f t="shared" ca="1" si="374"/>
        <v>1.0004903700000001</v>
      </c>
      <c r="F1283" s="145">
        <f ca="1">(TRUNC(PRODUCT($E$12:$E1282),16))</f>
        <v>1.19446713851811</v>
      </c>
      <c r="G1283" s="145">
        <f t="shared" ca="1" si="392"/>
        <v>1.19160560108563</v>
      </c>
      <c r="H1283" s="145">
        <f t="shared" ca="1" si="375"/>
        <v>1.00240141</v>
      </c>
      <c r="I1283" s="147">
        <f t="shared" si="383"/>
        <v>2.9499999999999998E-2</v>
      </c>
      <c r="J1283" s="148">
        <f t="shared" si="391"/>
        <v>44725</v>
      </c>
      <c r="K1283" s="149">
        <f t="shared" si="384"/>
        <v>5</v>
      </c>
      <c r="L1283" s="150">
        <f t="shared" si="385"/>
        <v>5</v>
      </c>
      <c r="M1283" s="151">
        <f t="shared" si="376"/>
        <v>1.0005770169999999</v>
      </c>
      <c r="N1283" s="151">
        <f t="shared" ca="1" si="377"/>
        <v>1.0029798130000001</v>
      </c>
      <c r="O1283" s="150">
        <f t="shared" si="386"/>
        <v>0</v>
      </c>
      <c r="P1283" s="145">
        <f t="shared" ca="1" si="378"/>
        <v>-4.02677029</v>
      </c>
      <c r="Q1283" s="152">
        <f t="shared" si="379"/>
        <v>0</v>
      </c>
      <c r="R1283" s="153" t="str">
        <f t="shared" si="387"/>
        <v>A+J=</v>
      </c>
      <c r="S1283" s="148">
        <f t="shared" si="388"/>
        <v>44753</v>
      </c>
      <c r="T1283" s="154">
        <f t="shared" si="380"/>
        <v>0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7" t="str">
        <f t="shared" ca="1" si="389"/>
        <v>Pago</v>
      </c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</row>
    <row r="1284" spans="1:208" x14ac:dyDescent="0.2">
      <c r="A1284" s="143">
        <f t="shared" si="381"/>
        <v>44734</v>
      </c>
      <c r="B1284" s="144">
        <f t="shared" ca="1" si="390"/>
        <v>-1356.197864070009</v>
      </c>
      <c r="C1284" s="145">
        <f t="shared" si="382"/>
        <v>-1351.350000000009</v>
      </c>
      <c r="D1284" s="146">
        <f ca="1">IF(A1284&lt;$B$1,VLOOKUP(A1284,[1]DI!$A$4:$B$15000,2,FALSE),0)</f>
        <v>0.13150000000000001</v>
      </c>
      <c r="E1284" s="145">
        <f t="shared" ca="1" si="374"/>
        <v>1.0004903700000001</v>
      </c>
      <c r="F1284" s="145">
        <f ca="1">(TRUNC(PRODUCT($E$12:$E1283),16))</f>
        <v>1.19505286936882</v>
      </c>
      <c r="G1284" s="145">
        <f t="shared" ca="1" si="392"/>
        <v>1.19160560108563</v>
      </c>
      <c r="H1284" s="145">
        <f t="shared" ca="1" si="375"/>
        <v>1.0028929600000001</v>
      </c>
      <c r="I1284" s="147">
        <f t="shared" si="383"/>
        <v>2.9499999999999998E-2</v>
      </c>
      <c r="J1284" s="148">
        <f t="shared" si="391"/>
        <v>44725</v>
      </c>
      <c r="K1284" s="149">
        <f t="shared" si="384"/>
        <v>6</v>
      </c>
      <c r="L1284" s="150">
        <f t="shared" si="385"/>
        <v>6</v>
      </c>
      <c r="M1284" s="151">
        <f t="shared" si="376"/>
        <v>1.00069246</v>
      </c>
      <c r="N1284" s="151">
        <f t="shared" ca="1" si="377"/>
        <v>1.0035874229999999</v>
      </c>
      <c r="O1284" s="150">
        <f t="shared" si="386"/>
        <v>0</v>
      </c>
      <c r="P1284" s="145">
        <f t="shared" ca="1" si="378"/>
        <v>-4.84786407</v>
      </c>
      <c r="Q1284" s="152">
        <f t="shared" si="379"/>
        <v>0</v>
      </c>
      <c r="R1284" s="153" t="str">
        <f t="shared" si="387"/>
        <v>A+J=</v>
      </c>
      <c r="S1284" s="148">
        <f t="shared" si="388"/>
        <v>44753</v>
      </c>
      <c r="T1284" s="154">
        <f t="shared" si="380"/>
        <v>0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7" t="str">
        <f t="shared" ca="1" si="389"/>
        <v>Pago</v>
      </c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</row>
    <row r="1285" spans="1:208" x14ac:dyDescent="0.2">
      <c r="A1285" s="143">
        <f t="shared" si="381"/>
        <v>44735</v>
      </c>
      <c r="B1285" s="144">
        <f t="shared" ca="1" si="390"/>
        <v>-1357.0194551400091</v>
      </c>
      <c r="C1285" s="145">
        <f t="shared" si="382"/>
        <v>-1351.350000000009</v>
      </c>
      <c r="D1285" s="146">
        <f ca="1">IF(A1285&lt;$B$1,VLOOKUP(A1285,[1]DI!$A$4:$B$15000,2,FALSE),0)</f>
        <v>0.13150000000000001</v>
      </c>
      <c r="E1285" s="145">
        <f t="shared" ca="1" si="374"/>
        <v>1.0004903700000001</v>
      </c>
      <c r="F1285" s="145">
        <f ca="1">(TRUNC(PRODUCT($E$12:$E1284),16))</f>
        <v>1.19563888744438</v>
      </c>
      <c r="G1285" s="145">
        <f t="shared" ca="1" si="392"/>
        <v>1.19160560108563</v>
      </c>
      <c r="H1285" s="145">
        <f t="shared" ca="1" si="375"/>
        <v>1.0033847499999999</v>
      </c>
      <c r="I1285" s="147">
        <f t="shared" si="383"/>
        <v>2.9499999999999998E-2</v>
      </c>
      <c r="J1285" s="148">
        <f t="shared" si="391"/>
        <v>44725</v>
      </c>
      <c r="K1285" s="149">
        <f t="shared" si="384"/>
        <v>7</v>
      </c>
      <c r="L1285" s="150">
        <f t="shared" si="385"/>
        <v>7</v>
      </c>
      <c r="M1285" s="151">
        <f t="shared" si="376"/>
        <v>1.0008079160000001</v>
      </c>
      <c r="N1285" s="151">
        <f t="shared" ca="1" si="377"/>
        <v>1.004195401</v>
      </c>
      <c r="O1285" s="150">
        <f t="shared" si="386"/>
        <v>0</v>
      </c>
      <c r="P1285" s="145">
        <f t="shared" ca="1" si="378"/>
        <v>-5.6694551400000002</v>
      </c>
      <c r="Q1285" s="152">
        <f t="shared" si="379"/>
        <v>0</v>
      </c>
      <c r="R1285" s="153" t="str">
        <f t="shared" si="387"/>
        <v>A+J=</v>
      </c>
      <c r="S1285" s="148">
        <f t="shared" si="388"/>
        <v>44753</v>
      </c>
      <c r="T1285" s="154">
        <f t="shared" si="380"/>
        <v>0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7" t="str">
        <f t="shared" ca="1" si="389"/>
        <v>Pago</v>
      </c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</row>
    <row r="1286" spans="1:208" x14ac:dyDescent="0.2">
      <c r="A1286" s="143">
        <f t="shared" si="381"/>
        <v>44736</v>
      </c>
      <c r="B1286" s="144">
        <f t="shared" ca="1" si="390"/>
        <v>-1357.841542150009</v>
      </c>
      <c r="C1286" s="145">
        <f t="shared" si="382"/>
        <v>-1351.350000000009</v>
      </c>
      <c r="D1286" s="146">
        <f ca="1">IF(A1286&lt;$B$1,VLOOKUP(A1286,[1]DI!$A$4:$B$15000,2,FALSE),0)</f>
        <v>0.13150000000000001</v>
      </c>
      <c r="E1286" s="145">
        <f t="shared" ca="1" si="374"/>
        <v>1.0004903700000001</v>
      </c>
      <c r="F1286" s="145">
        <f ca="1">(TRUNC(PRODUCT($E$12:$E1285),16))</f>
        <v>1.19622519288561</v>
      </c>
      <c r="G1286" s="145">
        <f t="shared" ca="1" si="392"/>
        <v>1.19160560108563</v>
      </c>
      <c r="H1286" s="145">
        <f t="shared" ca="1" si="375"/>
        <v>1.0038767799999999</v>
      </c>
      <c r="I1286" s="147">
        <f t="shared" si="383"/>
        <v>2.9499999999999998E-2</v>
      </c>
      <c r="J1286" s="148">
        <f t="shared" si="391"/>
        <v>44725</v>
      </c>
      <c r="K1286" s="149">
        <f t="shared" si="384"/>
        <v>8</v>
      </c>
      <c r="L1286" s="150">
        <f t="shared" si="385"/>
        <v>8</v>
      </c>
      <c r="M1286" s="151">
        <f t="shared" si="376"/>
        <v>1.000923386</v>
      </c>
      <c r="N1286" s="151">
        <f t="shared" ca="1" si="377"/>
        <v>1.0048037460000001</v>
      </c>
      <c r="O1286" s="150">
        <f t="shared" si="386"/>
        <v>0</v>
      </c>
      <c r="P1286" s="145">
        <f t="shared" ca="1" si="378"/>
        <v>-6.4915421499999999</v>
      </c>
      <c r="Q1286" s="152">
        <f t="shared" si="379"/>
        <v>0</v>
      </c>
      <c r="R1286" s="153" t="str">
        <f t="shared" si="387"/>
        <v>A+J=</v>
      </c>
      <c r="S1286" s="148">
        <f t="shared" si="388"/>
        <v>44753</v>
      </c>
      <c r="T1286" s="154">
        <f t="shared" si="380"/>
        <v>0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7" t="str">
        <f t="shared" ca="1" si="389"/>
        <v>Pago</v>
      </c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</row>
    <row r="1287" spans="1:208" x14ac:dyDescent="0.2">
      <c r="A1287" s="143">
        <f t="shared" si="381"/>
        <v>44737</v>
      </c>
      <c r="B1287" s="144">
        <f t="shared" ca="1" si="390"/>
        <v>-1358.6641264600089</v>
      </c>
      <c r="C1287" s="145">
        <f t="shared" si="382"/>
        <v>-1351.350000000009</v>
      </c>
      <c r="D1287" s="146">
        <f ca="1">IF(A1287&lt;$B$1,VLOOKUP(A1287,[1]DI!$A$4:$B$15000,2,FALSE),0)</f>
        <v>0</v>
      </c>
      <c r="E1287" s="145">
        <f t="shared" ca="1" si="374"/>
        <v>1</v>
      </c>
      <c r="F1287" s="145">
        <f ca="1">(TRUNC(PRODUCT($E$12:$E1286),16))</f>
        <v>1.1968117858334499</v>
      </c>
      <c r="G1287" s="145">
        <f t="shared" ca="1" si="392"/>
        <v>1.19160560108563</v>
      </c>
      <c r="H1287" s="145">
        <f t="shared" ca="1" si="375"/>
        <v>1.00436905</v>
      </c>
      <c r="I1287" s="147">
        <f t="shared" si="383"/>
        <v>2.9499999999999998E-2</v>
      </c>
      <c r="J1287" s="148">
        <f t="shared" si="391"/>
        <v>44725</v>
      </c>
      <c r="K1287" s="149">
        <f t="shared" si="384"/>
        <v>8</v>
      </c>
      <c r="L1287" s="150">
        <f t="shared" si="385"/>
        <v>9</v>
      </c>
      <c r="M1287" s="151">
        <f t="shared" si="376"/>
        <v>1.0010388699999999</v>
      </c>
      <c r="N1287" s="151">
        <f t="shared" ca="1" si="377"/>
        <v>1.005412459</v>
      </c>
      <c r="O1287" s="150">
        <f t="shared" si="386"/>
        <v>0</v>
      </c>
      <c r="P1287" s="145">
        <f t="shared" ca="1" si="378"/>
        <v>-7.3141264599999998</v>
      </c>
      <c r="Q1287" s="152">
        <f t="shared" si="379"/>
        <v>0</v>
      </c>
      <c r="R1287" s="153" t="str">
        <f t="shared" si="387"/>
        <v>A+J=</v>
      </c>
      <c r="S1287" s="148">
        <f t="shared" si="388"/>
        <v>44753</v>
      </c>
      <c r="T1287" s="154">
        <f t="shared" si="380"/>
        <v>0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7" t="str">
        <f t="shared" ca="1" si="389"/>
        <v>Pago</v>
      </c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</row>
    <row r="1288" spans="1:208" x14ac:dyDescent="0.2">
      <c r="A1288" s="143">
        <f t="shared" si="381"/>
        <v>44738</v>
      </c>
      <c r="B1288" s="144">
        <f t="shared" ca="1" si="390"/>
        <v>-1358.6641264600089</v>
      </c>
      <c r="C1288" s="145">
        <f t="shared" si="382"/>
        <v>-1351.350000000009</v>
      </c>
      <c r="D1288" s="146">
        <f ca="1">IF(A1288&lt;$B$1,VLOOKUP(A1288,[1]DI!$A$4:$B$15000,2,FALSE),0)</f>
        <v>0</v>
      </c>
      <c r="E1288" s="145">
        <f t="shared" ca="1" si="374"/>
        <v>1</v>
      </c>
      <c r="F1288" s="145">
        <f ca="1">(TRUNC(PRODUCT($E$12:$E1287),16))</f>
        <v>1.1968117858334499</v>
      </c>
      <c r="G1288" s="145">
        <f t="shared" ca="1" si="392"/>
        <v>1.19160560108563</v>
      </c>
      <c r="H1288" s="145">
        <f t="shared" ca="1" si="375"/>
        <v>1.00436905</v>
      </c>
      <c r="I1288" s="147">
        <f t="shared" si="383"/>
        <v>2.9499999999999998E-2</v>
      </c>
      <c r="J1288" s="148">
        <f t="shared" si="391"/>
        <v>44725</v>
      </c>
      <c r="K1288" s="149">
        <f t="shared" si="384"/>
        <v>8</v>
      </c>
      <c r="L1288" s="150">
        <f t="shared" si="385"/>
        <v>9</v>
      </c>
      <c r="M1288" s="151">
        <f t="shared" si="376"/>
        <v>1.0010388699999999</v>
      </c>
      <c r="N1288" s="151">
        <f t="shared" ca="1" si="377"/>
        <v>1.005412459</v>
      </c>
      <c r="O1288" s="150">
        <f t="shared" si="386"/>
        <v>0</v>
      </c>
      <c r="P1288" s="145">
        <f t="shared" ca="1" si="378"/>
        <v>-7.3141264599999998</v>
      </c>
      <c r="Q1288" s="152">
        <f t="shared" si="379"/>
        <v>0</v>
      </c>
      <c r="R1288" s="153" t="str">
        <f t="shared" si="387"/>
        <v>A+J=</v>
      </c>
      <c r="S1288" s="148">
        <f t="shared" si="388"/>
        <v>44753</v>
      </c>
      <c r="T1288" s="154">
        <f t="shared" si="380"/>
        <v>0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7" t="str">
        <f t="shared" ca="1" si="389"/>
        <v>Pago</v>
      </c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</row>
    <row r="1289" spans="1:208" x14ac:dyDescent="0.2">
      <c r="A1289" s="143">
        <f t="shared" si="381"/>
        <v>44739</v>
      </c>
      <c r="B1289" s="144">
        <f t="shared" ca="1" si="390"/>
        <v>-1358.6641264600089</v>
      </c>
      <c r="C1289" s="145">
        <f t="shared" si="382"/>
        <v>-1351.350000000009</v>
      </c>
      <c r="D1289" s="146">
        <f ca="1">IF(A1289&lt;$B$1,VLOOKUP(A1289,[1]DI!$A$4:$B$15000,2,FALSE),0)</f>
        <v>0.13150000000000001</v>
      </c>
      <c r="E1289" s="145">
        <f t="shared" ca="1" si="374"/>
        <v>1.0004903700000001</v>
      </c>
      <c r="F1289" s="145">
        <f ca="1">(TRUNC(PRODUCT($E$12:$E1288),16))</f>
        <v>1.1968117858334499</v>
      </c>
      <c r="G1289" s="145">
        <f t="shared" ca="1" si="392"/>
        <v>1.19160560108563</v>
      </c>
      <c r="H1289" s="145">
        <f t="shared" ca="1" si="375"/>
        <v>1.00436905</v>
      </c>
      <c r="I1289" s="147">
        <f t="shared" si="383"/>
        <v>2.9499999999999998E-2</v>
      </c>
      <c r="J1289" s="148">
        <f t="shared" si="391"/>
        <v>44725</v>
      </c>
      <c r="K1289" s="149">
        <f t="shared" si="384"/>
        <v>9</v>
      </c>
      <c r="L1289" s="150">
        <f t="shared" si="385"/>
        <v>9</v>
      </c>
      <c r="M1289" s="151">
        <f t="shared" si="376"/>
        <v>1.0010388699999999</v>
      </c>
      <c r="N1289" s="151">
        <f t="shared" ca="1" si="377"/>
        <v>1.005412459</v>
      </c>
      <c r="O1289" s="150">
        <f t="shared" si="386"/>
        <v>0</v>
      </c>
      <c r="P1289" s="145">
        <f t="shared" ca="1" si="378"/>
        <v>-7.3141264599999998</v>
      </c>
      <c r="Q1289" s="152">
        <f t="shared" si="379"/>
        <v>0</v>
      </c>
      <c r="R1289" s="153" t="str">
        <f t="shared" si="387"/>
        <v>A+J=</v>
      </c>
      <c r="S1289" s="148">
        <f t="shared" si="388"/>
        <v>44753</v>
      </c>
      <c r="T1289" s="154">
        <f t="shared" si="380"/>
        <v>0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7" t="str">
        <f t="shared" ca="1" si="389"/>
        <v>Pago</v>
      </c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</row>
    <row r="1290" spans="1:208" x14ac:dyDescent="0.2">
      <c r="A1290" s="143">
        <f t="shared" si="381"/>
        <v>44740</v>
      </c>
      <c r="B1290" s="144">
        <f t="shared" ca="1" si="390"/>
        <v>-1359.487205370009</v>
      </c>
      <c r="C1290" s="145">
        <f t="shared" si="382"/>
        <v>-1351.350000000009</v>
      </c>
      <c r="D1290" s="146">
        <f ca="1">IF(A1290&lt;$B$1,VLOOKUP(A1290,[1]DI!$A$4:$B$15000,2,FALSE),0)</f>
        <v>0.13150000000000001</v>
      </c>
      <c r="E1290" s="145">
        <f t="shared" ca="1" si="374"/>
        <v>1.0004903700000001</v>
      </c>
      <c r="F1290" s="145">
        <f ca="1">(TRUNC(PRODUCT($E$12:$E1289),16))</f>
        <v>1.1973986664288701</v>
      </c>
      <c r="G1290" s="145">
        <f t="shared" ca="1" si="392"/>
        <v>1.19160560108563</v>
      </c>
      <c r="H1290" s="145">
        <f t="shared" ca="1" si="375"/>
        <v>1.0048615599999999</v>
      </c>
      <c r="I1290" s="147">
        <f t="shared" si="383"/>
        <v>2.9499999999999998E-2</v>
      </c>
      <c r="J1290" s="148">
        <f t="shared" si="391"/>
        <v>44725</v>
      </c>
      <c r="K1290" s="149">
        <f t="shared" si="384"/>
        <v>10</v>
      </c>
      <c r="L1290" s="150">
        <f t="shared" si="385"/>
        <v>10</v>
      </c>
      <c r="M1290" s="151">
        <f t="shared" si="376"/>
        <v>1.001154366</v>
      </c>
      <c r="N1290" s="151">
        <f t="shared" ca="1" si="377"/>
        <v>1.0060215379999999</v>
      </c>
      <c r="O1290" s="150">
        <f t="shared" si="386"/>
        <v>0</v>
      </c>
      <c r="P1290" s="145">
        <f t="shared" ca="1" si="378"/>
        <v>-8.1372053700000002</v>
      </c>
      <c r="Q1290" s="152">
        <f t="shared" si="379"/>
        <v>0</v>
      </c>
      <c r="R1290" s="153" t="str">
        <f t="shared" si="387"/>
        <v>A+J=</v>
      </c>
      <c r="S1290" s="148">
        <f t="shared" si="388"/>
        <v>44753</v>
      </c>
      <c r="T1290" s="154">
        <f t="shared" si="380"/>
        <v>0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7" t="str">
        <f t="shared" ca="1" si="389"/>
        <v>Pago</v>
      </c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</row>
    <row r="1291" spans="1:208" x14ac:dyDescent="0.2">
      <c r="A1291" s="143">
        <f t="shared" si="381"/>
        <v>44741</v>
      </c>
      <c r="B1291" s="144">
        <f t="shared" ca="1" si="390"/>
        <v>-1360.3107950900089</v>
      </c>
      <c r="C1291" s="145">
        <f t="shared" si="382"/>
        <v>-1351.350000000009</v>
      </c>
      <c r="D1291" s="146">
        <f ca="1">IF(A1291&lt;$B$1,VLOOKUP(A1291,[1]DI!$A$4:$B$15000,2,FALSE),0)</f>
        <v>0.13150000000000001</v>
      </c>
      <c r="E1291" s="145">
        <f t="shared" ca="1" si="374"/>
        <v>1.0004903700000001</v>
      </c>
      <c r="F1291" s="145">
        <f ca="1">(TRUNC(PRODUCT($E$12:$E1290),16))</f>
        <v>1.19798583481292</v>
      </c>
      <c r="G1291" s="145">
        <f t="shared" ca="1" si="392"/>
        <v>1.19160560108563</v>
      </c>
      <c r="H1291" s="145">
        <f t="shared" ca="1" si="375"/>
        <v>1.0053543199999999</v>
      </c>
      <c r="I1291" s="147">
        <f t="shared" si="383"/>
        <v>2.9499999999999998E-2</v>
      </c>
      <c r="J1291" s="148">
        <f t="shared" si="391"/>
        <v>44725</v>
      </c>
      <c r="K1291" s="149">
        <f t="shared" si="384"/>
        <v>11</v>
      </c>
      <c r="L1291" s="150">
        <f t="shared" si="385"/>
        <v>11</v>
      </c>
      <c r="M1291" s="151">
        <f t="shared" si="376"/>
        <v>1.0012698760000001</v>
      </c>
      <c r="N1291" s="151">
        <f t="shared" ca="1" si="377"/>
        <v>1.0066309950000001</v>
      </c>
      <c r="O1291" s="150">
        <f t="shared" si="386"/>
        <v>0</v>
      </c>
      <c r="P1291" s="145">
        <f t="shared" ca="1" si="378"/>
        <v>-8.9607950899999995</v>
      </c>
      <c r="Q1291" s="152">
        <f t="shared" si="379"/>
        <v>0</v>
      </c>
      <c r="R1291" s="153" t="str">
        <f t="shared" si="387"/>
        <v>A+J=</v>
      </c>
      <c r="S1291" s="148">
        <f t="shared" si="388"/>
        <v>44753</v>
      </c>
      <c r="T1291" s="154">
        <f t="shared" si="380"/>
        <v>0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7" t="str">
        <f t="shared" ca="1" si="389"/>
        <v>Pago</v>
      </c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</row>
    <row r="1292" spans="1:208" x14ac:dyDescent="0.2">
      <c r="A1292" s="143">
        <f t="shared" si="381"/>
        <v>44742</v>
      </c>
      <c r="B1292" s="144">
        <f t="shared" ca="1" si="390"/>
        <v>-1361.1348685900091</v>
      </c>
      <c r="C1292" s="145">
        <f t="shared" si="382"/>
        <v>-1351.350000000009</v>
      </c>
      <c r="D1292" s="146">
        <f ca="1">IF(A1292&lt;$B$1,VLOOKUP(A1292,[1]DI!$A$4:$B$15000,2,FALSE),0)</f>
        <v>0.13150000000000001</v>
      </c>
      <c r="E1292" s="145">
        <f t="shared" ref="E1292:E1355" ca="1" si="393">IF(A1292&lt;A$10,1,ROUND(((1+D1292)^(1/252)),8))</f>
        <v>1.0004903700000001</v>
      </c>
      <c r="F1292" s="145">
        <f ca="1">(TRUNC(PRODUCT($E$12:$E1291),16))</f>
        <v>1.1985732911267399</v>
      </c>
      <c r="G1292" s="145">
        <f t="shared" ca="1" si="392"/>
        <v>1.19160560108563</v>
      </c>
      <c r="H1292" s="145">
        <f t="shared" ref="H1292:H1355" ca="1" si="394">ROUND(F1292/G1292,8)</f>
        <v>1.00584731</v>
      </c>
      <c r="I1292" s="147">
        <f t="shared" si="383"/>
        <v>2.9499999999999998E-2</v>
      </c>
      <c r="J1292" s="148">
        <f t="shared" si="391"/>
        <v>44725</v>
      </c>
      <c r="K1292" s="149">
        <f t="shared" si="384"/>
        <v>12</v>
      </c>
      <c r="L1292" s="150">
        <f t="shared" si="385"/>
        <v>12</v>
      </c>
      <c r="M1292" s="151">
        <f t="shared" ref="M1292:M1355" si="395">ROUND((I1292+1)^(L1292/252),9)</f>
        <v>1.0013853989999999</v>
      </c>
      <c r="N1292" s="151">
        <f t="shared" ref="N1292:N1355" ca="1" si="396">ROUND(H1292*M1292,9)</f>
        <v>1.0072408100000001</v>
      </c>
      <c r="O1292" s="150">
        <f t="shared" si="386"/>
        <v>0</v>
      </c>
      <c r="P1292" s="145">
        <f t="shared" ref="P1292:P1355" ca="1" si="397">TRUNC(((N1292-1)*C1292),8)</f>
        <v>-9.7848685900000003</v>
      </c>
      <c r="Q1292" s="152">
        <f t="shared" ref="Q1292:Q1355" si="398">IF(O1292&gt;0,VLOOKUP(O1292,$V$12:$AA$72,6),0)</f>
        <v>0</v>
      </c>
      <c r="R1292" s="153" t="str">
        <f t="shared" si="387"/>
        <v>A+J=</v>
      </c>
      <c r="S1292" s="148">
        <f t="shared" si="388"/>
        <v>44753</v>
      </c>
      <c r="T1292" s="154">
        <f t="shared" ref="T1292:T1355" si="399">IF(O1292&gt;0,(P1292+Q1292)*T$10,0)</f>
        <v>0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7" t="str">
        <f t="shared" ca="1" si="389"/>
        <v>Pago</v>
      </c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</row>
    <row r="1293" spans="1:208" x14ac:dyDescent="0.2">
      <c r="A1293" s="143">
        <f t="shared" ref="A1293:A1356" si="400">(A1292+1)</f>
        <v>44743</v>
      </c>
      <c r="B1293" s="144">
        <f t="shared" ca="1" si="390"/>
        <v>-1361.959452900009</v>
      </c>
      <c r="C1293" s="145">
        <f t="shared" ref="C1293:C1356" si="401">(C1292-Q1292)</f>
        <v>-1351.350000000009</v>
      </c>
      <c r="D1293" s="146">
        <f ca="1">IF(A1293&lt;$B$1,VLOOKUP(A1293,[1]DI!$A$4:$B$15000,2,FALSE),0)</f>
        <v>0.13150000000000001</v>
      </c>
      <c r="E1293" s="145">
        <f t="shared" ca="1" si="393"/>
        <v>1.0004903700000001</v>
      </c>
      <c r="F1293" s="145">
        <f ca="1">(TRUNC(PRODUCT($E$12:$E1292),16))</f>
        <v>1.1991610355115101</v>
      </c>
      <c r="G1293" s="145">
        <f t="shared" ca="1" si="392"/>
        <v>1.19160560108563</v>
      </c>
      <c r="H1293" s="145">
        <f t="shared" ca="1" si="394"/>
        <v>1.00634055</v>
      </c>
      <c r="I1293" s="147">
        <f t="shared" ref="I1293:I1356" si="402">I1292</f>
        <v>2.9499999999999998E-2</v>
      </c>
      <c r="J1293" s="148">
        <f t="shared" si="391"/>
        <v>44725</v>
      </c>
      <c r="K1293" s="149">
        <f t="shared" ref="K1293:K1356" si="403">IF(A1293&gt;J1293,IF(NETWORKDAYS(J1293,A1293,$V$81:$V$465)-1=0,1,NETWORKDAYS(J1293,A1293,$V$81:$V$465)-1),0)</f>
        <v>13</v>
      </c>
      <c r="L1293" s="150">
        <f t="shared" ref="L1293:L1356" si="404">IF(AND(K1293=1,K1292=1),1,IF(K1293&gt;0,IF(K1293=K1292,K1293+1,K1293),0))</f>
        <v>13</v>
      </c>
      <c r="M1293" s="151">
        <f t="shared" si="395"/>
        <v>1.001500936</v>
      </c>
      <c r="N1293" s="151">
        <f t="shared" ca="1" si="396"/>
        <v>1.0078510030000001</v>
      </c>
      <c r="O1293" s="150">
        <f t="shared" ref="O1293:O1356" si="405">IF(VLOOKUP(A1293,W$12:AD$72,8)=VLOOKUP(A1292,W$12:AD$72,8),0,VLOOKUP(A1293,W$12:AD$72,8))</f>
        <v>0</v>
      </c>
      <c r="P1293" s="145">
        <f t="shared" ca="1" si="397"/>
        <v>-10.609452900000001</v>
      </c>
      <c r="Q1293" s="152">
        <f t="shared" si="398"/>
        <v>0</v>
      </c>
      <c r="R1293" s="153" t="str">
        <f t="shared" ref="R1293:R1356" si="406">IF(O1292&gt;0,VLOOKUP(O1292,V$12:AF$72,10),R1292)</f>
        <v>A+J=</v>
      </c>
      <c r="S1293" s="148">
        <f t="shared" ref="S1293:S1356" si="407">IF(O1292&gt;0,VLOOKUP(O1292,V$12:AF$72,11),S1292)</f>
        <v>44753</v>
      </c>
      <c r="T1293" s="154">
        <f t="shared" si="399"/>
        <v>0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7" t="str">
        <f t="shared" ref="AG1293:AG1356" ca="1" si="408">IF(W1293&lt;TODAY(),"Pago","")</f>
        <v>Pago</v>
      </c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</row>
    <row r="1294" spans="1:208" x14ac:dyDescent="0.2">
      <c r="A1294" s="143">
        <f t="shared" si="400"/>
        <v>44744</v>
      </c>
      <c r="B1294" s="144">
        <f t="shared" ref="B1294:B1357" ca="1" si="409">IF(A1294&lt;=TODAY(),C1294+P1294,IF(AND(A1294&gt;TODAY(),A1294&lt;=$B$1),IF(VLOOKUP(TODAY(),$A$10:$D$10000,4,FALSE)=0,"n.d",C1294+P1294),"n.d"))</f>
        <v>-1362.784533160009</v>
      </c>
      <c r="C1294" s="145">
        <f t="shared" si="401"/>
        <v>-1351.350000000009</v>
      </c>
      <c r="D1294" s="146">
        <f ca="1">IF(A1294&lt;$B$1,VLOOKUP(A1294,[1]DI!$A$4:$B$15000,2,FALSE),0)</f>
        <v>0</v>
      </c>
      <c r="E1294" s="145">
        <f t="shared" ca="1" si="393"/>
        <v>1</v>
      </c>
      <c r="F1294" s="145">
        <f ca="1">(TRUNC(PRODUCT($E$12:$E1293),16))</f>
        <v>1.1997490681084899</v>
      </c>
      <c r="G1294" s="145">
        <f t="shared" ca="1" si="392"/>
        <v>1.19160560108563</v>
      </c>
      <c r="H1294" s="145">
        <f t="shared" ca="1" si="394"/>
        <v>1.00683403</v>
      </c>
      <c r="I1294" s="147">
        <f t="shared" si="402"/>
        <v>2.9499999999999998E-2</v>
      </c>
      <c r="J1294" s="148">
        <f t="shared" ref="J1294:J1357" si="410">IF(O1293&gt;0,VLOOKUP(O1293,V$12:AF$72,2),J1293)</f>
        <v>44725</v>
      </c>
      <c r="K1294" s="149">
        <f t="shared" si="403"/>
        <v>13</v>
      </c>
      <c r="L1294" s="150">
        <f t="shared" si="404"/>
        <v>14</v>
      </c>
      <c r="M1294" s="151">
        <f t="shared" si="395"/>
        <v>1.0016164860000001</v>
      </c>
      <c r="N1294" s="151">
        <f t="shared" ca="1" si="396"/>
        <v>1.008461563</v>
      </c>
      <c r="O1294" s="150">
        <f t="shared" si="405"/>
        <v>0</v>
      </c>
      <c r="P1294" s="145">
        <f t="shared" ca="1" si="397"/>
        <v>-11.434533160000001</v>
      </c>
      <c r="Q1294" s="152">
        <f t="shared" si="398"/>
        <v>0</v>
      </c>
      <c r="R1294" s="153" t="str">
        <f t="shared" si="406"/>
        <v>A+J=</v>
      </c>
      <c r="S1294" s="148">
        <f t="shared" si="407"/>
        <v>44753</v>
      </c>
      <c r="T1294" s="154">
        <f t="shared" si="399"/>
        <v>0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7" t="str">
        <f t="shared" ca="1" si="408"/>
        <v>Pago</v>
      </c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</row>
    <row r="1295" spans="1:208" x14ac:dyDescent="0.2">
      <c r="A1295" s="143">
        <f t="shared" si="400"/>
        <v>44745</v>
      </c>
      <c r="B1295" s="144">
        <f t="shared" ca="1" si="409"/>
        <v>-1362.784533160009</v>
      </c>
      <c r="C1295" s="145">
        <f t="shared" si="401"/>
        <v>-1351.350000000009</v>
      </c>
      <c r="D1295" s="146">
        <f ca="1">IF(A1295&lt;$B$1,VLOOKUP(A1295,[1]DI!$A$4:$B$15000,2,FALSE),0)</f>
        <v>0</v>
      </c>
      <c r="E1295" s="145">
        <f t="shared" ca="1" si="393"/>
        <v>1</v>
      </c>
      <c r="F1295" s="145">
        <f ca="1">(TRUNC(PRODUCT($E$12:$E1294),16))</f>
        <v>1.1997490681084899</v>
      </c>
      <c r="G1295" s="145">
        <f t="shared" ca="1" si="392"/>
        <v>1.19160560108563</v>
      </c>
      <c r="H1295" s="145">
        <f t="shared" ca="1" si="394"/>
        <v>1.00683403</v>
      </c>
      <c r="I1295" s="147">
        <f t="shared" si="402"/>
        <v>2.9499999999999998E-2</v>
      </c>
      <c r="J1295" s="148">
        <f t="shared" si="410"/>
        <v>44725</v>
      </c>
      <c r="K1295" s="149">
        <f t="shared" si="403"/>
        <v>13</v>
      </c>
      <c r="L1295" s="150">
        <f t="shared" si="404"/>
        <v>14</v>
      </c>
      <c r="M1295" s="151">
        <f t="shared" si="395"/>
        <v>1.0016164860000001</v>
      </c>
      <c r="N1295" s="151">
        <f t="shared" ca="1" si="396"/>
        <v>1.008461563</v>
      </c>
      <c r="O1295" s="150">
        <f t="shared" si="405"/>
        <v>0</v>
      </c>
      <c r="P1295" s="145">
        <f t="shared" ca="1" si="397"/>
        <v>-11.434533160000001</v>
      </c>
      <c r="Q1295" s="152">
        <f t="shared" si="398"/>
        <v>0</v>
      </c>
      <c r="R1295" s="153" t="str">
        <f t="shared" si="406"/>
        <v>A+J=</v>
      </c>
      <c r="S1295" s="148">
        <f t="shared" si="407"/>
        <v>44753</v>
      </c>
      <c r="T1295" s="154">
        <f t="shared" si="399"/>
        <v>0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7" t="str">
        <f t="shared" ca="1" si="408"/>
        <v>Pago</v>
      </c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</row>
    <row r="1296" spans="1:208" x14ac:dyDescent="0.2">
      <c r="A1296" s="143">
        <f t="shared" si="400"/>
        <v>44746</v>
      </c>
      <c r="B1296" s="144">
        <f t="shared" ca="1" si="409"/>
        <v>-1362.784533160009</v>
      </c>
      <c r="C1296" s="145">
        <f t="shared" si="401"/>
        <v>-1351.350000000009</v>
      </c>
      <c r="D1296" s="146">
        <f ca="1">IF(A1296&lt;$B$1,VLOOKUP(A1296,[1]DI!$A$4:$B$15000,2,FALSE),0)</f>
        <v>0.13150000000000001</v>
      </c>
      <c r="E1296" s="145">
        <f t="shared" ca="1" si="393"/>
        <v>1.0004903700000001</v>
      </c>
      <c r="F1296" s="145">
        <f ca="1">(TRUNC(PRODUCT($E$12:$E1295),16))</f>
        <v>1.1997490681084899</v>
      </c>
      <c r="G1296" s="145">
        <f t="shared" ca="1" si="392"/>
        <v>1.19160560108563</v>
      </c>
      <c r="H1296" s="145">
        <f t="shared" ca="1" si="394"/>
        <v>1.00683403</v>
      </c>
      <c r="I1296" s="147">
        <f t="shared" si="402"/>
        <v>2.9499999999999998E-2</v>
      </c>
      <c r="J1296" s="148">
        <f t="shared" si="410"/>
        <v>44725</v>
      </c>
      <c r="K1296" s="149">
        <f t="shared" si="403"/>
        <v>14</v>
      </c>
      <c r="L1296" s="150">
        <f t="shared" si="404"/>
        <v>14</v>
      </c>
      <c r="M1296" s="151">
        <f t="shared" si="395"/>
        <v>1.0016164860000001</v>
      </c>
      <c r="N1296" s="151">
        <f t="shared" ca="1" si="396"/>
        <v>1.008461563</v>
      </c>
      <c r="O1296" s="150">
        <f t="shared" si="405"/>
        <v>0</v>
      </c>
      <c r="P1296" s="145">
        <f t="shared" ca="1" si="397"/>
        <v>-11.434533160000001</v>
      </c>
      <c r="Q1296" s="152">
        <f t="shared" si="398"/>
        <v>0</v>
      </c>
      <c r="R1296" s="153" t="str">
        <f t="shared" si="406"/>
        <v>A+J=</v>
      </c>
      <c r="S1296" s="148">
        <f t="shared" si="407"/>
        <v>44753</v>
      </c>
      <c r="T1296" s="154">
        <f t="shared" si="399"/>
        <v>0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7" t="str">
        <f t="shared" ca="1" si="408"/>
        <v>Pago</v>
      </c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</row>
    <row r="1297" spans="1:208" x14ac:dyDescent="0.2">
      <c r="A1297" s="143">
        <f t="shared" si="400"/>
        <v>44747</v>
      </c>
      <c r="B1297" s="144">
        <f t="shared" ca="1" si="409"/>
        <v>-1363.6101107100089</v>
      </c>
      <c r="C1297" s="145">
        <f t="shared" si="401"/>
        <v>-1351.350000000009</v>
      </c>
      <c r="D1297" s="146">
        <f ca="1">IF(A1297&lt;$B$1,VLOOKUP(A1297,[1]DI!$A$4:$B$15000,2,FALSE),0)</f>
        <v>0.13150000000000001</v>
      </c>
      <c r="E1297" s="145">
        <f t="shared" ca="1" si="393"/>
        <v>1.0004903700000001</v>
      </c>
      <c r="F1297" s="145">
        <f ca="1">(TRUNC(PRODUCT($E$12:$E1296),16))</f>
        <v>1.2003373890590201</v>
      </c>
      <c r="G1297" s="145">
        <f t="shared" ca="1" si="392"/>
        <v>1.19160560108563</v>
      </c>
      <c r="H1297" s="145">
        <f t="shared" ca="1" si="394"/>
        <v>1.00732775</v>
      </c>
      <c r="I1297" s="147">
        <f t="shared" si="402"/>
        <v>2.9499999999999998E-2</v>
      </c>
      <c r="J1297" s="148">
        <f t="shared" si="410"/>
        <v>44725</v>
      </c>
      <c r="K1297" s="149">
        <f t="shared" si="403"/>
        <v>15</v>
      </c>
      <c r="L1297" s="150">
        <f t="shared" si="404"/>
        <v>15</v>
      </c>
      <c r="M1297" s="151">
        <f t="shared" si="395"/>
        <v>1.0017320489999999</v>
      </c>
      <c r="N1297" s="151">
        <f t="shared" ca="1" si="396"/>
        <v>1.009072491</v>
      </c>
      <c r="O1297" s="150">
        <f t="shared" si="405"/>
        <v>0</v>
      </c>
      <c r="P1297" s="145">
        <f t="shared" ca="1" si="397"/>
        <v>-12.260110709999999</v>
      </c>
      <c r="Q1297" s="152">
        <f t="shared" si="398"/>
        <v>0</v>
      </c>
      <c r="R1297" s="153" t="str">
        <f t="shared" si="406"/>
        <v>A+J=</v>
      </c>
      <c r="S1297" s="148">
        <f t="shared" si="407"/>
        <v>44753</v>
      </c>
      <c r="T1297" s="154">
        <f t="shared" si="399"/>
        <v>0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7" t="str">
        <f t="shared" ca="1" si="408"/>
        <v>Pago</v>
      </c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</row>
    <row r="1298" spans="1:208" x14ac:dyDescent="0.2">
      <c r="A1298" s="143">
        <f t="shared" si="400"/>
        <v>44748</v>
      </c>
      <c r="B1298" s="144">
        <f t="shared" ca="1" si="409"/>
        <v>-1364.4361855600091</v>
      </c>
      <c r="C1298" s="145">
        <f t="shared" si="401"/>
        <v>-1351.350000000009</v>
      </c>
      <c r="D1298" s="146">
        <f ca="1">IF(A1298&lt;$B$1,VLOOKUP(A1298,[1]DI!$A$4:$B$15000,2,FALSE),0)</f>
        <v>0.13150000000000001</v>
      </c>
      <c r="E1298" s="145">
        <f t="shared" ca="1" si="393"/>
        <v>1.0004903700000001</v>
      </c>
      <c r="F1298" s="145">
        <f ca="1">(TRUNC(PRODUCT($E$12:$E1297),16))</f>
        <v>1.2009259985045</v>
      </c>
      <c r="G1298" s="145">
        <f t="shared" ca="1" si="392"/>
        <v>1.19160560108563</v>
      </c>
      <c r="H1298" s="145">
        <f t="shared" ca="1" si="394"/>
        <v>1.00782171</v>
      </c>
      <c r="I1298" s="147">
        <f t="shared" si="402"/>
        <v>2.9499999999999998E-2</v>
      </c>
      <c r="J1298" s="148">
        <f t="shared" si="410"/>
        <v>44725</v>
      </c>
      <c r="K1298" s="149">
        <f t="shared" si="403"/>
        <v>16</v>
      </c>
      <c r="L1298" s="150">
        <f t="shared" si="404"/>
        <v>16</v>
      </c>
      <c r="M1298" s="151">
        <f t="shared" si="395"/>
        <v>1.0018476249999999</v>
      </c>
      <c r="N1298" s="151">
        <f t="shared" ca="1" si="396"/>
        <v>1.0096837869999999</v>
      </c>
      <c r="O1298" s="150">
        <f t="shared" si="405"/>
        <v>0</v>
      </c>
      <c r="P1298" s="145">
        <f t="shared" ca="1" si="397"/>
        <v>-13.086185560000001</v>
      </c>
      <c r="Q1298" s="152">
        <f t="shared" si="398"/>
        <v>0</v>
      </c>
      <c r="R1298" s="153" t="str">
        <f t="shared" si="406"/>
        <v>A+J=</v>
      </c>
      <c r="S1298" s="148">
        <f t="shared" si="407"/>
        <v>44753</v>
      </c>
      <c r="T1298" s="154">
        <f t="shared" si="399"/>
        <v>0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7" t="str">
        <f t="shared" ca="1" si="408"/>
        <v>Pago</v>
      </c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</row>
    <row r="1299" spans="1:208" x14ac:dyDescent="0.2">
      <c r="A1299" s="143">
        <f t="shared" si="400"/>
        <v>44749</v>
      </c>
      <c r="B1299" s="144">
        <f t="shared" ca="1" si="409"/>
        <v>-1365.262771220009</v>
      </c>
      <c r="C1299" s="145">
        <f t="shared" si="401"/>
        <v>-1351.350000000009</v>
      </c>
      <c r="D1299" s="146">
        <f ca="1">IF(A1299&lt;$B$1,VLOOKUP(A1299,[1]DI!$A$4:$B$15000,2,FALSE),0)</f>
        <v>0.13150000000000001</v>
      </c>
      <c r="E1299" s="145">
        <f t="shared" ca="1" si="393"/>
        <v>1.0004903700000001</v>
      </c>
      <c r="F1299" s="145">
        <f ca="1">(TRUNC(PRODUCT($E$12:$E1298),16))</f>
        <v>1.20151489658638</v>
      </c>
      <c r="G1299" s="145">
        <f t="shared" ca="1" si="392"/>
        <v>1.19160560108563</v>
      </c>
      <c r="H1299" s="145">
        <f t="shared" ca="1" si="394"/>
        <v>1.00831592</v>
      </c>
      <c r="I1299" s="147">
        <f t="shared" si="402"/>
        <v>2.9499999999999998E-2</v>
      </c>
      <c r="J1299" s="148">
        <f t="shared" si="410"/>
        <v>44725</v>
      </c>
      <c r="K1299" s="149">
        <f t="shared" si="403"/>
        <v>17</v>
      </c>
      <c r="L1299" s="150">
        <f t="shared" si="404"/>
        <v>17</v>
      </c>
      <c r="M1299" s="151">
        <f t="shared" si="395"/>
        <v>1.001963215</v>
      </c>
      <c r="N1299" s="151">
        <f t="shared" ca="1" si="396"/>
        <v>1.0102954609999999</v>
      </c>
      <c r="O1299" s="150">
        <f t="shared" si="405"/>
        <v>0</v>
      </c>
      <c r="P1299" s="145">
        <f t="shared" ca="1" si="397"/>
        <v>-13.91277122</v>
      </c>
      <c r="Q1299" s="152">
        <f t="shared" si="398"/>
        <v>0</v>
      </c>
      <c r="R1299" s="153" t="str">
        <f t="shared" si="406"/>
        <v>A+J=</v>
      </c>
      <c r="S1299" s="148">
        <f t="shared" si="407"/>
        <v>44753</v>
      </c>
      <c r="T1299" s="154">
        <f t="shared" si="399"/>
        <v>0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7" t="str">
        <f t="shared" ca="1" si="408"/>
        <v>Pago</v>
      </c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</row>
    <row r="1300" spans="1:208" x14ac:dyDescent="0.2">
      <c r="A1300" s="143">
        <f t="shared" si="400"/>
        <v>44750</v>
      </c>
      <c r="B1300" s="144">
        <f t="shared" ca="1" si="409"/>
        <v>-1366.0898541700089</v>
      </c>
      <c r="C1300" s="145">
        <f t="shared" si="401"/>
        <v>-1351.350000000009</v>
      </c>
      <c r="D1300" s="146">
        <f ca="1">IF(A1300&lt;$B$1,VLOOKUP(A1300,[1]DI!$A$4:$B$15000,2,FALSE),0)</f>
        <v>0.13150000000000001</v>
      </c>
      <c r="E1300" s="145">
        <f t="shared" ca="1" si="393"/>
        <v>1.0004903700000001</v>
      </c>
      <c r="F1300" s="145">
        <f ca="1">(TRUNC(PRODUCT($E$12:$E1299),16))</f>
        <v>1.20210408344622</v>
      </c>
      <c r="G1300" s="145">
        <f t="shared" ca="1" si="392"/>
        <v>1.19160560108563</v>
      </c>
      <c r="H1300" s="145">
        <f t="shared" ca="1" si="394"/>
        <v>1.00881037</v>
      </c>
      <c r="I1300" s="147">
        <f t="shared" si="402"/>
        <v>2.9499999999999998E-2</v>
      </c>
      <c r="J1300" s="148">
        <f t="shared" si="410"/>
        <v>44725</v>
      </c>
      <c r="K1300" s="149">
        <f t="shared" si="403"/>
        <v>18</v>
      </c>
      <c r="L1300" s="150">
        <f t="shared" si="404"/>
        <v>18</v>
      </c>
      <c r="M1300" s="151">
        <f t="shared" si="395"/>
        <v>1.002078818</v>
      </c>
      <c r="N1300" s="151">
        <f t="shared" ca="1" si="396"/>
        <v>1.0109075030000001</v>
      </c>
      <c r="O1300" s="150">
        <f t="shared" si="405"/>
        <v>0</v>
      </c>
      <c r="P1300" s="145">
        <f t="shared" ca="1" si="397"/>
        <v>-14.739854169999999</v>
      </c>
      <c r="Q1300" s="152">
        <f t="shared" si="398"/>
        <v>0</v>
      </c>
      <c r="R1300" s="153" t="str">
        <f t="shared" si="406"/>
        <v>A+J=</v>
      </c>
      <c r="S1300" s="148">
        <f t="shared" si="407"/>
        <v>44753</v>
      </c>
      <c r="T1300" s="154">
        <f t="shared" si="399"/>
        <v>0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7" t="str">
        <f t="shared" ca="1" si="408"/>
        <v>Pago</v>
      </c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</row>
    <row r="1301" spans="1:208" x14ac:dyDescent="0.2">
      <c r="A1301" s="143">
        <f t="shared" si="400"/>
        <v>44751</v>
      </c>
      <c r="B1301" s="144">
        <f t="shared" ca="1" si="409"/>
        <v>-1366.9174357800091</v>
      </c>
      <c r="C1301" s="145">
        <f t="shared" si="401"/>
        <v>-1351.350000000009</v>
      </c>
      <c r="D1301" s="146">
        <f ca="1">IF(A1301&lt;$B$1,VLOOKUP(A1301,[1]DI!$A$4:$B$15000,2,FALSE),0)</f>
        <v>0</v>
      </c>
      <c r="E1301" s="145">
        <f t="shared" ca="1" si="393"/>
        <v>1</v>
      </c>
      <c r="F1301" s="145">
        <f ca="1">(TRUNC(PRODUCT($E$12:$E1300),16))</f>
        <v>1.20269355922562</v>
      </c>
      <c r="G1301" s="145">
        <f t="shared" ca="1" si="392"/>
        <v>1.19160560108563</v>
      </c>
      <c r="H1301" s="145">
        <f t="shared" ca="1" si="394"/>
        <v>1.00930506</v>
      </c>
      <c r="I1301" s="147">
        <f t="shared" si="402"/>
        <v>2.9499999999999998E-2</v>
      </c>
      <c r="J1301" s="148">
        <f t="shared" si="410"/>
        <v>44725</v>
      </c>
      <c r="K1301" s="149">
        <f t="shared" si="403"/>
        <v>18</v>
      </c>
      <c r="L1301" s="150">
        <f t="shared" si="404"/>
        <v>19</v>
      </c>
      <c r="M1301" s="151">
        <f t="shared" si="395"/>
        <v>1.0021944350000001</v>
      </c>
      <c r="N1301" s="151">
        <f t="shared" ca="1" si="396"/>
        <v>1.011519914</v>
      </c>
      <c r="O1301" s="150">
        <f t="shared" si="405"/>
        <v>0</v>
      </c>
      <c r="P1301" s="145">
        <f t="shared" ca="1" si="397"/>
        <v>-15.56743578</v>
      </c>
      <c r="Q1301" s="152">
        <f t="shared" si="398"/>
        <v>0</v>
      </c>
      <c r="R1301" s="153" t="str">
        <f t="shared" si="406"/>
        <v>A+J=</v>
      </c>
      <c r="S1301" s="148">
        <f t="shared" si="407"/>
        <v>44753</v>
      </c>
      <c r="T1301" s="154">
        <f t="shared" si="399"/>
        <v>0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7" t="str">
        <f t="shared" ca="1" si="408"/>
        <v>Pago</v>
      </c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</row>
    <row r="1302" spans="1:208" x14ac:dyDescent="0.2">
      <c r="A1302" s="143">
        <f t="shared" si="400"/>
        <v>44752</v>
      </c>
      <c r="B1302" s="144">
        <f t="shared" ca="1" si="409"/>
        <v>-1366.9174357800091</v>
      </c>
      <c r="C1302" s="145">
        <f t="shared" si="401"/>
        <v>-1351.350000000009</v>
      </c>
      <c r="D1302" s="146">
        <f ca="1">IF(A1302&lt;$B$1,VLOOKUP(A1302,[1]DI!$A$4:$B$15000,2,FALSE),0)</f>
        <v>0</v>
      </c>
      <c r="E1302" s="145">
        <f t="shared" ca="1" si="393"/>
        <v>1</v>
      </c>
      <c r="F1302" s="145">
        <f ca="1">(TRUNC(PRODUCT($E$12:$E1301),16))</f>
        <v>1.20269355922562</v>
      </c>
      <c r="G1302" s="145">
        <f t="shared" ca="1" si="392"/>
        <v>1.19160560108563</v>
      </c>
      <c r="H1302" s="145">
        <f t="shared" ca="1" si="394"/>
        <v>1.00930506</v>
      </c>
      <c r="I1302" s="147">
        <f t="shared" si="402"/>
        <v>2.9499999999999998E-2</v>
      </c>
      <c r="J1302" s="148">
        <f t="shared" si="410"/>
        <v>44725</v>
      </c>
      <c r="K1302" s="149">
        <f t="shared" si="403"/>
        <v>18</v>
      </c>
      <c r="L1302" s="150">
        <f t="shared" si="404"/>
        <v>19</v>
      </c>
      <c r="M1302" s="151">
        <f t="shared" si="395"/>
        <v>1.0021944350000001</v>
      </c>
      <c r="N1302" s="151">
        <f t="shared" ca="1" si="396"/>
        <v>1.011519914</v>
      </c>
      <c r="O1302" s="150">
        <f t="shared" si="405"/>
        <v>0</v>
      </c>
      <c r="P1302" s="145">
        <f t="shared" ca="1" si="397"/>
        <v>-15.56743578</v>
      </c>
      <c r="Q1302" s="152">
        <f t="shared" si="398"/>
        <v>0</v>
      </c>
      <c r="R1302" s="153" t="str">
        <f t="shared" si="406"/>
        <v>A+J=</v>
      </c>
      <c r="S1302" s="148">
        <f t="shared" si="407"/>
        <v>44753</v>
      </c>
      <c r="T1302" s="154">
        <f t="shared" si="399"/>
        <v>0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7" t="str">
        <f t="shared" ca="1" si="408"/>
        <v>Pago</v>
      </c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</row>
    <row r="1303" spans="1:208" x14ac:dyDescent="0.2">
      <c r="A1303" s="143">
        <f t="shared" si="400"/>
        <v>44753</v>
      </c>
      <c r="B1303" s="144">
        <f t="shared" ca="1" si="409"/>
        <v>-1366.9174357800091</v>
      </c>
      <c r="C1303" s="145">
        <f t="shared" si="401"/>
        <v>-1351.350000000009</v>
      </c>
      <c r="D1303" s="146">
        <f ca="1">IF(A1303&lt;$B$1,VLOOKUP(A1303,[1]DI!$A$4:$B$15000,2,FALSE),0)</f>
        <v>0.13150000000000001</v>
      </c>
      <c r="E1303" s="145">
        <f t="shared" ca="1" si="393"/>
        <v>1.0004903700000001</v>
      </c>
      <c r="F1303" s="145">
        <f ca="1">(TRUNC(PRODUCT($E$12:$E1302),16))</f>
        <v>1.20269355922562</v>
      </c>
      <c r="G1303" s="145">
        <f t="shared" ca="1" si="392"/>
        <v>1.19160560108563</v>
      </c>
      <c r="H1303" s="145">
        <f t="shared" ca="1" si="394"/>
        <v>1.00930506</v>
      </c>
      <c r="I1303" s="147">
        <f t="shared" si="402"/>
        <v>2.9499999999999998E-2</v>
      </c>
      <c r="J1303" s="148">
        <f t="shared" si="410"/>
        <v>44725</v>
      </c>
      <c r="K1303" s="149">
        <f t="shared" si="403"/>
        <v>19</v>
      </c>
      <c r="L1303" s="150">
        <f t="shared" si="404"/>
        <v>19</v>
      </c>
      <c r="M1303" s="151">
        <f t="shared" si="395"/>
        <v>1.0021944350000001</v>
      </c>
      <c r="N1303" s="151">
        <f t="shared" ca="1" si="396"/>
        <v>1.011519914</v>
      </c>
      <c r="O1303" s="150">
        <f t="shared" si="405"/>
        <v>43</v>
      </c>
      <c r="P1303" s="145">
        <f t="shared" ca="1" si="397"/>
        <v>-15.56743578</v>
      </c>
      <c r="Q1303" s="152">
        <f t="shared" si="398"/>
        <v>270.27</v>
      </c>
      <c r="R1303" s="153" t="str">
        <f t="shared" si="406"/>
        <v>A+J=</v>
      </c>
      <c r="S1303" s="148">
        <f t="shared" si="407"/>
        <v>44753</v>
      </c>
      <c r="T1303" s="154">
        <f t="shared" ca="1" si="399"/>
        <v>4966700.0022899993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7" t="str">
        <f t="shared" ca="1" si="408"/>
        <v>Pago</v>
      </c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</row>
    <row r="1304" spans="1:208" x14ac:dyDescent="0.2">
      <c r="A1304" s="143">
        <f t="shared" si="400"/>
        <v>44754</v>
      </c>
      <c r="B1304" s="144">
        <f t="shared" ca="1" si="409"/>
        <v>-1622.602383880009</v>
      </c>
      <c r="C1304" s="145">
        <f t="shared" si="401"/>
        <v>-1621.620000000009</v>
      </c>
      <c r="D1304" s="146">
        <f ca="1">IF(A1304&lt;$B$1,VLOOKUP(A1304,[1]DI!$A$4:$B$15000,2,FALSE),0)</f>
        <v>0.13150000000000001</v>
      </c>
      <c r="E1304" s="145">
        <f t="shared" ca="1" si="393"/>
        <v>1.0004903700000001</v>
      </c>
      <c r="F1304" s="145">
        <f ca="1">(TRUNC(PRODUCT($E$12:$E1303),16))</f>
        <v>1.2032833240662599</v>
      </c>
      <c r="G1304" s="145">
        <f t="shared" ca="1" si="392"/>
        <v>1.20269355922562</v>
      </c>
      <c r="H1304" s="145">
        <f t="shared" ca="1" si="394"/>
        <v>1.0004903700000001</v>
      </c>
      <c r="I1304" s="147">
        <f t="shared" si="402"/>
        <v>2.9499999999999998E-2</v>
      </c>
      <c r="J1304" s="148">
        <f t="shared" si="410"/>
        <v>44753</v>
      </c>
      <c r="K1304" s="149">
        <f t="shared" si="403"/>
        <v>1</v>
      </c>
      <c r="L1304" s="150">
        <f t="shared" si="404"/>
        <v>1</v>
      </c>
      <c r="M1304" s="151">
        <f t="shared" si="395"/>
        <v>1.000115377</v>
      </c>
      <c r="N1304" s="151">
        <f t="shared" ca="1" si="396"/>
        <v>1.0006058040000001</v>
      </c>
      <c r="O1304" s="150">
        <f t="shared" si="405"/>
        <v>0</v>
      </c>
      <c r="P1304" s="145">
        <f t="shared" ca="1" si="397"/>
        <v>-0.98238387999999999</v>
      </c>
      <c r="Q1304" s="152">
        <f t="shared" si="398"/>
        <v>0</v>
      </c>
      <c r="R1304" s="153" t="str">
        <f t="shared" si="406"/>
        <v>A+J=</v>
      </c>
      <c r="S1304" s="148">
        <f t="shared" si="407"/>
        <v>44784</v>
      </c>
      <c r="T1304" s="154">
        <f t="shared" si="399"/>
        <v>0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7" t="str">
        <f t="shared" ca="1" si="408"/>
        <v>Pago</v>
      </c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</row>
    <row r="1305" spans="1:208" x14ac:dyDescent="0.2">
      <c r="A1305" s="143">
        <f t="shared" si="400"/>
        <v>44755</v>
      </c>
      <c r="B1305" s="144">
        <f t="shared" ca="1" si="409"/>
        <v>-1623.585359650009</v>
      </c>
      <c r="C1305" s="145">
        <f t="shared" si="401"/>
        <v>-1621.620000000009</v>
      </c>
      <c r="D1305" s="146">
        <f ca="1">IF(A1305&lt;$B$1,VLOOKUP(A1305,[1]DI!$A$4:$B$15000,2,FALSE),0)</f>
        <v>0.13150000000000001</v>
      </c>
      <c r="E1305" s="145">
        <f t="shared" ca="1" si="393"/>
        <v>1.0004903700000001</v>
      </c>
      <c r="F1305" s="145">
        <f ca="1">(TRUNC(PRODUCT($E$12:$E1304),16))</f>
        <v>1.20387337810988</v>
      </c>
      <c r="G1305" s="145">
        <f t="shared" ca="1" si="392"/>
        <v>1.20269355922562</v>
      </c>
      <c r="H1305" s="145">
        <f t="shared" ca="1" si="394"/>
        <v>1.00098098</v>
      </c>
      <c r="I1305" s="147">
        <f t="shared" si="402"/>
        <v>2.9499999999999998E-2</v>
      </c>
      <c r="J1305" s="148">
        <f t="shared" si="410"/>
        <v>44753</v>
      </c>
      <c r="K1305" s="149">
        <f t="shared" si="403"/>
        <v>2</v>
      </c>
      <c r="L1305" s="150">
        <f t="shared" si="404"/>
        <v>2</v>
      </c>
      <c r="M1305" s="151">
        <f t="shared" si="395"/>
        <v>1.0002307669999999</v>
      </c>
      <c r="N1305" s="151">
        <f t="shared" ca="1" si="396"/>
        <v>1.001211973</v>
      </c>
      <c r="O1305" s="150">
        <f t="shared" si="405"/>
        <v>0</v>
      </c>
      <c r="P1305" s="145">
        <f t="shared" ca="1" si="397"/>
        <v>-1.9653596499999999</v>
      </c>
      <c r="Q1305" s="152">
        <f t="shared" si="398"/>
        <v>0</v>
      </c>
      <c r="R1305" s="153" t="str">
        <f t="shared" si="406"/>
        <v>A+J=</v>
      </c>
      <c r="S1305" s="148">
        <f t="shared" si="407"/>
        <v>44784</v>
      </c>
      <c r="T1305" s="154">
        <f t="shared" si="399"/>
        <v>0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7" t="str">
        <f t="shared" ca="1" si="408"/>
        <v>Pago</v>
      </c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</row>
    <row r="1306" spans="1:208" x14ac:dyDescent="0.2">
      <c r="A1306" s="143">
        <f t="shared" si="400"/>
        <v>44756</v>
      </c>
      <c r="B1306" s="144">
        <f t="shared" ca="1" si="409"/>
        <v>-1624.5689321800089</v>
      </c>
      <c r="C1306" s="145">
        <f t="shared" si="401"/>
        <v>-1621.620000000009</v>
      </c>
      <c r="D1306" s="146">
        <f ca="1">IF(A1306&lt;$B$1,VLOOKUP(A1306,[1]DI!$A$4:$B$15000,2,FALSE),0)</f>
        <v>0.13150000000000001</v>
      </c>
      <c r="E1306" s="145">
        <f t="shared" ca="1" si="393"/>
        <v>1.0004903700000001</v>
      </c>
      <c r="F1306" s="145">
        <f ca="1">(TRUNC(PRODUCT($E$12:$E1305),16))</f>
        <v>1.2044637214983001</v>
      </c>
      <c r="G1306" s="145">
        <f t="shared" ca="1" si="392"/>
        <v>1.20269355922562</v>
      </c>
      <c r="H1306" s="145">
        <f t="shared" ca="1" si="394"/>
        <v>1.0014718300000001</v>
      </c>
      <c r="I1306" s="147">
        <f t="shared" si="402"/>
        <v>2.9499999999999998E-2</v>
      </c>
      <c r="J1306" s="148">
        <f t="shared" si="410"/>
        <v>44753</v>
      </c>
      <c r="K1306" s="149">
        <f t="shared" si="403"/>
        <v>3</v>
      </c>
      <c r="L1306" s="150">
        <f t="shared" si="404"/>
        <v>3</v>
      </c>
      <c r="M1306" s="151">
        <f t="shared" si="395"/>
        <v>1.00034617</v>
      </c>
      <c r="N1306" s="151">
        <f t="shared" ca="1" si="396"/>
        <v>1.0018185100000001</v>
      </c>
      <c r="O1306" s="150">
        <f t="shared" si="405"/>
        <v>0</v>
      </c>
      <c r="P1306" s="145">
        <f t="shared" ca="1" si="397"/>
        <v>-2.9489321799999999</v>
      </c>
      <c r="Q1306" s="152">
        <f t="shared" si="398"/>
        <v>0</v>
      </c>
      <c r="R1306" s="153" t="str">
        <f t="shared" si="406"/>
        <v>A+J=</v>
      </c>
      <c r="S1306" s="148">
        <f t="shared" si="407"/>
        <v>44784</v>
      </c>
      <c r="T1306" s="154">
        <f t="shared" si="399"/>
        <v>0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7" t="str">
        <f t="shared" ca="1" si="408"/>
        <v>Pago</v>
      </c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</row>
    <row r="1307" spans="1:208" x14ac:dyDescent="0.2">
      <c r="A1307" s="143">
        <f t="shared" si="400"/>
        <v>44757</v>
      </c>
      <c r="B1307" s="144">
        <f t="shared" ca="1" si="409"/>
        <v>-1625.5530982200089</v>
      </c>
      <c r="C1307" s="145">
        <f t="shared" si="401"/>
        <v>-1621.620000000009</v>
      </c>
      <c r="D1307" s="146">
        <f ca="1">IF(A1307&lt;$B$1,VLOOKUP(A1307,[1]DI!$A$4:$B$15000,2,FALSE),0)</f>
        <v>0.13150000000000001</v>
      </c>
      <c r="E1307" s="145">
        <f t="shared" ca="1" si="393"/>
        <v>1.0004903700000001</v>
      </c>
      <c r="F1307" s="145">
        <f ca="1">(TRUNC(PRODUCT($E$12:$E1306),16))</f>
        <v>1.20505435437342</v>
      </c>
      <c r="G1307" s="145">
        <f t="shared" ca="1" si="392"/>
        <v>1.20269355922562</v>
      </c>
      <c r="H1307" s="145">
        <f t="shared" ca="1" si="394"/>
        <v>1.00196292</v>
      </c>
      <c r="I1307" s="147">
        <f t="shared" si="402"/>
        <v>2.9499999999999998E-2</v>
      </c>
      <c r="J1307" s="148">
        <f t="shared" si="410"/>
        <v>44753</v>
      </c>
      <c r="K1307" s="149">
        <f t="shared" si="403"/>
        <v>4</v>
      </c>
      <c r="L1307" s="150">
        <f t="shared" si="404"/>
        <v>4</v>
      </c>
      <c r="M1307" s="151">
        <f t="shared" si="395"/>
        <v>1.000461587</v>
      </c>
      <c r="N1307" s="151">
        <f t="shared" ca="1" si="396"/>
        <v>1.0024254130000001</v>
      </c>
      <c r="O1307" s="150">
        <f t="shared" si="405"/>
        <v>0</v>
      </c>
      <c r="P1307" s="145">
        <f t="shared" ca="1" si="397"/>
        <v>-3.9330982200000002</v>
      </c>
      <c r="Q1307" s="152">
        <f t="shared" si="398"/>
        <v>0</v>
      </c>
      <c r="R1307" s="153" t="str">
        <f t="shared" si="406"/>
        <v>A+J=</v>
      </c>
      <c r="S1307" s="148">
        <f t="shared" si="407"/>
        <v>44784</v>
      </c>
      <c r="T1307" s="154">
        <f t="shared" si="399"/>
        <v>0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7" t="str">
        <f t="shared" ca="1" si="408"/>
        <v>Pago</v>
      </c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</row>
    <row r="1308" spans="1:208" x14ac:dyDescent="0.2">
      <c r="A1308" s="143">
        <f t="shared" si="400"/>
        <v>44758</v>
      </c>
      <c r="B1308" s="144">
        <f t="shared" ca="1" si="409"/>
        <v>-1626.5378756200089</v>
      </c>
      <c r="C1308" s="145">
        <f t="shared" si="401"/>
        <v>-1621.620000000009</v>
      </c>
      <c r="D1308" s="146">
        <f ca="1">IF(A1308&lt;$B$1,VLOOKUP(A1308,[1]DI!$A$4:$B$15000,2,FALSE),0)</f>
        <v>0</v>
      </c>
      <c r="E1308" s="145">
        <f t="shared" ca="1" si="393"/>
        <v>1</v>
      </c>
      <c r="F1308" s="145">
        <f ca="1">(TRUNC(PRODUCT($E$12:$E1307),16))</f>
        <v>1.2056452768771699</v>
      </c>
      <c r="G1308" s="145">
        <f t="shared" ca="1" si="392"/>
        <v>1.20269355922562</v>
      </c>
      <c r="H1308" s="145">
        <f t="shared" ca="1" si="394"/>
        <v>1.0024542599999999</v>
      </c>
      <c r="I1308" s="147">
        <f t="shared" si="402"/>
        <v>2.9499999999999998E-2</v>
      </c>
      <c r="J1308" s="148">
        <f t="shared" si="410"/>
        <v>44753</v>
      </c>
      <c r="K1308" s="149">
        <f t="shared" si="403"/>
        <v>4</v>
      </c>
      <c r="L1308" s="150">
        <f t="shared" si="404"/>
        <v>5</v>
      </c>
      <c r="M1308" s="151">
        <f t="shared" si="395"/>
        <v>1.0005770169999999</v>
      </c>
      <c r="N1308" s="151">
        <f t="shared" ca="1" si="396"/>
        <v>1.003032693</v>
      </c>
      <c r="O1308" s="150">
        <f t="shared" si="405"/>
        <v>0</v>
      </c>
      <c r="P1308" s="145">
        <f t="shared" ca="1" si="397"/>
        <v>-4.9178756200000002</v>
      </c>
      <c r="Q1308" s="152">
        <f t="shared" si="398"/>
        <v>0</v>
      </c>
      <c r="R1308" s="153" t="str">
        <f t="shared" si="406"/>
        <v>A+J=</v>
      </c>
      <c r="S1308" s="148">
        <f t="shared" si="407"/>
        <v>44784</v>
      </c>
      <c r="T1308" s="154">
        <f t="shared" si="399"/>
        <v>0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7" t="str">
        <f t="shared" ca="1" si="408"/>
        <v>Pago</v>
      </c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</row>
    <row r="1309" spans="1:208" x14ac:dyDescent="0.2">
      <c r="A1309" s="143">
        <f t="shared" si="400"/>
        <v>44759</v>
      </c>
      <c r="B1309" s="144">
        <f t="shared" ca="1" si="409"/>
        <v>-1626.5378756200089</v>
      </c>
      <c r="C1309" s="145">
        <f t="shared" si="401"/>
        <v>-1621.620000000009</v>
      </c>
      <c r="D1309" s="146">
        <f ca="1">IF(A1309&lt;$B$1,VLOOKUP(A1309,[1]DI!$A$4:$B$15000,2,FALSE),0)</f>
        <v>0</v>
      </c>
      <c r="E1309" s="145">
        <f t="shared" ca="1" si="393"/>
        <v>1</v>
      </c>
      <c r="F1309" s="145">
        <f ca="1">(TRUNC(PRODUCT($E$12:$E1308),16))</f>
        <v>1.2056452768771699</v>
      </c>
      <c r="G1309" s="145">
        <f t="shared" ca="1" si="392"/>
        <v>1.20269355922562</v>
      </c>
      <c r="H1309" s="145">
        <f t="shared" ca="1" si="394"/>
        <v>1.0024542599999999</v>
      </c>
      <c r="I1309" s="147">
        <f t="shared" si="402"/>
        <v>2.9499999999999998E-2</v>
      </c>
      <c r="J1309" s="148">
        <f t="shared" si="410"/>
        <v>44753</v>
      </c>
      <c r="K1309" s="149">
        <f t="shared" si="403"/>
        <v>4</v>
      </c>
      <c r="L1309" s="150">
        <f t="shared" si="404"/>
        <v>5</v>
      </c>
      <c r="M1309" s="151">
        <f t="shared" si="395"/>
        <v>1.0005770169999999</v>
      </c>
      <c r="N1309" s="151">
        <f t="shared" ca="1" si="396"/>
        <v>1.003032693</v>
      </c>
      <c r="O1309" s="150">
        <f t="shared" si="405"/>
        <v>0</v>
      </c>
      <c r="P1309" s="145">
        <f t="shared" ca="1" si="397"/>
        <v>-4.9178756200000002</v>
      </c>
      <c r="Q1309" s="152">
        <f t="shared" si="398"/>
        <v>0</v>
      </c>
      <c r="R1309" s="153" t="str">
        <f t="shared" si="406"/>
        <v>A+J=</v>
      </c>
      <c r="S1309" s="148">
        <f t="shared" si="407"/>
        <v>44784</v>
      </c>
      <c r="T1309" s="154">
        <f t="shared" si="399"/>
        <v>0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7" t="str">
        <f t="shared" ca="1" si="408"/>
        <v>Pago</v>
      </c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</row>
    <row r="1310" spans="1:208" x14ac:dyDescent="0.2">
      <c r="A1310" s="143">
        <f t="shared" si="400"/>
        <v>44760</v>
      </c>
      <c r="B1310" s="144">
        <f t="shared" ca="1" si="409"/>
        <v>-1626.5378756200089</v>
      </c>
      <c r="C1310" s="145">
        <f t="shared" si="401"/>
        <v>-1621.620000000009</v>
      </c>
      <c r="D1310" s="146">
        <f ca="1">IF(A1310&lt;$B$1,VLOOKUP(A1310,[1]DI!$A$4:$B$15000,2,FALSE),0)</f>
        <v>0.13150000000000001</v>
      </c>
      <c r="E1310" s="145">
        <f t="shared" ca="1" si="393"/>
        <v>1.0004903700000001</v>
      </c>
      <c r="F1310" s="145">
        <f ca="1">(TRUNC(PRODUCT($E$12:$E1309),16))</f>
        <v>1.2056452768771699</v>
      </c>
      <c r="G1310" s="145">
        <f t="shared" ca="1" si="392"/>
        <v>1.20269355922562</v>
      </c>
      <c r="H1310" s="145">
        <f t="shared" ca="1" si="394"/>
        <v>1.0024542599999999</v>
      </c>
      <c r="I1310" s="147">
        <f t="shared" si="402"/>
        <v>2.9499999999999998E-2</v>
      </c>
      <c r="J1310" s="148">
        <f t="shared" si="410"/>
        <v>44753</v>
      </c>
      <c r="K1310" s="149">
        <f t="shared" si="403"/>
        <v>5</v>
      </c>
      <c r="L1310" s="150">
        <f t="shared" si="404"/>
        <v>5</v>
      </c>
      <c r="M1310" s="151">
        <f t="shared" si="395"/>
        <v>1.0005770169999999</v>
      </c>
      <c r="N1310" s="151">
        <f t="shared" ca="1" si="396"/>
        <v>1.003032693</v>
      </c>
      <c r="O1310" s="150">
        <f t="shared" si="405"/>
        <v>0</v>
      </c>
      <c r="P1310" s="145">
        <f t="shared" ca="1" si="397"/>
        <v>-4.9178756200000002</v>
      </c>
      <c r="Q1310" s="152">
        <f t="shared" si="398"/>
        <v>0</v>
      </c>
      <c r="R1310" s="153" t="str">
        <f t="shared" si="406"/>
        <v>A+J=</v>
      </c>
      <c r="S1310" s="148">
        <f t="shared" si="407"/>
        <v>44784</v>
      </c>
      <c r="T1310" s="154">
        <f t="shared" si="399"/>
        <v>0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7" t="str">
        <f t="shared" ca="1" si="408"/>
        <v>Pago</v>
      </c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</row>
    <row r="1311" spans="1:208" x14ac:dyDescent="0.2">
      <c r="A1311" s="143">
        <f t="shared" si="400"/>
        <v>44761</v>
      </c>
      <c r="B1311" s="144">
        <f t="shared" ca="1" si="409"/>
        <v>-1627.5232319300089</v>
      </c>
      <c r="C1311" s="145">
        <f t="shared" si="401"/>
        <v>-1621.620000000009</v>
      </c>
      <c r="D1311" s="146">
        <f ca="1">IF(A1311&lt;$B$1,VLOOKUP(A1311,[1]DI!$A$4:$B$15000,2,FALSE),0)</f>
        <v>0.13150000000000001</v>
      </c>
      <c r="E1311" s="145">
        <f t="shared" ca="1" si="393"/>
        <v>1.0004903700000001</v>
      </c>
      <c r="F1311" s="145">
        <f ca="1">(TRUNC(PRODUCT($E$12:$E1310),16))</f>
        <v>1.20623648915159</v>
      </c>
      <c r="G1311" s="145">
        <f t="shared" ca="1" si="392"/>
        <v>1.20269355922562</v>
      </c>
      <c r="H1311" s="145">
        <f t="shared" ca="1" si="394"/>
        <v>1.00294583</v>
      </c>
      <c r="I1311" s="147">
        <f t="shared" si="402"/>
        <v>2.9499999999999998E-2</v>
      </c>
      <c r="J1311" s="148">
        <f t="shared" si="410"/>
        <v>44753</v>
      </c>
      <c r="K1311" s="149">
        <f t="shared" si="403"/>
        <v>6</v>
      </c>
      <c r="L1311" s="150">
        <f t="shared" si="404"/>
        <v>6</v>
      </c>
      <c r="M1311" s="151">
        <f t="shared" si="395"/>
        <v>1.00069246</v>
      </c>
      <c r="N1311" s="151">
        <f t="shared" ca="1" si="396"/>
        <v>1.0036403300000001</v>
      </c>
      <c r="O1311" s="150">
        <f t="shared" si="405"/>
        <v>0</v>
      </c>
      <c r="P1311" s="145">
        <f t="shared" ca="1" si="397"/>
        <v>-5.9032319299999996</v>
      </c>
      <c r="Q1311" s="152">
        <f t="shared" si="398"/>
        <v>0</v>
      </c>
      <c r="R1311" s="153" t="str">
        <f t="shared" si="406"/>
        <v>A+J=</v>
      </c>
      <c r="S1311" s="148">
        <f t="shared" si="407"/>
        <v>44784</v>
      </c>
      <c r="T1311" s="154">
        <f t="shared" si="399"/>
        <v>0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7" t="str">
        <f t="shared" ca="1" si="408"/>
        <v>Pago</v>
      </c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</row>
    <row r="1312" spans="1:208" x14ac:dyDescent="0.2">
      <c r="A1312" s="143">
        <f t="shared" si="400"/>
        <v>44762</v>
      </c>
      <c r="B1312" s="144">
        <f t="shared" ca="1" si="409"/>
        <v>-1628.509181750009</v>
      </c>
      <c r="C1312" s="145">
        <f t="shared" si="401"/>
        <v>-1621.620000000009</v>
      </c>
      <c r="D1312" s="146">
        <f ca="1">IF(A1312&lt;$B$1,VLOOKUP(A1312,[1]DI!$A$4:$B$15000,2,FALSE),0)</f>
        <v>0.13150000000000001</v>
      </c>
      <c r="E1312" s="145">
        <f t="shared" ca="1" si="393"/>
        <v>1.0004903700000001</v>
      </c>
      <c r="F1312" s="145">
        <f ca="1">(TRUNC(PRODUCT($E$12:$E1311),16))</f>
        <v>1.20682799133878</v>
      </c>
      <c r="G1312" s="145">
        <f t="shared" ca="1" si="392"/>
        <v>1.20269355922562</v>
      </c>
      <c r="H1312" s="145">
        <f t="shared" ca="1" si="394"/>
        <v>1.00343764</v>
      </c>
      <c r="I1312" s="147">
        <f t="shared" si="402"/>
        <v>2.9499999999999998E-2</v>
      </c>
      <c r="J1312" s="148">
        <f t="shared" si="410"/>
        <v>44753</v>
      </c>
      <c r="K1312" s="149">
        <f t="shared" si="403"/>
        <v>7</v>
      </c>
      <c r="L1312" s="150">
        <f t="shared" si="404"/>
        <v>7</v>
      </c>
      <c r="M1312" s="151">
        <f t="shared" si="395"/>
        <v>1.0008079160000001</v>
      </c>
      <c r="N1312" s="151">
        <f t="shared" ca="1" si="396"/>
        <v>1.004248333</v>
      </c>
      <c r="O1312" s="150">
        <f t="shared" si="405"/>
        <v>0</v>
      </c>
      <c r="P1312" s="145">
        <f t="shared" ca="1" si="397"/>
        <v>-6.8891817499999997</v>
      </c>
      <c r="Q1312" s="152">
        <f t="shared" si="398"/>
        <v>0</v>
      </c>
      <c r="R1312" s="153" t="str">
        <f t="shared" si="406"/>
        <v>A+J=</v>
      </c>
      <c r="S1312" s="148">
        <f t="shared" si="407"/>
        <v>44784</v>
      </c>
      <c r="T1312" s="154">
        <f t="shared" si="399"/>
        <v>0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7" t="str">
        <f t="shared" ca="1" si="408"/>
        <v>Pago</v>
      </c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</row>
    <row r="1313" spans="1:208" x14ac:dyDescent="0.2">
      <c r="A1313" s="143">
        <f t="shared" si="400"/>
        <v>44763</v>
      </c>
      <c r="B1313" s="144">
        <f t="shared" ca="1" si="409"/>
        <v>-1629.4957461700089</v>
      </c>
      <c r="C1313" s="145">
        <f t="shared" si="401"/>
        <v>-1621.620000000009</v>
      </c>
      <c r="D1313" s="146">
        <f ca="1">IF(A1313&lt;$B$1,VLOOKUP(A1313,[1]DI!$A$4:$B$15000,2,FALSE),0)</f>
        <v>0.13150000000000001</v>
      </c>
      <c r="E1313" s="145">
        <f t="shared" ca="1" si="393"/>
        <v>1.0004903700000001</v>
      </c>
      <c r="F1313" s="145">
        <f ca="1">(TRUNC(PRODUCT($E$12:$E1312),16))</f>
        <v>1.20741978358089</v>
      </c>
      <c r="G1313" s="145">
        <f t="shared" ca="1" si="392"/>
        <v>1.20269355922562</v>
      </c>
      <c r="H1313" s="145">
        <f t="shared" ca="1" si="394"/>
        <v>1.0039297</v>
      </c>
      <c r="I1313" s="147">
        <f t="shared" si="402"/>
        <v>2.9499999999999998E-2</v>
      </c>
      <c r="J1313" s="148">
        <f t="shared" si="410"/>
        <v>44753</v>
      </c>
      <c r="K1313" s="149">
        <f t="shared" si="403"/>
        <v>8</v>
      </c>
      <c r="L1313" s="150">
        <f t="shared" si="404"/>
        <v>8</v>
      </c>
      <c r="M1313" s="151">
        <f t="shared" si="395"/>
        <v>1.000923386</v>
      </c>
      <c r="N1313" s="151">
        <f t="shared" ca="1" si="396"/>
        <v>1.0048567150000001</v>
      </c>
      <c r="O1313" s="150">
        <f t="shared" si="405"/>
        <v>0</v>
      </c>
      <c r="P1313" s="145">
        <f t="shared" ca="1" si="397"/>
        <v>-7.8757461700000002</v>
      </c>
      <c r="Q1313" s="152">
        <f t="shared" si="398"/>
        <v>0</v>
      </c>
      <c r="R1313" s="153" t="str">
        <f t="shared" si="406"/>
        <v>A+J=</v>
      </c>
      <c r="S1313" s="148">
        <f t="shared" si="407"/>
        <v>44784</v>
      </c>
      <c r="T1313" s="154">
        <f t="shared" si="399"/>
        <v>0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7" t="str">
        <f t="shared" ca="1" si="408"/>
        <v>Pago</v>
      </c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</row>
    <row r="1314" spans="1:208" x14ac:dyDescent="0.2">
      <c r="A1314" s="143">
        <f t="shared" si="400"/>
        <v>44764</v>
      </c>
      <c r="B1314" s="144">
        <f t="shared" ca="1" si="409"/>
        <v>-1630.482905730009</v>
      </c>
      <c r="C1314" s="145">
        <f t="shared" si="401"/>
        <v>-1621.620000000009</v>
      </c>
      <c r="D1314" s="146">
        <f ca="1">IF(A1314&lt;$B$1,VLOOKUP(A1314,[1]DI!$A$4:$B$15000,2,FALSE),0)</f>
        <v>0.13150000000000001</v>
      </c>
      <c r="E1314" s="145">
        <f t="shared" ca="1" si="393"/>
        <v>1.0004903700000001</v>
      </c>
      <c r="F1314" s="145">
        <f ca="1">(TRUNC(PRODUCT($E$12:$E1313),16))</f>
        <v>1.20801186602017</v>
      </c>
      <c r="G1314" s="145">
        <f t="shared" ca="1" si="392"/>
        <v>1.20269355922562</v>
      </c>
      <c r="H1314" s="145">
        <f t="shared" ca="1" si="394"/>
        <v>1.0044219999999999</v>
      </c>
      <c r="I1314" s="147">
        <f t="shared" si="402"/>
        <v>2.9499999999999998E-2</v>
      </c>
      <c r="J1314" s="148">
        <f t="shared" si="410"/>
        <v>44753</v>
      </c>
      <c r="K1314" s="149">
        <f t="shared" si="403"/>
        <v>9</v>
      </c>
      <c r="L1314" s="150">
        <f t="shared" si="404"/>
        <v>9</v>
      </c>
      <c r="M1314" s="151">
        <f t="shared" si="395"/>
        <v>1.0010388699999999</v>
      </c>
      <c r="N1314" s="151">
        <f t="shared" ca="1" si="396"/>
        <v>1.005465464</v>
      </c>
      <c r="O1314" s="150">
        <f t="shared" si="405"/>
        <v>0</v>
      </c>
      <c r="P1314" s="145">
        <f t="shared" ca="1" si="397"/>
        <v>-8.8629057299999996</v>
      </c>
      <c r="Q1314" s="152">
        <f t="shared" si="398"/>
        <v>0</v>
      </c>
      <c r="R1314" s="153" t="str">
        <f t="shared" si="406"/>
        <v>A+J=</v>
      </c>
      <c r="S1314" s="148">
        <f t="shared" si="407"/>
        <v>44784</v>
      </c>
      <c r="T1314" s="154">
        <f t="shared" si="399"/>
        <v>0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7" t="str">
        <f t="shared" ca="1" si="408"/>
        <v>Pago</v>
      </c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</row>
    <row r="1315" spans="1:208" x14ac:dyDescent="0.2">
      <c r="A1315" s="143">
        <f t="shared" si="400"/>
        <v>44765</v>
      </c>
      <c r="B1315" s="144">
        <f t="shared" ca="1" si="409"/>
        <v>-1631.4706425800091</v>
      </c>
      <c r="C1315" s="145">
        <f t="shared" si="401"/>
        <v>-1621.620000000009</v>
      </c>
      <c r="D1315" s="146">
        <f ca="1">IF(A1315&lt;$B$1,VLOOKUP(A1315,[1]DI!$A$4:$B$15000,2,FALSE),0)</f>
        <v>0</v>
      </c>
      <c r="E1315" s="145">
        <f t="shared" ca="1" si="393"/>
        <v>1</v>
      </c>
      <c r="F1315" s="145">
        <f ca="1">(TRUNC(PRODUCT($E$12:$E1314),16))</f>
        <v>1.20860423879891</v>
      </c>
      <c r="G1315" s="145">
        <f t="shared" ca="1" si="392"/>
        <v>1.20269355922562</v>
      </c>
      <c r="H1315" s="145">
        <f t="shared" ca="1" si="394"/>
        <v>1.00491453</v>
      </c>
      <c r="I1315" s="147">
        <f t="shared" si="402"/>
        <v>2.9499999999999998E-2</v>
      </c>
      <c r="J1315" s="148">
        <f t="shared" si="410"/>
        <v>44753</v>
      </c>
      <c r="K1315" s="149">
        <f t="shared" si="403"/>
        <v>9</v>
      </c>
      <c r="L1315" s="150">
        <f t="shared" si="404"/>
        <v>10</v>
      </c>
      <c r="M1315" s="151">
        <f t="shared" si="395"/>
        <v>1.001154366</v>
      </c>
      <c r="N1315" s="151">
        <f t="shared" ca="1" si="396"/>
        <v>1.0060745689999999</v>
      </c>
      <c r="O1315" s="150">
        <f t="shared" si="405"/>
        <v>0</v>
      </c>
      <c r="P1315" s="145">
        <f t="shared" ca="1" si="397"/>
        <v>-9.8506425800000006</v>
      </c>
      <c r="Q1315" s="152">
        <f t="shared" si="398"/>
        <v>0</v>
      </c>
      <c r="R1315" s="153" t="str">
        <f t="shared" si="406"/>
        <v>A+J=</v>
      </c>
      <c r="S1315" s="148">
        <f t="shared" si="407"/>
        <v>44784</v>
      </c>
      <c r="T1315" s="154">
        <f t="shared" si="399"/>
        <v>0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7" t="str">
        <f t="shared" ca="1" si="408"/>
        <v>Pago</v>
      </c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</row>
    <row r="1316" spans="1:208" x14ac:dyDescent="0.2">
      <c r="A1316" s="143">
        <f t="shared" si="400"/>
        <v>44766</v>
      </c>
      <c r="B1316" s="144">
        <f t="shared" ca="1" si="409"/>
        <v>-1631.4706425800091</v>
      </c>
      <c r="C1316" s="145">
        <f t="shared" si="401"/>
        <v>-1621.620000000009</v>
      </c>
      <c r="D1316" s="146">
        <f ca="1">IF(A1316&lt;$B$1,VLOOKUP(A1316,[1]DI!$A$4:$B$15000,2,FALSE),0)</f>
        <v>0</v>
      </c>
      <c r="E1316" s="145">
        <f t="shared" ca="1" si="393"/>
        <v>1</v>
      </c>
      <c r="F1316" s="145">
        <f ca="1">(TRUNC(PRODUCT($E$12:$E1315),16))</f>
        <v>1.20860423879891</v>
      </c>
      <c r="G1316" s="145">
        <f t="shared" ca="1" si="392"/>
        <v>1.20269355922562</v>
      </c>
      <c r="H1316" s="145">
        <f t="shared" ca="1" si="394"/>
        <v>1.00491453</v>
      </c>
      <c r="I1316" s="147">
        <f t="shared" si="402"/>
        <v>2.9499999999999998E-2</v>
      </c>
      <c r="J1316" s="148">
        <f t="shared" si="410"/>
        <v>44753</v>
      </c>
      <c r="K1316" s="149">
        <f t="shared" si="403"/>
        <v>9</v>
      </c>
      <c r="L1316" s="150">
        <f t="shared" si="404"/>
        <v>10</v>
      </c>
      <c r="M1316" s="151">
        <f t="shared" si="395"/>
        <v>1.001154366</v>
      </c>
      <c r="N1316" s="151">
        <f t="shared" ca="1" si="396"/>
        <v>1.0060745689999999</v>
      </c>
      <c r="O1316" s="150">
        <f t="shared" si="405"/>
        <v>0</v>
      </c>
      <c r="P1316" s="145">
        <f t="shared" ca="1" si="397"/>
        <v>-9.8506425800000006</v>
      </c>
      <c r="Q1316" s="152">
        <f t="shared" si="398"/>
        <v>0</v>
      </c>
      <c r="R1316" s="153" t="str">
        <f t="shared" si="406"/>
        <v>A+J=</v>
      </c>
      <c r="S1316" s="148">
        <f t="shared" si="407"/>
        <v>44784</v>
      </c>
      <c r="T1316" s="154">
        <f t="shared" si="399"/>
        <v>0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7" t="str">
        <f t="shared" ca="1" si="408"/>
        <v>Pago</v>
      </c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</row>
    <row r="1317" spans="1:208" x14ac:dyDescent="0.2">
      <c r="A1317" s="143">
        <f t="shared" si="400"/>
        <v>44767</v>
      </c>
      <c r="B1317" s="144">
        <f t="shared" ca="1" si="409"/>
        <v>-1631.4706425800091</v>
      </c>
      <c r="C1317" s="145">
        <f t="shared" si="401"/>
        <v>-1621.620000000009</v>
      </c>
      <c r="D1317" s="146">
        <f ca="1">IF(A1317&lt;$B$1,VLOOKUP(A1317,[1]DI!$A$4:$B$15000,2,FALSE),0)</f>
        <v>0.13150000000000001</v>
      </c>
      <c r="E1317" s="145">
        <f t="shared" ca="1" si="393"/>
        <v>1.0004903700000001</v>
      </c>
      <c r="F1317" s="145">
        <f ca="1">(TRUNC(PRODUCT($E$12:$E1316),16))</f>
        <v>1.20860423879891</v>
      </c>
      <c r="G1317" s="145">
        <f t="shared" ca="1" si="392"/>
        <v>1.20269355922562</v>
      </c>
      <c r="H1317" s="145">
        <f t="shared" ca="1" si="394"/>
        <v>1.00491453</v>
      </c>
      <c r="I1317" s="147">
        <f t="shared" si="402"/>
        <v>2.9499999999999998E-2</v>
      </c>
      <c r="J1317" s="148">
        <f t="shared" si="410"/>
        <v>44753</v>
      </c>
      <c r="K1317" s="149">
        <f t="shared" si="403"/>
        <v>10</v>
      </c>
      <c r="L1317" s="150">
        <f t="shared" si="404"/>
        <v>10</v>
      </c>
      <c r="M1317" s="151">
        <f t="shared" si="395"/>
        <v>1.001154366</v>
      </c>
      <c r="N1317" s="151">
        <f t="shared" ca="1" si="396"/>
        <v>1.0060745689999999</v>
      </c>
      <c r="O1317" s="150">
        <f t="shared" si="405"/>
        <v>0</v>
      </c>
      <c r="P1317" s="145">
        <f t="shared" ca="1" si="397"/>
        <v>-9.8506425800000006</v>
      </c>
      <c r="Q1317" s="152">
        <f t="shared" si="398"/>
        <v>0</v>
      </c>
      <c r="R1317" s="153" t="str">
        <f t="shared" si="406"/>
        <v>A+J=</v>
      </c>
      <c r="S1317" s="148">
        <f t="shared" si="407"/>
        <v>44784</v>
      </c>
      <c r="T1317" s="154">
        <f t="shared" si="399"/>
        <v>0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7" t="str">
        <f t="shared" ca="1" si="408"/>
        <v>Pago</v>
      </c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</row>
    <row r="1318" spans="1:208" x14ac:dyDescent="0.2">
      <c r="A1318" s="143">
        <f t="shared" si="400"/>
        <v>44768</v>
      </c>
      <c r="B1318" s="144">
        <f t="shared" ca="1" si="409"/>
        <v>-1632.458994020009</v>
      </c>
      <c r="C1318" s="145">
        <f t="shared" si="401"/>
        <v>-1621.620000000009</v>
      </c>
      <c r="D1318" s="146">
        <f ca="1">IF(A1318&lt;$B$1,VLOOKUP(A1318,[1]DI!$A$4:$B$15000,2,FALSE),0)</f>
        <v>0.13150000000000001</v>
      </c>
      <c r="E1318" s="145">
        <f t="shared" ca="1" si="393"/>
        <v>1.0004903700000001</v>
      </c>
      <c r="F1318" s="145">
        <f ca="1">(TRUNC(PRODUCT($E$12:$E1317),16))</f>
        <v>1.2091969020594899</v>
      </c>
      <c r="G1318" s="145">
        <f t="shared" ca="1" si="392"/>
        <v>1.20269355922562</v>
      </c>
      <c r="H1318" s="145">
        <f t="shared" ca="1" si="394"/>
        <v>1.0054073100000001</v>
      </c>
      <c r="I1318" s="147">
        <f t="shared" si="402"/>
        <v>2.9499999999999998E-2</v>
      </c>
      <c r="J1318" s="148">
        <f t="shared" si="410"/>
        <v>44753</v>
      </c>
      <c r="K1318" s="149">
        <f t="shared" si="403"/>
        <v>11</v>
      </c>
      <c r="L1318" s="150">
        <f t="shared" si="404"/>
        <v>11</v>
      </c>
      <c r="M1318" s="151">
        <f t="shared" si="395"/>
        <v>1.0012698760000001</v>
      </c>
      <c r="N1318" s="151">
        <f t="shared" ca="1" si="396"/>
        <v>1.0066840530000001</v>
      </c>
      <c r="O1318" s="150">
        <f t="shared" si="405"/>
        <v>0</v>
      </c>
      <c r="P1318" s="145">
        <f t="shared" ca="1" si="397"/>
        <v>-10.838994019999999</v>
      </c>
      <c r="Q1318" s="152">
        <f t="shared" si="398"/>
        <v>0</v>
      </c>
      <c r="R1318" s="153" t="str">
        <f t="shared" si="406"/>
        <v>A+J=</v>
      </c>
      <c r="S1318" s="148">
        <f t="shared" si="407"/>
        <v>44784</v>
      </c>
      <c r="T1318" s="154">
        <f t="shared" si="399"/>
        <v>0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7" t="str">
        <f t="shared" ca="1" si="408"/>
        <v>Pago</v>
      </c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</row>
    <row r="1319" spans="1:208" x14ac:dyDescent="0.2">
      <c r="A1319" s="143">
        <f t="shared" si="400"/>
        <v>44769</v>
      </c>
      <c r="B1319" s="144">
        <f t="shared" ca="1" si="409"/>
        <v>-1633.447955190009</v>
      </c>
      <c r="C1319" s="145">
        <f t="shared" si="401"/>
        <v>-1621.620000000009</v>
      </c>
      <c r="D1319" s="146">
        <f ca="1">IF(A1319&lt;$B$1,VLOOKUP(A1319,[1]DI!$A$4:$B$15000,2,FALSE),0)</f>
        <v>0.13150000000000001</v>
      </c>
      <c r="E1319" s="145">
        <f t="shared" ca="1" si="393"/>
        <v>1.0004903700000001</v>
      </c>
      <c r="F1319" s="145">
        <f ca="1">(TRUNC(PRODUCT($E$12:$E1318),16))</f>
        <v>1.2097898559443501</v>
      </c>
      <c r="G1319" s="145">
        <f t="shared" ca="1" si="392"/>
        <v>1.20269355922562</v>
      </c>
      <c r="H1319" s="145">
        <f t="shared" ca="1" si="394"/>
        <v>1.0059003399999999</v>
      </c>
      <c r="I1319" s="147">
        <f t="shared" si="402"/>
        <v>2.9499999999999998E-2</v>
      </c>
      <c r="J1319" s="148">
        <f t="shared" si="410"/>
        <v>44753</v>
      </c>
      <c r="K1319" s="149">
        <f t="shared" si="403"/>
        <v>12</v>
      </c>
      <c r="L1319" s="150">
        <f t="shared" si="404"/>
        <v>12</v>
      </c>
      <c r="M1319" s="151">
        <f t="shared" si="395"/>
        <v>1.0013853989999999</v>
      </c>
      <c r="N1319" s="151">
        <f t="shared" ca="1" si="396"/>
        <v>1.007293913</v>
      </c>
      <c r="O1319" s="150">
        <f t="shared" si="405"/>
        <v>0</v>
      </c>
      <c r="P1319" s="145">
        <f t="shared" ca="1" si="397"/>
        <v>-11.827955190000001</v>
      </c>
      <c r="Q1319" s="152">
        <f t="shared" si="398"/>
        <v>0</v>
      </c>
      <c r="R1319" s="153" t="str">
        <f t="shared" si="406"/>
        <v>A+J=</v>
      </c>
      <c r="S1319" s="148">
        <f t="shared" si="407"/>
        <v>44784</v>
      </c>
      <c r="T1319" s="154">
        <f t="shared" si="399"/>
        <v>0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7" t="str">
        <f t="shared" ca="1" si="408"/>
        <v>Pago</v>
      </c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</row>
    <row r="1320" spans="1:208" x14ac:dyDescent="0.2">
      <c r="A1320" s="143">
        <f t="shared" si="400"/>
        <v>44770</v>
      </c>
      <c r="B1320" s="144">
        <f t="shared" ca="1" si="409"/>
        <v>-1634.437498530009</v>
      </c>
      <c r="C1320" s="145">
        <f t="shared" si="401"/>
        <v>-1621.620000000009</v>
      </c>
      <c r="D1320" s="146">
        <f ca="1">IF(A1320&lt;$B$1,VLOOKUP(A1320,[1]DI!$A$4:$B$15000,2,FALSE),0)</f>
        <v>0.13150000000000001</v>
      </c>
      <c r="E1320" s="145">
        <f t="shared" ca="1" si="393"/>
        <v>1.0004903700000001</v>
      </c>
      <c r="F1320" s="145">
        <f ca="1">(TRUNC(PRODUCT($E$12:$E1319),16))</f>
        <v>1.21038310059601</v>
      </c>
      <c r="G1320" s="145">
        <f t="shared" ca="1" si="392"/>
        <v>1.20269355922562</v>
      </c>
      <c r="H1320" s="145">
        <f t="shared" ca="1" si="394"/>
        <v>1.0063936</v>
      </c>
      <c r="I1320" s="147">
        <f t="shared" si="402"/>
        <v>2.9499999999999998E-2</v>
      </c>
      <c r="J1320" s="148">
        <f t="shared" si="410"/>
        <v>44753</v>
      </c>
      <c r="K1320" s="149">
        <f t="shared" si="403"/>
        <v>13</v>
      </c>
      <c r="L1320" s="150">
        <f t="shared" si="404"/>
        <v>13</v>
      </c>
      <c r="M1320" s="151">
        <f t="shared" si="395"/>
        <v>1.001500936</v>
      </c>
      <c r="N1320" s="151">
        <f t="shared" ca="1" si="396"/>
        <v>1.007904132</v>
      </c>
      <c r="O1320" s="150">
        <f t="shared" si="405"/>
        <v>0</v>
      </c>
      <c r="P1320" s="145">
        <f t="shared" ca="1" si="397"/>
        <v>-12.81749853</v>
      </c>
      <c r="Q1320" s="152">
        <f t="shared" si="398"/>
        <v>0</v>
      </c>
      <c r="R1320" s="153" t="str">
        <f t="shared" si="406"/>
        <v>A+J=</v>
      </c>
      <c r="S1320" s="148">
        <f t="shared" si="407"/>
        <v>44784</v>
      </c>
      <c r="T1320" s="154">
        <f t="shared" si="399"/>
        <v>0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7" t="str">
        <f t="shared" ca="1" si="408"/>
        <v>Pago</v>
      </c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</row>
    <row r="1321" spans="1:208" x14ac:dyDescent="0.2">
      <c r="A1321" s="143">
        <f t="shared" si="400"/>
        <v>44771</v>
      </c>
      <c r="B1321" s="144">
        <f t="shared" ca="1" si="409"/>
        <v>-1635.4276548400089</v>
      </c>
      <c r="C1321" s="145">
        <f t="shared" si="401"/>
        <v>-1621.620000000009</v>
      </c>
      <c r="D1321" s="146">
        <f ca="1">IF(A1321&lt;$B$1,VLOOKUP(A1321,[1]DI!$A$4:$B$15000,2,FALSE),0)</f>
        <v>0.13150000000000001</v>
      </c>
      <c r="E1321" s="145">
        <f t="shared" ca="1" si="393"/>
        <v>1.0004903700000001</v>
      </c>
      <c r="F1321" s="145">
        <f ca="1">(TRUNC(PRODUCT($E$12:$E1320),16))</f>
        <v>1.21097663615705</v>
      </c>
      <c r="G1321" s="145">
        <f t="shared" ca="1" si="392"/>
        <v>1.20269355922562</v>
      </c>
      <c r="H1321" s="145">
        <f t="shared" ca="1" si="394"/>
        <v>1.0068871100000001</v>
      </c>
      <c r="I1321" s="147">
        <f t="shared" si="402"/>
        <v>2.9499999999999998E-2</v>
      </c>
      <c r="J1321" s="148">
        <f t="shared" si="410"/>
        <v>44753</v>
      </c>
      <c r="K1321" s="149">
        <f t="shared" si="403"/>
        <v>14</v>
      </c>
      <c r="L1321" s="150">
        <f t="shared" si="404"/>
        <v>14</v>
      </c>
      <c r="M1321" s="151">
        <f t="shared" si="395"/>
        <v>1.0016164860000001</v>
      </c>
      <c r="N1321" s="151">
        <f t="shared" ca="1" si="396"/>
        <v>1.0085147290000001</v>
      </c>
      <c r="O1321" s="150">
        <f t="shared" si="405"/>
        <v>0</v>
      </c>
      <c r="P1321" s="145">
        <f t="shared" ca="1" si="397"/>
        <v>-13.80765484</v>
      </c>
      <c r="Q1321" s="152">
        <f t="shared" si="398"/>
        <v>0</v>
      </c>
      <c r="R1321" s="153" t="str">
        <f t="shared" si="406"/>
        <v>A+J=</v>
      </c>
      <c r="S1321" s="148">
        <f t="shared" si="407"/>
        <v>44784</v>
      </c>
      <c r="T1321" s="154">
        <f t="shared" si="399"/>
        <v>0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7" t="str">
        <f t="shared" ca="1" si="408"/>
        <v>Pago</v>
      </c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</row>
    <row r="1322" spans="1:208" x14ac:dyDescent="0.2">
      <c r="A1322" s="143">
        <f t="shared" si="400"/>
        <v>44772</v>
      </c>
      <c r="B1322" s="144">
        <f t="shared" ca="1" si="409"/>
        <v>-1636.418390060009</v>
      </c>
      <c r="C1322" s="145">
        <f t="shared" si="401"/>
        <v>-1621.620000000009</v>
      </c>
      <c r="D1322" s="146">
        <f ca="1">IF(A1322&lt;$B$1,VLOOKUP(A1322,[1]DI!$A$4:$B$15000,2,FALSE),0)</f>
        <v>0</v>
      </c>
      <c r="E1322" s="145">
        <f t="shared" ca="1" si="393"/>
        <v>1</v>
      </c>
      <c r="F1322" s="145">
        <f ca="1">(TRUNC(PRODUCT($E$12:$E1321),16))</f>
        <v>1.21157046277012</v>
      </c>
      <c r="G1322" s="145">
        <f t="shared" ca="1" si="392"/>
        <v>1.20269355922562</v>
      </c>
      <c r="H1322" s="145">
        <f t="shared" ca="1" si="394"/>
        <v>1.0073808500000001</v>
      </c>
      <c r="I1322" s="147">
        <f t="shared" si="402"/>
        <v>2.9499999999999998E-2</v>
      </c>
      <c r="J1322" s="148">
        <f t="shared" si="410"/>
        <v>44753</v>
      </c>
      <c r="K1322" s="149">
        <f t="shared" si="403"/>
        <v>14</v>
      </c>
      <c r="L1322" s="150">
        <f t="shared" si="404"/>
        <v>15</v>
      </c>
      <c r="M1322" s="151">
        <f t="shared" si="395"/>
        <v>1.0017320489999999</v>
      </c>
      <c r="N1322" s="151">
        <f t="shared" ca="1" si="396"/>
        <v>1.0091256829999999</v>
      </c>
      <c r="O1322" s="150">
        <f t="shared" si="405"/>
        <v>0</v>
      </c>
      <c r="P1322" s="145">
        <f t="shared" ca="1" si="397"/>
        <v>-14.798390059999999</v>
      </c>
      <c r="Q1322" s="152">
        <f t="shared" si="398"/>
        <v>0</v>
      </c>
      <c r="R1322" s="153" t="str">
        <f t="shared" si="406"/>
        <v>A+J=</v>
      </c>
      <c r="S1322" s="148">
        <f t="shared" si="407"/>
        <v>44784</v>
      </c>
      <c r="T1322" s="154">
        <f t="shared" si="399"/>
        <v>0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7" t="str">
        <f t="shared" ca="1" si="408"/>
        <v>Pago</v>
      </c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</row>
    <row r="1323" spans="1:208" x14ac:dyDescent="0.2">
      <c r="A1323" s="143">
        <f t="shared" si="400"/>
        <v>44773</v>
      </c>
      <c r="B1323" s="144">
        <f t="shared" ca="1" si="409"/>
        <v>-1636.418390060009</v>
      </c>
      <c r="C1323" s="145">
        <f t="shared" si="401"/>
        <v>-1621.620000000009</v>
      </c>
      <c r="D1323" s="146">
        <f ca="1">IF(A1323&lt;$B$1,VLOOKUP(A1323,[1]DI!$A$4:$B$15000,2,FALSE),0)</f>
        <v>0</v>
      </c>
      <c r="E1323" s="145">
        <f t="shared" ca="1" si="393"/>
        <v>1</v>
      </c>
      <c r="F1323" s="145">
        <f ca="1">(TRUNC(PRODUCT($E$12:$E1322),16))</f>
        <v>1.21157046277012</v>
      </c>
      <c r="G1323" s="145">
        <f t="shared" ca="1" si="392"/>
        <v>1.20269355922562</v>
      </c>
      <c r="H1323" s="145">
        <f t="shared" ca="1" si="394"/>
        <v>1.0073808500000001</v>
      </c>
      <c r="I1323" s="147">
        <f t="shared" si="402"/>
        <v>2.9499999999999998E-2</v>
      </c>
      <c r="J1323" s="148">
        <f t="shared" si="410"/>
        <v>44753</v>
      </c>
      <c r="K1323" s="149">
        <f t="shared" si="403"/>
        <v>14</v>
      </c>
      <c r="L1323" s="150">
        <f t="shared" si="404"/>
        <v>15</v>
      </c>
      <c r="M1323" s="151">
        <f t="shared" si="395"/>
        <v>1.0017320489999999</v>
      </c>
      <c r="N1323" s="151">
        <f t="shared" ca="1" si="396"/>
        <v>1.0091256829999999</v>
      </c>
      <c r="O1323" s="150">
        <f t="shared" si="405"/>
        <v>0</v>
      </c>
      <c r="P1323" s="145">
        <f t="shared" ca="1" si="397"/>
        <v>-14.798390059999999</v>
      </c>
      <c r="Q1323" s="152">
        <f t="shared" si="398"/>
        <v>0</v>
      </c>
      <c r="R1323" s="153" t="str">
        <f t="shared" si="406"/>
        <v>A+J=</v>
      </c>
      <c r="S1323" s="148">
        <f t="shared" si="407"/>
        <v>44784</v>
      </c>
      <c r="T1323" s="154">
        <f t="shared" si="399"/>
        <v>0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7" t="str">
        <f t="shared" ca="1" si="408"/>
        <v>Pago</v>
      </c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</row>
    <row r="1324" spans="1:208" x14ac:dyDescent="0.2">
      <c r="A1324" s="143">
        <f t="shared" si="400"/>
        <v>44774</v>
      </c>
      <c r="B1324" s="144">
        <f t="shared" ca="1" si="409"/>
        <v>-1636.418390060009</v>
      </c>
      <c r="C1324" s="145">
        <f t="shared" si="401"/>
        <v>-1621.620000000009</v>
      </c>
      <c r="D1324" s="146">
        <f ca="1">IF(A1324&lt;$B$1,VLOOKUP(A1324,[1]DI!$A$4:$B$15000,2,FALSE),0)</f>
        <v>0.13150000000000001</v>
      </c>
      <c r="E1324" s="145">
        <f t="shared" ca="1" si="393"/>
        <v>1.0004903700000001</v>
      </c>
      <c r="F1324" s="145">
        <f ca="1">(TRUNC(PRODUCT($E$12:$E1323),16))</f>
        <v>1.21157046277012</v>
      </c>
      <c r="G1324" s="145">
        <f t="shared" ca="1" si="392"/>
        <v>1.20269355922562</v>
      </c>
      <c r="H1324" s="145">
        <f t="shared" ca="1" si="394"/>
        <v>1.0073808500000001</v>
      </c>
      <c r="I1324" s="147">
        <f t="shared" si="402"/>
        <v>2.9499999999999998E-2</v>
      </c>
      <c r="J1324" s="148">
        <f t="shared" si="410"/>
        <v>44753</v>
      </c>
      <c r="K1324" s="149">
        <f t="shared" si="403"/>
        <v>15</v>
      </c>
      <c r="L1324" s="150">
        <f t="shared" si="404"/>
        <v>15</v>
      </c>
      <c r="M1324" s="151">
        <f t="shared" si="395"/>
        <v>1.0017320489999999</v>
      </c>
      <c r="N1324" s="151">
        <f t="shared" ca="1" si="396"/>
        <v>1.0091256829999999</v>
      </c>
      <c r="O1324" s="150">
        <f t="shared" si="405"/>
        <v>0</v>
      </c>
      <c r="P1324" s="145">
        <f t="shared" ca="1" si="397"/>
        <v>-14.798390059999999</v>
      </c>
      <c r="Q1324" s="152">
        <f t="shared" si="398"/>
        <v>0</v>
      </c>
      <c r="R1324" s="153" t="str">
        <f t="shared" si="406"/>
        <v>A+J=</v>
      </c>
      <c r="S1324" s="148">
        <f t="shared" si="407"/>
        <v>44784</v>
      </c>
      <c r="T1324" s="154">
        <f t="shared" si="399"/>
        <v>0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7" t="str">
        <f t="shared" ca="1" si="408"/>
        <v>Pago</v>
      </c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</row>
    <row r="1325" spans="1:208" x14ac:dyDescent="0.2">
      <c r="A1325" s="143">
        <f t="shared" si="400"/>
        <v>44775</v>
      </c>
      <c r="B1325" s="144">
        <f t="shared" ca="1" si="409"/>
        <v>-1637.4097382600089</v>
      </c>
      <c r="C1325" s="145">
        <f t="shared" si="401"/>
        <v>-1621.620000000009</v>
      </c>
      <c r="D1325" s="146">
        <f ca="1">IF(A1325&lt;$B$1,VLOOKUP(A1325,[1]DI!$A$4:$B$15000,2,FALSE),0)</f>
        <v>0.13150000000000001</v>
      </c>
      <c r="E1325" s="145">
        <f t="shared" ca="1" si="393"/>
        <v>1.0004903700000001</v>
      </c>
      <c r="F1325" s="145">
        <f ca="1">(TRUNC(PRODUCT($E$12:$E1324),16))</f>
        <v>1.21216458057795</v>
      </c>
      <c r="G1325" s="145">
        <f t="shared" ca="1" si="392"/>
        <v>1.20269355922562</v>
      </c>
      <c r="H1325" s="145">
        <f t="shared" ca="1" si="394"/>
        <v>1.0078748399999999</v>
      </c>
      <c r="I1325" s="147">
        <f t="shared" si="402"/>
        <v>2.9499999999999998E-2</v>
      </c>
      <c r="J1325" s="148">
        <f t="shared" si="410"/>
        <v>44753</v>
      </c>
      <c r="K1325" s="149">
        <f t="shared" si="403"/>
        <v>16</v>
      </c>
      <c r="L1325" s="150">
        <f t="shared" si="404"/>
        <v>16</v>
      </c>
      <c r="M1325" s="151">
        <f t="shared" si="395"/>
        <v>1.0018476249999999</v>
      </c>
      <c r="N1325" s="151">
        <f t="shared" ca="1" si="396"/>
        <v>1.009737015</v>
      </c>
      <c r="O1325" s="150">
        <f t="shared" si="405"/>
        <v>0</v>
      </c>
      <c r="P1325" s="145">
        <f t="shared" ca="1" si="397"/>
        <v>-15.78973826</v>
      </c>
      <c r="Q1325" s="152">
        <f t="shared" si="398"/>
        <v>0</v>
      </c>
      <c r="R1325" s="153" t="str">
        <f t="shared" si="406"/>
        <v>A+J=</v>
      </c>
      <c r="S1325" s="148">
        <f t="shared" si="407"/>
        <v>44784</v>
      </c>
      <c r="T1325" s="154">
        <f t="shared" si="399"/>
        <v>0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7" t="str">
        <f t="shared" ca="1" si="408"/>
        <v>Pago</v>
      </c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</row>
    <row r="1326" spans="1:208" x14ac:dyDescent="0.2">
      <c r="A1326" s="143">
        <f t="shared" si="400"/>
        <v>44776</v>
      </c>
      <c r="B1326" s="144">
        <f t="shared" ca="1" si="409"/>
        <v>-1638.401683210009</v>
      </c>
      <c r="C1326" s="145">
        <f t="shared" si="401"/>
        <v>-1621.620000000009</v>
      </c>
      <c r="D1326" s="146">
        <f ca="1">IF(A1326&lt;$B$1,VLOOKUP(A1326,[1]DI!$A$4:$B$15000,2,FALSE),0)</f>
        <v>0.13150000000000001</v>
      </c>
      <c r="E1326" s="145">
        <f t="shared" ca="1" si="393"/>
        <v>1.0004903700000001</v>
      </c>
      <c r="F1326" s="145">
        <f ca="1">(TRUNC(PRODUCT($E$12:$E1325),16))</f>
        <v>1.21275898972333</v>
      </c>
      <c r="G1326" s="145">
        <f t="shared" ca="1" si="392"/>
        <v>1.20269355922562</v>
      </c>
      <c r="H1326" s="145">
        <f t="shared" ca="1" si="394"/>
        <v>1.0083690700000001</v>
      </c>
      <c r="I1326" s="147">
        <f t="shared" si="402"/>
        <v>2.9499999999999998E-2</v>
      </c>
      <c r="J1326" s="148">
        <f t="shared" si="410"/>
        <v>44753</v>
      </c>
      <c r="K1326" s="149">
        <f t="shared" si="403"/>
        <v>17</v>
      </c>
      <c r="L1326" s="150">
        <f t="shared" si="404"/>
        <v>17</v>
      </c>
      <c r="M1326" s="151">
        <f t="shared" si="395"/>
        <v>1.001963215</v>
      </c>
      <c r="N1326" s="151">
        <f t="shared" ca="1" si="396"/>
        <v>1.0103487149999999</v>
      </c>
      <c r="O1326" s="150">
        <f t="shared" si="405"/>
        <v>0</v>
      </c>
      <c r="P1326" s="145">
        <f t="shared" ca="1" si="397"/>
        <v>-16.781683210000001</v>
      </c>
      <c r="Q1326" s="152">
        <f t="shared" si="398"/>
        <v>0</v>
      </c>
      <c r="R1326" s="153" t="str">
        <f t="shared" si="406"/>
        <v>A+J=</v>
      </c>
      <c r="S1326" s="148">
        <f t="shared" si="407"/>
        <v>44784</v>
      </c>
      <c r="T1326" s="154">
        <f t="shared" si="399"/>
        <v>0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7" t="str">
        <f t="shared" ca="1" si="408"/>
        <v>Pago</v>
      </c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</row>
    <row r="1327" spans="1:208" x14ac:dyDescent="0.2">
      <c r="A1327" s="143">
        <f t="shared" si="400"/>
        <v>44777</v>
      </c>
      <c r="B1327" s="144">
        <f t="shared" ca="1" si="409"/>
        <v>-1639.3942427600091</v>
      </c>
      <c r="C1327" s="145">
        <f t="shared" si="401"/>
        <v>-1621.620000000009</v>
      </c>
      <c r="D1327" s="146">
        <f ca="1">IF(A1327&lt;$B$1,VLOOKUP(A1327,[1]DI!$A$4:$B$15000,2,FALSE),0)</f>
        <v>0.13650000000000001</v>
      </c>
      <c r="E1327" s="145">
        <f t="shared" ca="1" si="393"/>
        <v>1.00050788</v>
      </c>
      <c r="F1327" s="145">
        <f ca="1">(TRUNC(PRODUCT($E$12:$E1326),16))</f>
        <v>1.21335369034912</v>
      </c>
      <c r="G1327" s="145">
        <f t="shared" ca="1" si="392"/>
        <v>1.20269355922562</v>
      </c>
      <c r="H1327" s="145">
        <f t="shared" ca="1" si="394"/>
        <v>1.0088635500000001</v>
      </c>
      <c r="I1327" s="147">
        <f t="shared" si="402"/>
        <v>2.9499999999999998E-2</v>
      </c>
      <c r="J1327" s="148">
        <f t="shared" si="410"/>
        <v>44753</v>
      </c>
      <c r="K1327" s="149">
        <f t="shared" si="403"/>
        <v>18</v>
      </c>
      <c r="L1327" s="150">
        <f t="shared" si="404"/>
        <v>18</v>
      </c>
      <c r="M1327" s="151">
        <f t="shared" si="395"/>
        <v>1.002078818</v>
      </c>
      <c r="N1327" s="151">
        <f t="shared" ca="1" si="396"/>
        <v>1.0109607940000001</v>
      </c>
      <c r="O1327" s="150">
        <f t="shared" si="405"/>
        <v>0</v>
      </c>
      <c r="P1327" s="145">
        <f t="shared" ca="1" si="397"/>
        <v>-17.77424276</v>
      </c>
      <c r="Q1327" s="152">
        <f t="shared" si="398"/>
        <v>0</v>
      </c>
      <c r="R1327" s="153" t="str">
        <f t="shared" si="406"/>
        <v>A+J=</v>
      </c>
      <c r="S1327" s="148">
        <f t="shared" si="407"/>
        <v>44784</v>
      </c>
      <c r="T1327" s="154">
        <f t="shared" si="399"/>
        <v>0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7" t="str">
        <f t="shared" ca="1" si="408"/>
        <v>Pago</v>
      </c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</row>
    <row r="1328" spans="1:208" x14ac:dyDescent="0.2">
      <c r="A1328" s="143">
        <f t="shared" si="400"/>
        <v>44778</v>
      </c>
      <c r="B1328" s="144">
        <f t="shared" ca="1" si="409"/>
        <v>-1640.4161001200089</v>
      </c>
      <c r="C1328" s="145">
        <f t="shared" si="401"/>
        <v>-1621.620000000009</v>
      </c>
      <c r="D1328" s="146">
        <f ca="1">IF(A1328&lt;$B$1,VLOOKUP(A1328,[1]DI!$A$4:$B$15000,2,FALSE),0)</f>
        <v>0.13650000000000001</v>
      </c>
      <c r="E1328" s="145">
        <f t="shared" ca="1" si="393"/>
        <v>1.00050788</v>
      </c>
      <c r="F1328" s="145">
        <f ca="1">(TRUNC(PRODUCT($E$12:$E1327),16))</f>
        <v>1.2139699284213701</v>
      </c>
      <c r="G1328" s="145">
        <f t="shared" ref="G1328:G1391" ca="1" si="411">IF(O1327&gt;0,F1327,G1327)</f>
        <v>1.20269355922562</v>
      </c>
      <c r="H1328" s="145">
        <f t="shared" ca="1" si="394"/>
        <v>1.00937593</v>
      </c>
      <c r="I1328" s="147">
        <f t="shared" si="402"/>
        <v>2.9499999999999998E-2</v>
      </c>
      <c r="J1328" s="148">
        <f t="shared" si="410"/>
        <v>44753</v>
      </c>
      <c r="K1328" s="149">
        <f t="shared" si="403"/>
        <v>19</v>
      </c>
      <c r="L1328" s="150">
        <f t="shared" si="404"/>
        <v>19</v>
      </c>
      <c r="M1328" s="151">
        <f t="shared" si="395"/>
        <v>1.0021944350000001</v>
      </c>
      <c r="N1328" s="151">
        <f t="shared" ca="1" si="396"/>
        <v>1.01159094</v>
      </c>
      <c r="O1328" s="150">
        <f t="shared" si="405"/>
        <v>0</v>
      </c>
      <c r="P1328" s="145">
        <f t="shared" ca="1" si="397"/>
        <v>-18.796100119999998</v>
      </c>
      <c r="Q1328" s="152">
        <f t="shared" si="398"/>
        <v>0</v>
      </c>
      <c r="R1328" s="153" t="str">
        <f t="shared" si="406"/>
        <v>A+J=</v>
      </c>
      <c r="S1328" s="148">
        <f t="shared" si="407"/>
        <v>44784</v>
      </c>
      <c r="T1328" s="154">
        <f t="shared" si="399"/>
        <v>0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7" t="str">
        <f t="shared" ca="1" si="408"/>
        <v>Pago</v>
      </c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</row>
    <row r="1329" spans="1:208" x14ac:dyDescent="0.2">
      <c r="A1329" s="143">
        <f t="shared" si="400"/>
        <v>44779</v>
      </c>
      <c r="B1329" s="144">
        <f t="shared" ca="1" si="409"/>
        <v>-1641.438593150009</v>
      </c>
      <c r="C1329" s="145">
        <f t="shared" si="401"/>
        <v>-1621.620000000009</v>
      </c>
      <c r="D1329" s="146">
        <f ca="1">IF(A1329&lt;$B$1,VLOOKUP(A1329,[1]DI!$A$4:$B$15000,2,FALSE),0)</f>
        <v>0</v>
      </c>
      <c r="E1329" s="145">
        <f t="shared" ca="1" si="393"/>
        <v>1</v>
      </c>
      <c r="F1329" s="145">
        <f ca="1">(TRUNC(PRODUCT($E$12:$E1328),16))</f>
        <v>1.2145864794686201</v>
      </c>
      <c r="G1329" s="145">
        <f t="shared" ca="1" si="411"/>
        <v>1.20269355922562</v>
      </c>
      <c r="H1329" s="145">
        <f t="shared" ca="1" si="394"/>
        <v>1.00988857</v>
      </c>
      <c r="I1329" s="147">
        <f t="shared" si="402"/>
        <v>2.9499999999999998E-2</v>
      </c>
      <c r="J1329" s="148">
        <f t="shared" si="410"/>
        <v>44753</v>
      </c>
      <c r="K1329" s="149">
        <f t="shared" si="403"/>
        <v>19</v>
      </c>
      <c r="L1329" s="150">
        <f t="shared" si="404"/>
        <v>20</v>
      </c>
      <c r="M1329" s="151">
        <f t="shared" si="395"/>
        <v>1.0023100650000001</v>
      </c>
      <c r="N1329" s="151">
        <f t="shared" ca="1" si="396"/>
        <v>1.0122214780000001</v>
      </c>
      <c r="O1329" s="150">
        <f t="shared" si="405"/>
        <v>0</v>
      </c>
      <c r="P1329" s="145">
        <f t="shared" ca="1" si="397"/>
        <v>-19.818593150000002</v>
      </c>
      <c r="Q1329" s="152">
        <f t="shared" si="398"/>
        <v>0</v>
      </c>
      <c r="R1329" s="153" t="str">
        <f t="shared" si="406"/>
        <v>A+J=</v>
      </c>
      <c r="S1329" s="148">
        <f t="shared" si="407"/>
        <v>44784</v>
      </c>
      <c r="T1329" s="154">
        <f t="shared" si="399"/>
        <v>0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7" t="str">
        <f t="shared" ca="1" si="408"/>
        <v>Pago</v>
      </c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</row>
    <row r="1330" spans="1:208" x14ac:dyDescent="0.2">
      <c r="A1330" s="143">
        <f t="shared" si="400"/>
        <v>44780</v>
      </c>
      <c r="B1330" s="144">
        <f t="shared" ca="1" si="409"/>
        <v>-1641.438593150009</v>
      </c>
      <c r="C1330" s="145">
        <f t="shared" si="401"/>
        <v>-1621.620000000009</v>
      </c>
      <c r="D1330" s="146">
        <f ca="1">IF(A1330&lt;$B$1,VLOOKUP(A1330,[1]DI!$A$4:$B$15000,2,FALSE),0)</f>
        <v>0</v>
      </c>
      <c r="E1330" s="145">
        <f t="shared" ca="1" si="393"/>
        <v>1</v>
      </c>
      <c r="F1330" s="145">
        <f ca="1">(TRUNC(PRODUCT($E$12:$E1329),16))</f>
        <v>1.2145864794686201</v>
      </c>
      <c r="G1330" s="145">
        <f t="shared" ca="1" si="411"/>
        <v>1.20269355922562</v>
      </c>
      <c r="H1330" s="145">
        <f t="shared" ca="1" si="394"/>
        <v>1.00988857</v>
      </c>
      <c r="I1330" s="147">
        <f t="shared" si="402"/>
        <v>2.9499999999999998E-2</v>
      </c>
      <c r="J1330" s="148">
        <f t="shared" si="410"/>
        <v>44753</v>
      </c>
      <c r="K1330" s="149">
        <f t="shared" si="403"/>
        <v>19</v>
      </c>
      <c r="L1330" s="150">
        <f t="shared" si="404"/>
        <v>20</v>
      </c>
      <c r="M1330" s="151">
        <f t="shared" si="395"/>
        <v>1.0023100650000001</v>
      </c>
      <c r="N1330" s="151">
        <f t="shared" ca="1" si="396"/>
        <v>1.0122214780000001</v>
      </c>
      <c r="O1330" s="150">
        <f t="shared" si="405"/>
        <v>0</v>
      </c>
      <c r="P1330" s="145">
        <f t="shared" ca="1" si="397"/>
        <v>-19.818593150000002</v>
      </c>
      <c r="Q1330" s="152">
        <f t="shared" si="398"/>
        <v>0</v>
      </c>
      <c r="R1330" s="153" t="str">
        <f t="shared" si="406"/>
        <v>A+J=</v>
      </c>
      <c r="S1330" s="148">
        <f t="shared" si="407"/>
        <v>44784</v>
      </c>
      <c r="T1330" s="154">
        <f t="shared" si="399"/>
        <v>0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7" t="str">
        <f t="shared" ca="1" si="408"/>
        <v>Pago</v>
      </c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</row>
    <row r="1331" spans="1:208" x14ac:dyDescent="0.2">
      <c r="A1331" s="143">
        <f t="shared" si="400"/>
        <v>44781</v>
      </c>
      <c r="B1331" s="144">
        <f t="shared" ca="1" si="409"/>
        <v>-1641.438593150009</v>
      </c>
      <c r="C1331" s="145">
        <f t="shared" si="401"/>
        <v>-1621.620000000009</v>
      </c>
      <c r="D1331" s="146">
        <f ca="1">IF(A1331&lt;$B$1,VLOOKUP(A1331,[1]DI!$A$4:$B$15000,2,FALSE),0)</f>
        <v>0.13650000000000001</v>
      </c>
      <c r="E1331" s="145">
        <f t="shared" ca="1" si="393"/>
        <v>1.00050788</v>
      </c>
      <c r="F1331" s="145">
        <f ca="1">(TRUNC(PRODUCT($E$12:$E1330),16))</f>
        <v>1.2145864794686201</v>
      </c>
      <c r="G1331" s="145">
        <f t="shared" ca="1" si="411"/>
        <v>1.20269355922562</v>
      </c>
      <c r="H1331" s="145">
        <f t="shared" ca="1" si="394"/>
        <v>1.00988857</v>
      </c>
      <c r="I1331" s="147">
        <f t="shared" si="402"/>
        <v>2.9499999999999998E-2</v>
      </c>
      <c r="J1331" s="148">
        <f t="shared" si="410"/>
        <v>44753</v>
      </c>
      <c r="K1331" s="149">
        <f t="shared" si="403"/>
        <v>20</v>
      </c>
      <c r="L1331" s="150">
        <f t="shared" si="404"/>
        <v>20</v>
      </c>
      <c r="M1331" s="151">
        <f t="shared" si="395"/>
        <v>1.0023100650000001</v>
      </c>
      <c r="N1331" s="151">
        <f t="shared" ca="1" si="396"/>
        <v>1.0122214780000001</v>
      </c>
      <c r="O1331" s="150">
        <f t="shared" si="405"/>
        <v>0</v>
      </c>
      <c r="P1331" s="145">
        <f t="shared" ca="1" si="397"/>
        <v>-19.818593150000002</v>
      </c>
      <c r="Q1331" s="152">
        <f t="shared" si="398"/>
        <v>0</v>
      </c>
      <c r="R1331" s="153" t="str">
        <f t="shared" si="406"/>
        <v>A+J=</v>
      </c>
      <c r="S1331" s="148">
        <f t="shared" si="407"/>
        <v>44784</v>
      </c>
      <c r="T1331" s="154">
        <f t="shared" si="399"/>
        <v>0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7" t="str">
        <f t="shared" ca="1" si="408"/>
        <v>Pago</v>
      </c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</row>
    <row r="1332" spans="1:208" x14ac:dyDescent="0.2">
      <c r="A1332" s="143">
        <f t="shared" si="400"/>
        <v>44782</v>
      </c>
      <c r="B1332" s="144">
        <f t="shared" ca="1" si="409"/>
        <v>-1642.4617234800089</v>
      </c>
      <c r="C1332" s="145">
        <f t="shared" si="401"/>
        <v>-1621.620000000009</v>
      </c>
      <c r="D1332" s="146">
        <f ca="1">IF(A1332&lt;$B$1,VLOOKUP(A1332,[1]DI!$A$4:$B$15000,2,FALSE),0)</f>
        <v>0.13650000000000001</v>
      </c>
      <c r="E1332" s="145">
        <f t="shared" ca="1" si="393"/>
        <v>1.00050788</v>
      </c>
      <c r="F1332" s="145">
        <f ca="1">(TRUNC(PRODUCT($E$12:$E1331),16))</f>
        <v>1.21520334364981</v>
      </c>
      <c r="G1332" s="145">
        <f t="shared" ca="1" si="411"/>
        <v>1.20269355922562</v>
      </c>
      <c r="H1332" s="145">
        <f t="shared" ca="1" si="394"/>
        <v>1.0104014699999999</v>
      </c>
      <c r="I1332" s="147">
        <f t="shared" si="402"/>
        <v>2.9499999999999998E-2</v>
      </c>
      <c r="J1332" s="148">
        <f t="shared" si="410"/>
        <v>44753</v>
      </c>
      <c r="K1332" s="149">
        <f t="shared" si="403"/>
        <v>21</v>
      </c>
      <c r="L1332" s="150">
        <f t="shared" si="404"/>
        <v>21</v>
      </c>
      <c r="M1332" s="151">
        <f t="shared" si="395"/>
        <v>1.0024257080000001</v>
      </c>
      <c r="N1332" s="151">
        <f t="shared" ca="1" si="396"/>
        <v>1.012852409</v>
      </c>
      <c r="O1332" s="150">
        <f t="shared" si="405"/>
        <v>0</v>
      </c>
      <c r="P1332" s="145">
        <f t="shared" ca="1" si="397"/>
        <v>-20.841723479999999</v>
      </c>
      <c r="Q1332" s="152">
        <f t="shared" si="398"/>
        <v>0</v>
      </c>
      <c r="R1332" s="153" t="str">
        <f t="shared" si="406"/>
        <v>A+J=</v>
      </c>
      <c r="S1332" s="148">
        <f t="shared" si="407"/>
        <v>44784</v>
      </c>
      <c r="T1332" s="154">
        <f t="shared" si="399"/>
        <v>0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7" t="str">
        <f t="shared" ca="1" si="408"/>
        <v>Pago</v>
      </c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</row>
    <row r="1333" spans="1:208" x14ac:dyDescent="0.2">
      <c r="A1333" s="143">
        <f t="shared" si="400"/>
        <v>44783</v>
      </c>
      <c r="B1333" s="144">
        <f t="shared" ca="1" si="409"/>
        <v>-1643.4855057000091</v>
      </c>
      <c r="C1333" s="145">
        <f t="shared" si="401"/>
        <v>-1621.620000000009</v>
      </c>
      <c r="D1333" s="146">
        <f ca="1">IF(A1333&lt;$B$1,VLOOKUP(A1333,[1]DI!$A$4:$B$15000,2,FALSE),0)</f>
        <v>0.13650000000000001</v>
      </c>
      <c r="E1333" s="145">
        <f t="shared" ca="1" si="393"/>
        <v>1.00050788</v>
      </c>
      <c r="F1333" s="145">
        <f ca="1">(TRUNC(PRODUCT($E$12:$E1332),16))</f>
        <v>1.2158205211239801</v>
      </c>
      <c r="G1333" s="145">
        <f t="shared" ca="1" si="411"/>
        <v>1.20269355922562</v>
      </c>
      <c r="H1333" s="145">
        <f t="shared" ca="1" si="394"/>
        <v>1.01091464</v>
      </c>
      <c r="I1333" s="147">
        <f t="shared" si="402"/>
        <v>2.9499999999999998E-2</v>
      </c>
      <c r="J1333" s="148">
        <f t="shared" si="410"/>
        <v>44753</v>
      </c>
      <c r="K1333" s="149">
        <f t="shared" si="403"/>
        <v>22</v>
      </c>
      <c r="L1333" s="150">
        <f t="shared" si="404"/>
        <v>22</v>
      </c>
      <c r="M1333" s="151">
        <f t="shared" si="395"/>
        <v>1.002541364</v>
      </c>
      <c r="N1333" s="151">
        <f t="shared" ca="1" si="396"/>
        <v>1.013483742</v>
      </c>
      <c r="O1333" s="150">
        <f t="shared" si="405"/>
        <v>0</v>
      </c>
      <c r="P1333" s="145">
        <f t="shared" ca="1" si="397"/>
        <v>-21.8655057</v>
      </c>
      <c r="Q1333" s="152">
        <f t="shared" si="398"/>
        <v>0</v>
      </c>
      <c r="R1333" s="153" t="str">
        <f t="shared" si="406"/>
        <v>A+J=</v>
      </c>
      <c r="S1333" s="148">
        <f t="shared" si="407"/>
        <v>44784</v>
      </c>
      <c r="T1333" s="154">
        <f t="shared" si="399"/>
        <v>0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7" t="str">
        <f t="shared" ca="1" si="408"/>
        <v>Pago</v>
      </c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</row>
    <row r="1334" spans="1:208" x14ac:dyDescent="0.2">
      <c r="A1334" s="143">
        <f t="shared" si="400"/>
        <v>44784</v>
      </c>
      <c r="B1334" s="144">
        <f t="shared" ca="1" si="409"/>
        <v>-1644.5099106200089</v>
      </c>
      <c r="C1334" s="145">
        <f t="shared" si="401"/>
        <v>-1621.620000000009</v>
      </c>
      <c r="D1334" s="146">
        <f ca="1">IF(A1334&lt;$B$1,VLOOKUP(A1334,[1]DI!$A$4:$B$15000,2,FALSE),0)</f>
        <v>0.13650000000000001</v>
      </c>
      <c r="E1334" s="145">
        <f t="shared" ca="1" si="393"/>
        <v>1.00050788</v>
      </c>
      <c r="F1334" s="145">
        <f ca="1">(TRUNC(PRODUCT($E$12:$E1333),16))</f>
        <v>1.21643801205025</v>
      </c>
      <c r="G1334" s="145">
        <f t="shared" ca="1" si="411"/>
        <v>1.20269355922562</v>
      </c>
      <c r="H1334" s="145">
        <f t="shared" ca="1" si="394"/>
        <v>1.0114280600000001</v>
      </c>
      <c r="I1334" s="147">
        <f t="shared" si="402"/>
        <v>2.9499999999999998E-2</v>
      </c>
      <c r="J1334" s="148">
        <f t="shared" si="410"/>
        <v>44753</v>
      </c>
      <c r="K1334" s="149">
        <f t="shared" si="403"/>
        <v>23</v>
      </c>
      <c r="L1334" s="150">
        <f t="shared" si="404"/>
        <v>23</v>
      </c>
      <c r="M1334" s="151">
        <f t="shared" si="395"/>
        <v>1.0026570340000001</v>
      </c>
      <c r="N1334" s="151">
        <f t="shared" ca="1" si="396"/>
        <v>1.0141154590000001</v>
      </c>
      <c r="O1334" s="150">
        <f t="shared" si="405"/>
        <v>44</v>
      </c>
      <c r="P1334" s="145">
        <f t="shared" ca="1" si="397"/>
        <v>-22.889910619999998</v>
      </c>
      <c r="Q1334" s="152">
        <f t="shared" si="398"/>
        <v>270.27</v>
      </c>
      <c r="R1334" s="153" t="str">
        <f t="shared" si="406"/>
        <v>A+J=</v>
      </c>
      <c r="S1334" s="148">
        <f t="shared" si="407"/>
        <v>44784</v>
      </c>
      <c r="T1334" s="154">
        <f t="shared" ca="1" si="399"/>
        <v>4823911.7429099996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7" t="str">
        <f t="shared" ca="1" si="408"/>
        <v>Pago</v>
      </c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</row>
    <row r="1335" spans="1:208" x14ac:dyDescent="0.2">
      <c r="A1335" s="143">
        <f t="shared" si="400"/>
        <v>44785</v>
      </c>
      <c r="B1335" s="144">
        <f t="shared" ca="1" si="409"/>
        <v>-1893.069245300009</v>
      </c>
      <c r="C1335" s="145">
        <f t="shared" si="401"/>
        <v>-1891.890000000009</v>
      </c>
      <c r="D1335" s="146">
        <f ca="1">IF(A1335&lt;$B$1,VLOOKUP(A1335,[1]DI!$A$4:$B$15000,2,FALSE),0)</f>
        <v>0.13650000000000001</v>
      </c>
      <c r="E1335" s="145">
        <f t="shared" ca="1" si="393"/>
        <v>1.00050788</v>
      </c>
      <c r="F1335" s="145">
        <f ca="1">(TRUNC(PRODUCT($E$12:$E1334),16))</f>
        <v>1.21705581658781</v>
      </c>
      <c r="G1335" s="145">
        <f t="shared" ca="1" si="411"/>
        <v>1.21643801205025</v>
      </c>
      <c r="H1335" s="145">
        <f t="shared" ca="1" si="394"/>
        <v>1.00050788</v>
      </c>
      <c r="I1335" s="147">
        <f t="shared" si="402"/>
        <v>2.9499999999999998E-2</v>
      </c>
      <c r="J1335" s="148">
        <f t="shared" si="410"/>
        <v>44784</v>
      </c>
      <c r="K1335" s="149">
        <f t="shared" si="403"/>
        <v>1</v>
      </c>
      <c r="L1335" s="150">
        <f t="shared" si="404"/>
        <v>1</v>
      </c>
      <c r="M1335" s="151">
        <f t="shared" si="395"/>
        <v>1.000115377</v>
      </c>
      <c r="N1335" s="151">
        <f t="shared" ca="1" si="396"/>
        <v>1.000623316</v>
      </c>
      <c r="O1335" s="150">
        <f t="shared" si="405"/>
        <v>0</v>
      </c>
      <c r="P1335" s="145">
        <f t="shared" ca="1" si="397"/>
        <v>-1.1792453000000001</v>
      </c>
      <c r="Q1335" s="152">
        <f t="shared" si="398"/>
        <v>0</v>
      </c>
      <c r="R1335" s="153" t="str">
        <f t="shared" si="406"/>
        <v>A+J=</v>
      </c>
      <c r="S1335" s="148">
        <f t="shared" si="407"/>
        <v>44816</v>
      </c>
      <c r="T1335" s="154">
        <f t="shared" si="399"/>
        <v>0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7" t="str">
        <f t="shared" ca="1" si="408"/>
        <v>Pago</v>
      </c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</row>
    <row r="1336" spans="1:208" x14ac:dyDescent="0.2">
      <c r="A1336" s="143">
        <f t="shared" si="400"/>
        <v>44786</v>
      </c>
      <c r="B1336" s="144">
        <f t="shared" ca="1" si="409"/>
        <v>-1894.0307000200089</v>
      </c>
      <c r="C1336" s="145">
        <f t="shared" si="401"/>
        <v>-1891.890000000009</v>
      </c>
      <c r="D1336" s="146">
        <f ca="1">IF(A1336&lt;$B$1,VLOOKUP(A1336,[1]DI!$A$4:$B$15000,2,FALSE),0)</f>
        <v>0</v>
      </c>
      <c r="E1336" s="145">
        <f t="shared" ca="1" si="393"/>
        <v>1</v>
      </c>
      <c r="F1336" s="145">
        <f ca="1">(TRUNC(PRODUCT($E$12:$E1335),16))</f>
        <v>1.21767393489594</v>
      </c>
      <c r="G1336" s="145">
        <f t="shared" ca="1" si="411"/>
        <v>1.21643801205025</v>
      </c>
      <c r="H1336" s="145">
        <f t="shared" ca="1" si="394"/>
        <v>1.00101602</v>
      </c>
      <c r="I1336" s="147">
        <f t="shared" si="402"/>
        <v>2.9499999999999998E-2</v>
      </c>
      <c r="J1336" s="148">
        <f t="shared" si="410"/>
        <v>44784</v>
      </c>
      <c r="K1336" s="149">
        <f t="shared" si="403"/>
        <v>1</v>
      </c>
      <c r="L1336" s="150">
        <f t="shared" si="404"/>
        <v>1</v>
      </c>
      <c r="M1336" s="151">
        <f t="shared" si="395"/>
        <v>1.000115377</v>
      </c>
      <c r="N1336" s="151">
        <f t="shared" ca="1" si="396"/>
        <v>1.0011315139999999</v>
      </c>
      <c r="O1336" s="150">
        <f t="shared" si="405"/>
        <v>0</v>
      </c>
      <c r="P1336" s="145">
        <f t="shared" ca="1" si="397"/>
        <v>-2.1407000200000001</v>
      </c>
      <c r="Q1336" s="152">
        <f t="shared" si="398"/>
        <v>0</v>
      </c>
      <c r="R1336" s="153" t="str">
        <f t="shared" si="406"/>
        <v>A+J=</v>
      </c>
      <c r="S1336" s="148">
        <f t="shared" si="407"/>
        <v>44816</v>
      </c>
      <c r="T1336" s="154">
        <f t="shared" si="399"/>
        <v>0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7" t="str">
        <f t="shared" ca="1" si="408"/>
        <v>Pago</v>
      </c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</row>
    <row r="1337" spans="1:208" x14ac:dyDescent="0.2">
      <c r="A1337" s="143">
        <f t="shared" si="400"/>
        <v>44787</v>
      </c>
      <c r="B1337" s="144">
        <f t="shared" ca="1" si="409"/>
        <v>-1894.0307000200089</v>
      </c>
      <c r="C1337" s="145">
        <f t="shared" si="401"/>
        <v>-1891.890000000009</v>
      </c>
      <c r="D1337" s="146">
        <f ca="1">IF(A1337&lt;$B$1,VLOOKUP(A1337,[1]DI!$A$4:$B$15000,2,FALSE),0)</f>
        <v>0</v>
      </c>
      <c r="E1337" s="145">
        <f t="shared" ca="1" si="393"/>
        <v>1</v>
      </c>
      <c r="F1337" s="145">
        <f ca="1">(TRUNC(PRODUCT($E$12:$E1336),16))</f>
        <v>1.21767393489594</v>
      </c>
      <c r="G1337" s="145">
        <f t="shared" ca="1" si="411"/>
        <v>1.21643801205025</v>
      </c>
      <c r="H1337" s="145">
        <f t="shared" ca="1" si="394"/>
        <v>1.00101602</v>
      </c>
      <c r="I1337" s="147">
        <f t="shared" si="402"/>
        <v>2.9499999999999998E-2</v>
      </c>
      <c r="J1337" s="148">
        <f t="shared" si="410"/>
        <v>44784</v>
      </c>
      <c r="K1337" s="149">
        <f t="shared" si="403"/>
        <v>1</v>
      </c>
      <c r="L1337" s="150">
        <f t="shared" si="404"/>
        <v>1</v>
      </c>
      <c r="M1337" s="151">
        <f t="shared" si="395"/>
        <v>1.000115377</v>
      </c>
      <c r="N1337" s="151">
        <f t="shared" ca="1" si="396"/>
        <v>1.0011315139999999</v>
      </c>
      <c r="O1337" s="150">
        <f t="shared" si="405"/>
        <v>0</v>
      </c>
      <c r="P1337" s="145">
        <f t="shared" ca="1" si="397"/>
        <v>-2.1407000200000001</v>
      </c>
      <c r="Q1337" s="152">
        <f t="shared" si="398"/>
        <v>0</v>
      </c>
      <c r="R1337" s="153" t="str">
        <f t="shared" si="406"/>
        <v>A+J=</v>
      </c>
      <c r="S1337" s="148">
        <f t="shared" si="407"/>
        <v>44816</v>
      </c>
      <c r="T1337" s="154">
        <f t="shared" si="399"/>
        <v>0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7" t="str">
        <f t="shared" ca="1" si="408"/>
        <v>Pago</v>
      </c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</row>
    <row r="1338" spans="1:208" x14ac:dyDescent="0.2">
      <c r="A1338" s="143">
        <f t="shared" si="400"/>
        <v>44788</v>
      </c>
      <c r="B1338" s="144">
        <f t="shared" ca="1" si="409"/>
        <v>-1894.2492265500089</v>
      </c>
      <c r="C1338" s="145">
        <f t="shared" si="401"/>
        <v>-1891.890000000009</v>
      </c>
      <c r="D1338" s="146">
        <f ca="1">IF(A1338&lt;$B$1,VLOOKUP(A1338,[1]DI!$A$4:$B$15000,2,FALSE),0)</f>
        <v>0.13650000000000001</v>
      </c>
      <c r="E1338" s="145">
        <f t="shared" ca="1" si="393"/>
        <v>1.00050788</v>
      </c>
      <c r="F1338" s="145">
        <f ca="1">(TRUNC(PRODUCT($E$12:$E1337),16))</f>
        <v>1.21767393489594</v>
      </c>
      <c r="G1338" s="145">
        <f t="shared" ca="1" si="411"/>
        <v>1.21643801205025</v>
      </c>
      <c r="H1338" s="145">
        <f t="shared" ca="1" si="394"/>
        <v>1.00101602</v>
      </c>
      <c r="I1338" s="147">
        <f t="shared" si="402"/>
        <v>2.9499999999999998E-2</v>
      </c>
      <c r="J1338" s="148">
        <f t="shared" si="410"/>
        <v>44784</v>
      </c>
      <c r="K1338" s="149">
        <f t="shared" si="403"/>
        <v>2</v>
      </c>
      <c r="L1338" s="150">
        <f t="shared" si="404"/>
        <v>2</v>
      </c>
      <c r="M1338" s="151">
        <f t="shared" si="395"/>
        <v>1.0002307669999999</v>
      </c>
      <c r="N1338" s="151">
        <f t="shared" ca="1" si="396"/>
        <v>1.001247021</v>
      </c>
      <c r="O1338" s="150">
        <f t="shared" si="405"/>
        <v>0</v>
      </c>
      <c r="P1338" s="145">
        <f t="shared" ca="1" si="397"/>
        <v>-2.3592265499999998</v>
      </c>
      <c r="Q1338" s="152">
        <f t="shared" si="398"/>
        <v>0</v>
      </c>
      <c r="R1338" s="153" t="str">
        <f t="shared" si="406"/>
        <v>A+J=</v>
      </c>
      <c r="S1338" s="148">
        <f t="shared" si="407"/>
        <v>44816</v>
      </c>
      <c r="T1338" s="154">
        <f t="shared" si="399"/>
        <v>0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7" t="str">
        <f t="shared" ca="1" si="408"/>
        <v>Pago</v>
      </c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</row>
    <row r="1339" spans="1:208" x14ac:dyDescent="0.2">
      <c r="A1339" s="143">
        <f t="shared" si="400"/>
        <v>44789</v>
      </c>
      <c r="B1339" s="144">
        <f t="shared" ca="1" si="409"/>
        <v>-1895.4299305100089</v>
      </c>
      <c r="C1339" s="145">
        <f t="shared" si="401"/>
        <v>-1891.890000000009</v>
      </c>
      <c r="D1339" s="146">
        <f ca="1">IF(A1339&lt;$B$1,VLOOKUP(A1339,[1]DI!$A$4:$B$15000,2,FALSE),0)</f>
        <v>0.13650000000000001</v>
      </c>
      <c r="E1339" s="145">
        <f t="shared" ca="1" si="393"/>
        <v>1.00050788</v>
      </c>
      <c r="F1339" s="145">
        <f ca="1">(TRUNC(PRODUCT($E$12:$E1338),16))</f>
        <v>1.218292367134</v>
      </c>
      <c r="G1339" s="145">
        <f t="shared" ca="1" si="411"/>
        <v>1.21643801205025</v>
      </c>
      <c r="H1339" s="145">
        <f t="shared" ca="1" si="394"/>
        <v>1.00152441</v>
      </c>
      <c r="I1339" s="147">
        <f t="shared" si="402"/>
        <v>2.9499999999999998E-2</v>
      </c>
      <c r="J1339" s="148">
        <f t="shared" si="410"/>
        <v>44784</v>
      </c>
      <c r="K1339" s="149">
        <f t="shared" si="403"/>
        <v>3</v>
      </c>
      <c r="L1339" s="150">
        <f t="shared" si="404"/>
        <v>3</v>
      </c>
      <c r="M1339" s="151">
        <f t="shared" si="395"/>
        <v>1.00034617</v>
      </c>
      <c r="N1339" s="151">
        <f t="shared" ca="1" si="396"/>
        <v>1.001871108</v>
      </c>
      <c r="O1339" s="150">
        <f t="shared" si="405"/>
        <v>0</v>
      </c>
      <c r="P1339" s="145">
        <f t="shared" ca="1" si="397"/>
        <v>-3.53993051</v>
      </c>
      <c r="Q1339" s="152">
        <f t="shared" si="398"/>
        <v>0</v>
      </c>
      <c r="R1339" s="153" t="str">
        <f t="shared" si="406"/>
        <v>A+J=</v>
      </c>
      <c r="S1339" s="148">
        <f t="shared" si="407"/>
        <v>44816</v>
      </c>
      <c r="T1339" s="154">
        <f t="shared" si="399"/>
        <v>0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7" t="str">
        <f t="shared" ca="1" si="408"/>
        <v>Pago</v>
      </c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</row>
    <row r="1340" spans="1:208" x14ac:dyDescent="0.2">
      <c r="A1340" s="143">
        <f t="shared" si="400"/>
        <v>44790</v>
      </c>
      <c r="B1340" s="144">
        <f t="shared" ca="1" si="409"/>
        <v>-1896.611391220009</v>
      </c>
      <c r="C1340" s="145">
        <f t="shared" si="401"/>
        <v>-1891.890000000009</v>
      </c>
      <c r="D1340" s="146">
        <f ca="1">IF(A1340&lt;$B$1,VLOOKUP(A1340,[1]DI!$A$4:$B$15000,2,FALSE),0)</f>
        <v>0.13650000000000001</v>
      </c>
      <c r="E1340" s="145">
        <f t="shared" ca="1" si="393"/>
        <v>1.00050788</v>
      </c>
      <c r="F1340" s="145">
        <f ca="1">(TRUNC(PRODUCT($E$12:$E1339),16))</f>
        <v>1.2189111134614199</v>
      </c>
      <c r="G1340" s="145">
        <f t="shared" ca="1" si="411"/>
        <v>1.21643801205025</v>
      </c>
      <c r="H1340" s="145">
        <f t="shared" ca="1" si="394"/>
        <v>1.00203307</v>
      </c>
      <c r="I1340" s="147">
        <f t="shared" si="402"/>
        <v>2.9499999999999998E-2</v>
      </c>
      <c r="J1340" s="148">
        <f t="shared" si="410"/>
        <v>44784</v>
      </c>
      <c r="K1340" s="149">
        <f t="shared" si="403"/>
        <v>4</v>
      </c>
      <c r="L1340" s="150">
        <f t="shared" si="404"/>
        <v>4</v>
      </c>
      <c r="M1340" s="151">
        <f t="shared" si="395"/>
        <v>1.000461587</v>
      </c>
      <c r="N1340" s="151">
        <f t="shared" ca="1" si="396"/>
        <v>1.0024955950000001</v>
      </c>
      <c r="O1340" s="150">
        <f t="shared" si="405"/>
        <v>0</v>
      </c>
      <c r="P1340" s="145">
        <f t="shared" ca="1" si="397"/>
        <v>-4.7213912200000001</v>
      </c>
      <c r="Q1340" s="152">
        <f t="shared" si="398"/>
        <v>0</v>
      </c>
      <c r="R1340" s="153" t="str">
        <f t="shared" si="406"/>
        <v>A+J=</v>
      </c>
      <c r="S1340" s="148">
        <f t="shared" si="407"/>
        <v>44816</v>
      </c>
      <c r="T1340" s="154">
        <f t="shared" si="399"/>
        <v>0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7" t="str">
        <f t="shared" ca="1" si="408"/>
        <v>Pago</v>
      </c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</row>
    <row r="1341" spans="1:208" x14ac:dyDescent="0.2">
      <c r="A1341" s="143">
        <f t="shared" si="400"/>
        <v>44791</v>
      </c>
      <c r="B1341" s="144">
        <f t="shared" ca="1" si="409"/>
        <v>-1897.7935746300091</v>
      </c>
      <c r="C1341" s="145">
        <f t="shared" si="401"/>
        <v>-1891.890000000009</v>
      </c>
      <c r="D1341" s="146">
        <f ca="1">IF(A1341&lt;$B$1,VLOOKUP(A1341,[1]DI!$A$4:$B$15000,2,FALSE),0)</f>
        <v>0.13650000000000001</v>
      </c>
      <c r="E1341" s="145">
        <f t="shared" ca="1" si="393"/>
        <v>1.00050788</v>
      </c>
      <c r="F1341" s="145">
        <f ca="1">(TRUNC(PRODUCT($E$12:$E1340),16))</f>
        <v>1.21953017403772</v>
      </c>
      <c r="G1341" s="145">
        <f t="shared" ca="1" si="411"/>
        <v>1.21643801205025</v>
      </c>
      <c r="H1341" s="145">
        <f t="shared" ca="1" si="394"/>
        <v>1.0025419799999999</v>
      </c>
      <c r="I1341" s="147">
        <f t="shared" si="402"/>
        <v>2.9499999999999998E-2</v>
      </c>
      <c r="J1341" s="148">
        <f t="shared" si="410"/>
        <v>44784</v>
      </c>
      <c r="K1341" s="149">
        <f t="shared" si="403"/>
        <v>5</v>
      </c>
      <c r="L1341" s="150">
        <f t="shared" si="404"/>
        <v>5</v>
      </c>
      <c r="M1341" s="151">
        <f t="shared" si="395"/>
        <v>1.0005770169999999</v>
      </c>
      <c r="N1341" s="151">
        <f t="shared" ca="1" si="396"/>
        <v>1.003120464</v>
      </c>
      <c r="O1341" s="150">
        <f t="shared" si="405"/>
        <v>0</v>
      </c>
      <c r="P1341" s="145">
        <f t="shared" ca="1" si="397"/>
        <v>-5.9035746299999996</v>
      </c>
      <c r="Q1341" s="152">
        <f t="shared" si="398"/>
        <v>0</v>
      </c>
      <c r="R1341" s="153" t="str">
        <f t="shared" si="406"/>
        <v>A+J=</v>
      </c>
      <c r="S1341" s="148">
        <f t="shared" si="407"/>
        <v>44816</v>
      </c>
      <c r="T1341" s="154">
        <f t="shared" si="399"/>
        <v>0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7" t="str">
        <f t="shared" ca="1" si="408"/>
        <v>Pago</v>
      </c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</row>
    <row r="1342" spans="1:208" x14ac:dyDescent="0.2">
      <c r="A1342" s="143">
        <f t="shared" si="400"/>
        <v>44792</v>
      </c>
      <c r="B1342" s="144">
        <f t="shared" ca="1" si="409"/>
        <v>-1898.976495880009</v>
      </c>
      <c r="C1342" s="145">
        <f t="shared" si="401"/>
        <v>-1891.890000000009</v>
      </c>
      <c r="D1342" s="146">
        <f ca="1">IF(A1342&lt;$B$1,VLOOKUP(A1342,[1]DI!$A$4:$B$15000,2,FALSE),0)</f>
        <v>0.13650000000000001</v>
      </c>
      <c r="E1342" s="145">
        <f t="shared" ca="1" si="393"/>
        <v>1.00050788</v>
      </c>
      <c r="F1342" s="145">
        <f ca="1">(TRUNC(PRODUCT($E$12:$E1341),16))</f>
        <v>1.22014954902251</v>
      </c>
      <c r="G1342" s="145">
        <f t="shared" ca="1" si="411"/>
        <v>1.21643801205025</v>
      </c>
      <c r="H1342" s="145">
        <f t="shared" ca="1" si="394"/>
        <v>1.0030511499999999</v>
      </c>
      <c r="I1342" s="147">
        <f t="shared" si="402"/>
        <v>2.9499999999999998E-2</v>
      </c>
      <c r="J1342" s="148">
        <f t="shared" si="410"/>
        <v>44784</v>
      </c>
      <c r="K1342" s="149">
        <f t="shared" si="403"/>
        <v>6</v>
      </c>
      <c r="L1342" s="150">
        <f t="shared" si="404"/>
        <v>6</v>
      </c>
      <c r="M1342" s="151">
        <f t="shared" si="395"/>
        <v>1.00069246</v>
      </c>
      <c r="N1342" s="151">
        <f t="shared" ca="1" si="396"/>
        <v>1.003745723</v>
      </c>
      <c r="O1342" s="150">
        <f t="shared" si="405"/>
        <v>0</v>
      </c>
      <c r="P1342" s="145">
        <f t="shared" ca="1" si="397"/>
        <v>-7.0864958800000002</v>
      </c>
      <c r="Q1342" s="152">
        <f t="shared" si="398"/>
        <v>0</v>
      </c>
      <c r="R1342" s="153" t="str">
        <f t="shared" si="406"/>
        <v>A+J=</v>
      </c>
      <c r="S1342" s="148">
        <f t="shared" si="407"/>
        <v>44816</v>
      </c>
      <c r="T1342" s="154">
        <f t="shared" si="399"/>
        <v>0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7" t="str">
        <f t="shared" ca="1" si="408"/>
        <v>Pago</v>
      </c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</row>
    <row r="1343" spans="1:208" x14ac:dyDescent="0.2">
      <c r="A1343" s="143">
        <f t="shared" si="400"/>
        <v>44793</v>
      </c>
      <c r="B1343" s="144">
        <f t="shared" ca="1" si="409"/>
        <v>-1900.160156860009</v>
      </c>
      <c r="C1343" s="145">
        <f t="shared" si="401"/>
        <v>-1891.890000000009</v>
      </c>
      <c r="D1343" s="146">
        <f ca="1">IF(A1343&lt;$B$1,VLOOKUP(A1343,[1]DI!$A$4:$B$15000,2,FALSE),0)</f>
        <v>0</v>
      </c>
      <c r="E1343" s="145">
        <f t="shared" ca="1" si="393"/>
        <v>1</v>
      </c>
      <c r="F1343" s="145">
        <f ca="1">(TRUNC(PRODUCT($E$12:$E1342),16))</f>
        <v>1.22076923857547</v>
      </c>
      <c r="G1343" s="145">
        <f t="shared" ca="1" si="411"/>
        <v>1.21643801205025</v>
      </c>
      <c r="H1343" s="145">
        <f t="shared" ca="1" si="394"/>
        <v>1.00356058</v>
      </c>
      <c r="I1343" s="147">
        <f t="shared" si="402"/>
        <v>2.9499999999999998E-2</v>
      </c>
      <c r="J1343" s="148">
        <f t="shared" si="410"/>
        <v>44784</v>
      </c>
      <c r="K1343" s="149">
        <f t="shared" si="403"/>
        <v>6</v>
      </c>
      <c r="L1343" s="150">
        <f t="shared" si="404"/>
        <v>7</v>
      </c>
      <c r="M1343" s="151">
        <f t="shared" si="395"/>
        <v>1.0008079160000001</v>
      </c>
      <c r="N1343" s="151">
        <f t="shared" ca="1" si="396"/>
        <v>1.0043713729999999</v>
      </c>
      <c r="O1343" s="150">
        <f t="shared" si="405"/>
        <v>0</v>
      </c>
      <c r="P1343" s="145">
        <f t="shared" ca="1" si="397"/>
        <v>-8.2701568600000002</v>
      </c>
      <c r="Q1343" s="152">
        <f t="shared" si="398"/>
        <v>0</v>
      </c>
      <c r="R1343" s="153" t="str">
        <f t="shared" si="406"/>
        <v>A+J=</v>
      </c>
      <c r="S1343" s="148">
        <f t="shared" si="407"/>
        <v>44816</v>
      </c>
      <c r="T1343" s="154">
        <f t="shared" si="399"/>
        <v>0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7" t="str">
        <f t="shared" ca="1" si="408"/>
        <v>Pago</v>
      </c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</row>
    <row r="1344" spans="1:208" x14ac:dyDescent="0.2">
      <c r="A1344" s="143">
        <f t="shared" si="400"/>
        <v>44794</v>
      </c>
      <c r="B1344" s="144">
        <f t="shared" ca="1" si="409"/>
        <v>-1900.160156860009</v>
      </c>
      <c r="C1344" s="145">
        <f t="shared" si="401"/>
        <v>-1891.890000000009</v>
      </c>
      <c r="D1344" s="146">
        <f ca="1">IF(A1344&lt;$B$1,VLOOKUP(A1344,[1]DI!$A$4:$B$15000,2,FALSE),0)</f>
        <v>0</v>
      </c>
      <c r="E1344" s="145">
        <f t="shared" ca="1" si="393"/>
        <v>1</v>
      </c>
      <c r="F1344" s="145">
        <f ca="1">(TRUNC(PRODUCT($E$12:$E1343),16))</f>
        <v>1.22076923857547</v>
      </c>
      <c r="G1344" s="145">
        <f t="shared" ca="1" si="411"/>
        <v>1.21643801205025</v>
      </c>
      <c r="H1344" s="145">
        <f t="shared" ca="1" si="394"/>
        <v>1.00356058</v>
      </c>
      <c r="I1344" s="147">
        <f t="shared" si="402"/>
        <v>2.9499999999999998E-2</v>
      </c>
      <c r="J1344" s="148">
        <f t="shared" si="410"/>
        <v>44784</v>
      </c>
      <c r="K1344" s="149">
        <f t="shared" si="403"/>
        <v>6</v>
      </c>
      <c r="L1344" s="150">
        <f t="shared" si="404"/>
        <v>7</v>
      </c>
      <c r="M1344" s="151">
        <f t="shared" si="395"/>
        <v>1.0008079160000001</v>
      </c>
      <c r="N1344" s="151">
        <f t="shared" ca="1" si="396"/>
        <v>1.0043713729999999</v>
      </c>
      <c r="O1344" s="150">
        <f t="shared" si="405"/>
        <v>0</v>
      </c>
      <c r="P1344" s="145">
        <f t="shared" ca="1" si="397"/>
        <v>-8.2701568600000002</v>
      </c>
      <c r="Q1344" s="152">
        <f t="shared" si="398"/>
        <v>0</v>
      </c>
      <c r="R1344" s="153" t="str">
        <f t="shared" si="406"/>
        <v>A+J=</v>
      </c>
      <c r="S1344" s="148">
        <f t="shared" si="407"/>
        <v>44816</v>
      </c>
      <c r="T1344" s="154">
        <f t="shared" si="399"/>
        <v>0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7" t="str">
        <f t="shared" ca="1" si="408"/>
        <v>Pago</v>
      </c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</row>
    <row r="1345" spans="1:208" x14ac:dyDescent="0.2">
      <c r="A1345" s="143">
        <f t="shared" si="400"/>
        <v>44795</v>
      </c>
      <c r="B1345" s="144">
        <f t="shared" ca="1" si="409"/>
        <v>-1900.160156860009</v>
      </c>
      <c r="C1345" s="145">
        <f t="shared" si="401"/>
        <v>-1891.890000000009</v>
      </c>
      <c r="D1345" s="146">
        <f ca="1">IF(A1345&lt;$B$1,VLOOKUP(A1345,[1]DI!$A$4:$B$15000,2,FALSE),0)</f>
        <v>0.13650000000000001</v>
      </c>
      <c r="E1345" s="145">
        <f t="shared" ca="1" si="393"/>
        <v>1.00050788</v>
      </c>
      <c r="F1345" s="145">
        <f ca="1">(TRUNC(PRODUCT($E$12:$E1344),16))</f>
        <v>1.22076923857547</v>
      </c>
      <c r="G1345" s="145">
        <f t="shared" ca="1" si="411"/>
        <v>1.21643801205025</v>
      </c>
      <c r="H1345" s="145">
        <f t="shared" ca="1" si="394"/>
        <v>1.00356058</v>
      </c>
      <c r="I1345" s="147">
        <f t="shared" si="402"/>
        <v>2.9499999999999998E-2</v>
      </c>
      <c r="J1345" s="148">
        <f t="shared" si="410"/>
        <v>44784</v>
      </c>
      <c r="K1345" s="149">
        <f t="shared" si="403"/>
        <v>7</v>
      </c>
      <c r="L1345" s="150">
        <f t="shared" si="404"/>
        <v>7</v>
      </c>
      <c r="M1345" s="151">
        <f t="shared" si="395"/>
        <v>1.0008079160000001</v>
      </c>
      <c r="N1345" s="151">
        <f t="shared" ca="1" si="396"/>
        <v>1.0043713729999999</v>
      </c>
      <c r="O1345" s="150">
        <f t="shared" si="405"/>
        <v>0</v>
      </c>
      <c r="P1345" s="145">
        <f t="shared" ca="1" si="397"/>
        <v>-8.2701568600000002</v>
      </c>
      <c r="Q1345" s="152">
        <f t="shared" si="398"/>
        <v>0</v>
      </c>
      <c r="R1345" s="153" t="str">
        <f t="shared" si="406"/>
        <v>A+J=</v>
      </c>
      <c r="S1345" s="148">
        <f t="shared" si="407"/>
        <v>44816</v>
      </c>
      <c r="T1345" s="154">
        <f t="shared" si="399"/>
        <v>0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7" t="str">
        <f t="shared" ca="1" si="408"/>
        <v>Pago</v>
      </c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</row>
    <row r="1346" spans="1:208" x14ac:dyDescent="0.2">
      <c r="A1346" s="143">
        <f t="shared" si="400"/>
        <v>44796</v>
      </c>
      <c r="B1346" s="144">
        <f t="shared" ca="1" si="409"/>
        <v>-1901.3445575700089</v>
      </c>
      <c r="C1346" s="145">
        <f t="shared" si="401"/>
        <v>-1891.890000000009</v>
      </c>
      <c r="D1346" s="146">
        <f ca="1">IF(A1346&lt;$B$1,VLOOKUP(A1346,[1]DI!$A$4:$B$15000,2,FALSE),0)</f>
        <v>0.13650000000000001</v>
      </c>
      <c r="E1346" s="145">
        <f t="shared" ca="1" si="393"/>
        <v>1.00050788</v>
      </c>
      <c r="F1346" s="145">
        <f ca="1">(TRUNC(PRODUCT($E$12:$E1345),16))</f>
        <v>1.22138924285636</v>
      </c>
      <c r="G1346" s="145">
        <f t="shared" ca="1" si="411"/>
        <v>1.21643801205025</v>
      </c>
      <c r="H1346" s="145">
        <f t="shared" ca="1" si="394"/>
        <v>1.0040702699999999</v>
      </c>
      <c r="I1346" s="147">
        <f t="shared" si="402"/>
        <v>2.9499999999999998E-2</v>
      </c>
      <c r="J1346" s="148">
        <f t="shared" si="410"/>
        <v>44784</v>
      </c>
      <c r="K1346" s="149">
        <f t="shared" si="403"/>
        <v>8</v>
      </c>
      <c r="L1346" s="150">
        <f t="shared" si="404"/>
        <v>8</v>
      </c>
      <c r="M1346" s="151">
        <f t="shared" si="395"/>
        <v>1.000923386</v>
      </c>
      <c r="N1346" s="151">
        <f t="shared" ca="1" si="396"/>
        <v>1.004997414</v>
      </c>
      <c r="O1346" s="150">
        <f t="shared" si="405"/>
        <v>0</v>
      </c>
      <c r="P1346" s="145">
        <f t="shared" ca="1" si="397"/>
        <v>-9.4545575700000004</v>
      </c>
      <c r="Q1346" s="152">
        <f t="shared" si="398"/>
        <v>0</v>
      </c>
      <c r="R1346" s="153" t="str">
        <f t="shared" si="406"/>
        <v>A+J=</v>
      </c>
      <c r="S1346" s="148">
        <f t="shared" si="407"/>
        <v>44816</v>
      </c>
      <c r="T1346" s="154">
        <f t="shared" si="399"/>
        <v>0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7" t="str">
        <f t="shared" ca="1" si="408"/>
        <v>Pago</v>
      </c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</row>
    <row r="1347" spans="1:208" x14ac:dyDescent="0.2">
      <c r="A1347" s="143">
        <f t="shared" si="400"/>
        <v>44797</v>
      </c>
      <c r="B1347" s="144">
        <f t="shared" ca="1" si="409"/>
        <v>-1902.5297017900089</v>
      </c>
      <c r="C1347" s="145">
        <f t="shared" si="401"/>
        <v>-1891.890000000009</v>
      </c>
      <c r="D1347" s="146">
        <f ca="1">IF(A1347&lt;$B$1,VLOOKUP(A1347,[1]DI!$A$4:$B$15000,2,FALSE),0)</f>
        <v>0.13650000000000001</v>
      </c>
      <c r="E1347" s="145">
        <f t="shared" ca="1" si="393"/>
        <v>1.00050788</v>
      </c>
      <c r="F1347" s="145">
        <f ca="1">(TRUNC(PRODUCT($E$12:$E1346),16))</f>
        <v>1.22200956202502</v>
      </c>
      <c r="G1347" s="145">
        <f t="shared" ca="1" si="411"/>
        <v>1.21643801205025</v>
      </c>
      <c r="H1347" s="145">
        <f t="shared" ca="1" si="394"/>
        <v>1.00458022</v>
      </c>
      <c r="I1347" s="147">
        <f t="shared" si="402"/>
        <v>2.9499999999999998E-2</v>
      </c>
      <c r="J1347" s="148">
        <f t="shared" si="410"/>
        <v>44784</v>
      </c>
      <c r="K1347" s="149">
        <f t="shared" si="403"/>
        <v>9</v>
      </c>
      <c r="L1347" s="150">
        <f t="shared" si="404"/>
        <v>9</v>
      </c>
      <c r="M1347" s="151">
        <f t="shared" si="395"/>
        <v>1.0010388699999999</v>
      </c>
      <c r="N1347" s="151">
        <f t="shared" ca="1" si="396"/>
        <v>1.0056238479999999</v>
      </c>
      <c r="O1347" s="150">
        <f t="shared" si="405"/>
        <v>0</v>
      </c>
      <c r="P1347" s="145">
        <f t="shared" ca="1" si="397"/>
        <v>-10.63970179</v>
      </c>
      <c r="Q1347" s="152">
        <f t="shared" si="398"/>
        <v>0</v>
      </c>
      <c r="R1347" s="153" t="str">
        <f t="shared" si="406"/>
        <v>A+J=</v>
      </c>
      <c r="S1347" s="148">
        <f t="shared" si="407"/>
        <v>44816</v>
      </c>
      <c r="T1347" s="154">
        <f t="shared" si="399"/>
        <v>0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7" t="str">
        <f t="shared" ca="1" si="408"/>
        <v>Pago</v>
      </c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</row>
    <row r="1348" spans="1:208" x14ac:dyDescent="0.2">
      <c r="A1348" s="143">
        <f t="shared" si="400"/>
        <v>44798</v>
      </c>
      <c r="B1348" s="144">
        <f t="shared" ca="1" si="409"/>
        <v>-1903.7155649300089</v>
      </c>
      <c r="C1348" s="145">
        <f t="shared" si="401"/>
        <v>-1891.890000000009</v>
      </c>
      <c r="D1348" s="146">
        <f ca="1">IF(A1348&lt;$B$1,VLOOKUP(A1348,[1]DI!$A$4:$B$15000,2,FALSE),0)</f>
        <v>0.13650000000000001</v>
      </c>
      <c r="E1348" s="145">
        <f t="shared" ca="1" si="393"/>
        <v>1.00050788</v>
      </c>
      <c r="F1348" s="145">
        <f ca="1">(TRUNC(PRODUCT($E$12:$E1347),16))</f>
        <v>1.2226301962413799</v>
      </c>
      <c r="G1348" s="145">
        <f t="shared" ca="1" si="411"/>
        <v>1.21643801205025</v>
      </c>
      <c r="H1348" s="145">
        <f t="shared" ca="1" si="394"/>
        <v>1.0050904199999999</v>
      </c>
      <c r="I1348" s="147">
        <f t="shared" si="402"/>
        <v>2.9499999999999998E-2</v>
      </c>
      <c r="J1348" s="148">
        <f t="shared" si="410"/>
        <v>44784</v>
      </c>
      <c r="K1348" s="149">
        <f t="shared" si="403"/>
        <v>10</v>
      </c>
      <c r="L1348" s="150">
        <f t="shared" si="404"/>
        <v>10</v>
      </c>
      <c r="M1348" s="151">
        <f t="shared" si="395"/>
        <v>1.001154366</v>
      </c>
      <c r="N1348" s="151">
        <f t="shared" ca="1" si="396"/>
        <v>1.006250662</v>
      </c>
      <c r="O1348" s="150">
        <f t="shared" si="405"/>
        <v>0</v>
      </c>
      <c r="P1348" s="145">
        <f t="shared" ca="1" si="397"/>
        <v>-11.825564930000001</v>
      </c>
      <c r="Q1348" s="152">
        <f t="shared" si="398"/>
        <v>0</v>
      </c>
      <c r="R1348" s="153" t="str">
        <f t="shared" si="406"/>
        <v>A+J=</v>
      </c>
      <c r="S1348" s="148">
        <f t="shared" si="407"/>
        <v>44816</v>
      </c>
      <c r="T1348" s="154">
        <f t="shared" si="399"/>
        <v>0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7" t="str">
        <f t="shared" ca="1" si="408"/>
        <v>Pago</v>
      </c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</row>
    <row r="1349" spans="1:208" x14ac:dyDescent="0.2">
      <c r="A1349" s="143">
        <f t="shared" si="400"/>
        <v>44799</v>
      </c>
      <c r="B1349" s="144">
        <f t="shared" ca="1" si="409"/>
        <v>-1904.9021886000089</v>
      </c>
      <c r="C1349" s="145">
        <f t="shared" si="401"/>
        <v>-1891.890000000009</v>
      </c>
      <c r="D1349" s="146">
        <f ca="1">IF(A1349&lt;$B$1,VLOOKUP(A1349,[1]DI!$A$4:$B$15000,2,FALSE),0)</f>
        <v>0.13650000000000001</v>
      </c>
      <c r="E1349" s="145">
        <f t="shared" ca="1" si="393"/>
        <v>1.00050788</v>
      </c>
      <c r="F1349" s="145">
        <f ca="1">(TRUNC(PRODUCT($E$12:$E1348),16))</f>
        <v>1.22325114566545</v>
      </c>
      <c r="G1349" s="145">
        <f t="shared" ca="1" si="411"/>
        <v>1.21643801205025</v>
      </c>
      <c r="H1349" s="145">
        <f t="shared" ca="1" si="394"/>
        <v>1.00560089</v>
      </c>
      <c r="I1349" s="147">
        <f t="shared" si="402"/>
        <v>2.9499999999999998E-2</v>
      </c>
      <c r="J1349" s="148">
        <f t="shared" si="410"/>
        <v>44784</v>
      </c>
      <c r="K1349" s="149">
        <f t="shared" si="403"/>
        <v>11</v>
      </c>
      <c r="L1349" s="150">
        <f t="shared" si="404"/>
        <v>11</v>
      </c>
      <c r="M1349" s="151">
        <f t="shared" si="395"/>
        <v>1.0012698760000001</v>
      </c>
      <c r="N1349" s="151">
        <f t="shared" ca="1" si="396"/>
        <v>1.0068778780000001</v>
      </c>
      <c r="O1349" s="150">
        <f t="shared" si="405"/>
        <v>0</v>
      </c>
      <c r="P1349" s="145">
        <f t="shared" ca="1" si="397"/>
        <v>-13.0121886</v>
      </c>
      <c r="Q1349" s="152">
        <f t="shared" si="398"/>
        <v>0</v>
      </c>
      <c r="R1349" s="153" t="str">
        <f t="shared" si="406"/>
        <v>A+J=</v>
      </c>
      <c r="S1349" s="148">
        <f t="shared" si="407"/>
        <v>44816</v>
      </c>
      <c r="T1349" s="154">
        <f t="shared" si="399"/>
        <v>0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7" t="str">
        <f t="shared" ca="1" si="408"/>
        <v>Pago</v>
      </c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</row>
    <row r="1350" spans="1:208" x14ac:dyDescent="0.2">
      <c r="A1350" s="143">
        <f t="shared" si="400"/>
        <v>44800</v>
      </c>
      <c r="B1350" s="144">
        <f t="shared" ca="1" si="409"/>
        <v>-1906.0895349800089</v>
      </c>
      <c r="C1350" s="145">
        <f t="shared" si="401"/>
        <v>-1891.890000000009</v>
      </c>
      <c r="D1350" s="146">
        <f ca="1">IF(A1350&lt;$B$1,VLOOKUP(A1350,[1]DI!$A$4:$B$15000,2,FALSE),0)</f>
        <v>0</v>
      </c>
      <c r="E1350" s="145">
        <f t="shared" ca="1" si="393"/>
        <v>1</v>
      </c>
      <c r="F1350" s="145">
        <f ca="1">(TRUNC(PRODUCT($E$12:$E1349),16))</f>
        <v>1.22387241045731</v>
      </c>
      <c r="G1350" s="145">
        <f t="shared" ca="1" si="411"/>
        <v>1.21643801205025</v>
      </c>
      <c r="H1350" s="145">
        <f t="shared" ca="1" si="394"/>
        <v>1.00611161</v>
      </c>
      <c r="I1350" s="147">
        <f t="shared" si="402"/>
        <v>2.9499999999999998E-2</v>
      </c>
      <c r="J1350" s="148">
        <f t="shared" si="410"/>
        <v>44784</v>
      </c>
      <c r="K1350" s="149">
        <f t="shared" si="403"/>
        <v>11</v>
      </c>
      <c r="L1350" s="150">
        <f t="shared" si="404"/>
        <v>12</v>
      </c>
      <c r="M1350" s="151">
        <f t="shared" si="395"/>
        <v>1.0013853989999999</v>
      </c>
      <c r="N1350" s="151">
        <f t="shared" ca="1" si="396"/>
        <v>1.007505476</v>
      </c>
      <c r="O1350" s="150">
        <f t="shared" si="405"/>
        <v>0</v>
      </c>
      <c r="P1350" s="145">
        <f t="shared" ca="1" si="397"/>
        <v>-14.199534979999999</v>
      </c>
      <c r="Q1350" s="152">
        <f t="shared" si="398"/>
        <v>0</v>
      </c>
      <c r="R1350" s="153" t="str">
        <f t="shared" si="406"/>
        <v>A+J=</v>
      </c>
      <c r="S1350" s="148">
        <f t="shared" si="407"/>
        <v>44816</v>
      </c>
      <c r="T1350" s="154">
        <f t="shared" si="399"/>
        <v>0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7" t="str">
        <f t="shared" ca="1" si="408"/>
        <v>Pago</v>
      </c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</row>
    <row r="1351" spans="1:208" x14ac:dyDescent="0.2">
      <c r="A1351" s="143">
        <f t="shared" si="400"/>
        <v>44801</v>
      </c>
      <c r="B1351" s="144">
        <f t="shared" ca="1" si="409"/>
        <v>-1906.0895349800089</v>
      </c>
      <c r="C1351" s="145">
        <f t="shared" si="401"/>
        <v>-1891.890000000009</v>
      </c>
      <c r="D1351" s="146">
        <f ca="1">IF(A1351&lt;$B$1,VLOOKUP(A1351,[1]DI!$A$4:$B$15000,2,FALSE),0)</f>
        <v>0</v>
      </c>
      <c r="E1351" s="145">
        <f t="shared" ca="1" si="393"/>
        <v>1</v>
      </c>
      <c r="F1351" s="145">
        <f ca="1">(TRUNC(PRODUCT($E$12:$E1350),16))</f>
        <v>1.22387241045731</v>
      </c>
      <c r="G1351" s="145">
        <f t="shared" ca="1" si="411"/>
        <v>1.21643801205025</v>
      </c>
      <c r="H1351" s="145">
        <f t="shared" ca="1" si="394"/>
        <v>1.00611161</v>
      </c>
      <c r="I1351" s="147">
        <f t="shared" si="402"/>
        <v>2.9499999999999998E-2</v>
      </c>
      <c r="J1351" s="148">
        <f t="shared" si="410"/>
        <v>44784</v>
      </c>
      <c r="K1351" s="149">
        <f t="shared" si="403"/>
        <v>11</v>
      </c>
      <c r="L1351" s="150">
        <f t="shared" si="404"/>
        <v>12</v>
      </c>
      <c r="M1351" s="151">
        <f t="shared" si="395"/>
        <v>1.0013853989999999</v>
      </c>
      <c r="N1351" s="151">
        <f t="shared" ca="1" si="396"/>
        <v>1.007505476</v>
      </c>
      <c r="O1351" s="150">
        <f t="shared" si="405"/>
        <v>0</v>
      </c>
      <c r="P1351" s="145">
        <f t="shared" ca="1" si="397"/>
        <v>-14.199534979999999</v>
      </c>
      <c r="Q1351" s="152">
        <f t="shared" si="398"/>
        <v>0</v>
      </c>
      <c r="R1351" s="153" t="str">
        <f t="shared" si="406"/>
        <v>A+J=</v>
      </c>
      <c r="S1351" s="148">
        <f t="shared" si="407"/>
        <v>44816</v>
      </c>
      <c r="T1351" s="154">
        <f t="shared" si="399"/>
        <v>0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7" t="str">
        <f t="shared" ca="1" si="408"/>
        <v>Pago</v>
      </c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</row>
    <row r="1352" spans="1:208" x14ac:dyDescent="0.2">
      <c r="A1352" s="143">
        <f t="shared" si="400"/>
        <v>44802</v>
      </c>
      <c r="B1352" s="144">
        <f t="shared" ca="1" si="409"/>
        <v>-1906.0895349800089</v>
      </c>
      <c r="C1352" s="145">
        <f t="shared" si="401"/>
        <v>-1891.890000000009</v>
      </c>
      <c r="D1352" s="146">
        <f ca="1">IF(A1352&lt;$B$1,VLOOKUP(A1352,[1]DI!$A$4:$B$15000,2,FALSE),0)</f>
        <v>0.13650000000000001</v>
      </c>
      <c r="E1352" s="145">
        <f t="shared" ca="1" si="393"/>
        <v>1.00050788</v>
      </c>
      <c r="F1352" s="145">
        <f ca="1">(TRUNC(PRODUCT($E$12:$E1351),16))</f>
        <v>1.22387241045731</v>
      </c>
      <c r="G1352" s="145">
        <f t="shared" ca="1" si="411"/>
        <v>1.21643801205025</v>
      </c>
      <c r="H1352" s="145">
        <f t="shared" ca="1" si="394"/>
        <v>1.00611161</v>
      </c>
      <c r="I1352" s="147">
        <f t="shared" si="402"/>
        <v>2.9499999999999998E-2</v>
      </c>
      <c r="J1352" s="148">
        <f t="shared" si="410"/>
        <v>44784</v>
      </c>
      <c r="K1352" s="149">
        <f t="shared" si="403"/>
        <v>12</v>
      </c>
      <c r="L1352" s="150">
        <f t="shared" si="404"/>
        <v>12</v>
      </c>
      <c r="M1352" s="151">
        <f t="shared" si="395"/>
        <v>1.0013853989999999</v>
      </c>
      <c r="N1352" s="151">
        <f t="shared" ca="1" si="396"/>
        <v>1.007505476</v>
      </c>
      <c r="O1352" s="150">
        <f t="shared" si="405"/>
        <v>0</v>
      </c>
      <c r="P1352" s="145">
        <f t="shared" ca="1" si="397"/>
        <v>-14.199534979999999</v>
      </c>
      <c r="Q1352" s="152">
        <f t="shared" si="398"/>
        <v>0</v>
      </c>
      <c r="R1352" s="153" t="str">
        <f t="shared" si="406"/>
        <v>A+J=</v>
      </c>
      <c r="S1352" s="148">
        <f t="shared" si="407"/>
        <v>44816</v>
      </c>
      <c r="T1352" s="154">
        <f t="shared" si="399"/>
        <v>0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7" t="str">
        <f t="shared" ca="1" si="408"/>
        <v>Pago</v>
      </c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</row>
    <row r="1353" spans="1:208" x14ac:dyDescent="0.2">
      <c r="A1353" s="143">
        <f t="shared" si="400"/>
        <v>44803</v>
      </c>
      <c r="B1353" s="144">
        <f t="shared" ca="1" si="409"/>
        <v>-1907.277641900009</v>
      </c>
      <c r="C1353" s="145">
        <f t="shared" si="401"/>
        <v>-1891.890000000009</v>
      </c>
      <c r="D1353" s="146">
        <f ca="1">IF(A1353&lt;$B$1,VLOOKUP(A1353,[1]DI!$A$4:$B$15000,2,FALSE),0)</f>
        <v>0.13650000000000001</v>
      </c>
      <c r="E1353" s="145">
        <f t="shared" ca="1" si="393"/>
        <v>1.00050788</v>
      </c>
      <c r="F1353" s="145">
        <f ca="1">(TRUNC(PRODUCT($E$12:$E1352),16))</f>
        <v>1.2244939907771299</v>
      </c>
      <c r="G1353" s="145">
        <f t="shared" ca="1" si="411"/>
        <v>1.21643801205025</v>
      </c>
      <c r="H1353" s="145">
        <f t="shared" ca="1" si="394"/>
        <v>1.0066226</v>
      </c>
      <c r="I1353" s="147">
        <f t="shared" si="402"/>
        <v>2.9499999999999998E-2</v>
      </c>
      <c r="J1353" s="148">
        <f t="shared" si="410"/>
        <v>44784</v>
      </c>
      <c r="K1353" s="149">
        <f t="shared" si="403"/>
        <v>13</v>
      </c>
      <c r="L1353" s="150">
        <f t="shared" si="404"/>
        <v>13</v>
      </c>
      <c r="M1353" s="151">
        <f t="shared" si="395"/>
        <v>1.001500936</v>
      </c>
      <c r="N1353" s="151">
        <f t="shared" ca="1" si="396"/>
        <v>1.008133476</v>
      </c>
      <c r="O1353" s="150">
        <f t="shared" si="405"/>
        <v>0</v>
      </c>
      <c r="P1353" s="145">
        <f t="shared" ca="1" si="397"/>
        <v>-15.3876419</v>
      </c>
      <c r="Q1353" s="152">
        <f t="shared" si="398"/>
        <v>0</v>
      </c>
      <c r="R1353" s="153" t="str">
        <f t="shared" si="406"/>
        <v>A+J=</v>
      </c>
      <c r="S1353" s="148">
        <f t="shared" si="407"/>
        <v>44816</v>
      </c>
      <c r="T1353" s="154">
        <f t="shared" si="399"/>
        <v>0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7" t="str">
        <f t="shared" ca="1" si="408"/>
        <v>Pago</v>
      </c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</row>
    <row r="1354" spans="1:208" x14ac:dyDescent="0.2">
      <c r="A1354" s="143">
        <f t="shared" si="400"/>
        <v>44804</v>
      </c>
      <c r="B1354" s="144">
        <f t="shared" ca="1" si="409"/>
        <v>-1908.4664715300089</v>
      </c>
      <c r="C1354" s="145">
        <f t="shared" si="401"/>
        <v>-1891.890000000009</v>
      </c>
      <c r="D1354" s="146">
        <f ca="1">IF(A1354&lt;$B$1,VLOOKUP(A1354,[1]DI!$A$4:$B$15000,2,FALSE),0)</f>
        <v>0.13650000000000001</v>
      </c>
      <c r="E1354" s="145">
        <f t="shared" ca="1" si="393"/>
        <v>1.00050788</v>
      </c>
      <c r="F1354" s="145">
        <f ca="1">(TRUNC(PRODUCT($E$12:$E1353),16))</f>
        <v>1.2251158867851699</v>
      </c>
      <c r="G1354" s="145">
        <f t="shared" ca="1" si="411"/>
        <v>1.21643801205025</v>
      </c>
      <c r="H1354" s="145">
        <f t="shared" ca="1" si="394"/>
        <v>1.0071338400000001</v>
      </c>
      <c r="I1354" s="147">
        <f t="shared" si="402"/>
        <v>2.9499999999999998E-2</v>
      </c>
      <c r="J1354" s="148">
        <f t="shared" si="410"/>
        <v>44784</v>
      </c>
      <c r="K1354" s="149">
        <f t="shared" si="403"/>
        <v>14</v>
      </c>
      <c r="L1354" s="150">
        <f t="shared" si="404"/>
        <v>14</v>
      </c>
      <c r="M1354" s="151">
        <f t="shared" si="395"/>
        <v>1.0016164860000001</v>
      </c>
      <c r="N1354" s="151">
        <f t="shared" ca="1" si="396"/>
        <v>1.008761858</v>
      </c>
      <c r="O1354" s="150">
        <f t="shared" si="405"/>
        <v>0</v>
      </c>
      <c r="P1354" s="145">
        <f t="shared" ca="1" si="397"/>
        <v>-16.576471529999999</v>
      </c>
      <c r="Q1354" s="152">
        <f t="shared" si="398"/>
        <v>0</v>
      </c>
      <c r="R1354" s="153" t="str">
        <f t="shared" si="406"/>
        <v>A+J=</v>
      </c>
      <c r="S1354" s="148">
        <f t="shared" si="407"/>
        <v>44816</v>
      </c>
      <c r="T1354" s="154">
        <f t="shared" si="399"/>
        <v>0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7" t="str">
        <f t="shared" ca="1" si="408"/>
        <v>Pago</v>
      </c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</row>
    <row r="1355" spans="1:208" x14ac:dyDescent="0.2">
      <c r="A1355" s="143">
        <f t="shared" si="400"/>
        <v>44805</v>
      </c>
      <c r="B1355" s="144">
        <f t="shared" ca="1" si="409"/>
        <v>-1909.656040880009</v>
      </c>
      <c r="C1355" s="145">
        <f t="shared" si="401"/>
        <v>-1891.890000000009</v>
      </c>
      <c r="D1355" s="146">
        <f ca="1">IF(A1355&lt;$B$1,VLOOKUP(A1355,[1]DI!$A$4:$B$15000,2,FALSE),0)</f>
        <v>0.13650000000000001</v>
      </c>
      <c r="E1355" s="145">
        <f t="shared" ca="1" si="393"/>
        <v>1.00050788</v>
      </c>
      <c r="F1355" s="145">
        <f ca="1">(TRUNC(PRODUCT($E$12:$E1354),16))</f>
        <v>1.2257380986417501</v>
      </c>
      <c r="G1355" s="145">
        <f t="shared" ca="1" si="411"/>
        <v>1.21643801205025</v>
      </c>
      <c r="H1355" s="145">
        <f t="shared" ca="1" si="394"/>
        <v>1.0076453400000001</v>
      </c>
      <c r="I1355" s="147">
        <f t="shared" si="402"/>
        <v>2.9499999999999998E-2</v>
      </c>
      <c r="J1355" s="148">
        <f t="shared" si="410"/>
        <v>44784</v>
      </c>
      <c r="K1355" s="149">
        <f t="shared" si="403"/>
        <v>15</v>
      </c>
      <c r="L1355" s="150">
        <f t="shared" si="404"/>
        <v>15</v>
      </c>
      <c r="M1355" s="151">
        <f t="shared" si="395"/>
        <v>1.0017320489999999</v>
      </c>
      <c r="N1355" s="151">
        <f t="shared" ca="1" si="396"/>
        <v>1.009390631</v>
      </c>
      <c r="O1355" s="150">
        <f t="shared" si="405"/>
        <v>0</v>
      </c>
      <c r="P1355" s="145">
        <f t="shared" ca="1" si="397"/>
        <v>-17.766040879999998</v>
      </c>
      <c r="Q1355" s="152">
        <f t="shared" si="398"/>
        <v>0</v>
      </c>
      <c r="R1355" s="153" t="str">
        <f t="shared" si="406"/>
        <v>A+J=</v>
      </c>
      <c r="S1355" s="148">
        <f t="shared" si="407"/>
        <v>44816</v>
      </c>
      <c r="T1355" s="154">
        <f t="shared" si="399"/>
        <v>0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7" t="str">
        <f t="shared" ca="1" si="408"/>
        <v>Pago</v>
      </c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</row>
    <row r="1356" spans="1:208" x14ac:dyDescent="0.2">
      <c r="A1356" s="143">
        <f t="shared" si="400"/>
        <v>44806</v>
      </c>
      <c r="B1356" s="144">
        <f t="shared" ca="1" si="409"/>
        <v>-1910.8463707700089</v>
      </c>
      <c r="C1356" s="145">
        <f t="shared" si="401"/>
        <v>-1891.890000000009</v>
      </c>
      <c r="D1356" s="146">
        <f ca="1">IF(A1356&lt;$B$1,VLOOKUP(A1356,[1]DI!$A$4:$B$15000,2,FALSE),0)</f>
        <v>0.13650000000000001</v>
      </c>
      <c r="E1356" s="145">
        <f t="shared" ref="E1356:E1419" ca="1" si="412">IF(A1356&lt;A$10,1,ROUND(((1+D1356)^(1/252)),8))</f>
        <v>1.00050788</v>
      </c>
      <c r="F1356" s="145">
        <f ca="1">(TRUNC(PRODUCT($E$12:$E1355),16))</f>
        <v>1.2263606265072799</v>
      </c>
      <c r="G1356" s="145">
        <f t="shared" ca="1" si="411"/>
        <v>1.21643801205025</v>
      </c>
      <c r="H1356" s="145">
        <f t="shared" ref="H1356:H1419" ca="1" si="413">ROUND(F1356/G1356,8)</f>
        <v>1.00815711</v>
      </c>
      <c r="I1356" s="147">
        <f t="shared" si="402"/>
        <v>2.9499999999999998E-2</v>
      </c>
      <c r="J1356" s="148">
        <f t="shared" si="410"/>
        <v>44784</v>
      </c>
      <c r="K1356" s="149">
        <f t="shared" si="403"/>
        <v>16</v>
      </c>
      <c r="L1356" s="150">
        <f t="shared" si="404"/>
        <v>16</v>
      </c>
      <c r="M1356" s="151">
        <f t="shared" ref="M1356:M1419" si="414">ROUND((I1356+1)^(L1356/252),9)</f>
        <v>1.0018476249999999</v>
      </c>
      <c r="N1356" s="151">
        <f t="shared" ref="N1356:N1419" ca="1" si="415">ROUND(H1356*M1356,9)</f>
        <v>1.0100198060000001</v>
      </c>
      <c r="O1356" s="150">
        <f t="shared" si="405"/>
        <v>0</v>
      </c>
      <c r="P1356" s="145">
        <f t="shared" ref="P1356:P1419" ca="1" si="416">TRUNC(((N1356-1)*C1356),8)</f>
        <v>-18.956370769999999</v>
      </c>
      <c r="Q1356" s="152">
        <f t="shared" ref="Q1356:Q1419" si="417">IF(O1356&gt;0,VLOOKUP(O1356,$V$12:$AA$72,6),0)</f>
        <v>0</v>
      </c>
      <c r="R1356" s="153" t="str">
        <f t="shared" si="406"/>
        <v>A+J=</v>
      </c>
      <c r="S1356" s="148">
        <f t="shared" si="407"/>
        <v>44816</v>
      </c>
      <c r="T1356" s="154">
        <f t="shared" ref="T1356:T1419" si="418">IF(O1356&gt;0,(P1356+Q1356)*T$10,0)</f>
        <v>0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7" t="str">
        <f t="shared" ca="1" si="408"/>
        <v>Pago</v>
      </c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</row>
    <row r="1357" spans="1:208" x14ac:dyDescent="0.2">
      <c r="A1357" s="143">
        <f t="shared" ref="A1357:A1420" si="419">(A1356+1)</f>
        <v>44807</v>
      </c>
      <c r="B1357" s="144">
        <f t="shared" ca="1" si="409"/>
        <v>-1912.0374252500089</v>
      </c>
      <c r="C1357" s="145">
        <f t="shared" ref="C1357:C1420" si="420">(C1356-Q1356)</f>
        <v>-1891.890000000009</v>
      </c>
      <c r="D1357" s="146">
        <f ca="1">IF(A1357&lt;$B$1,VLOOKUP(A1357,[1]DI!$A$4:$B$15000,2,FALSE),0)</f>
        <v>0</v>
      </c>
      <c r="E1357" s="145">
        <f t="shared" ca="1" si="412"/>
        <v>1</v>
      </c>
      <c r="F1357" s="145">
        <f ca="1">(TRUNC(PRODUCT($E$12:$E1356),16))</f>
        <v>1.22698347054228</v>
      </c>
      <c r="G1357" s="145">
        <f t="shared" ca="1" si="411"/>
        <v>1.21643801205025</v>
      </c>
      <c r="H1357" s="145">
        <f t="shared" ca="1" si="413"/>
        <v>1.0086691299999999</v>
      </c>
      <c r="I1357" s="147">
        <f t="shared" ref="I1357:I1420" si="421">I1356</f>
        <v>2.9499999999999998E-2</v>
      </c>
      <c r="J1357" s="148">
        <f t="shared" si="410"/>
        <v>44784</v>
      </c>
      <c r="K1357" s="149">
        <f t="shared" ref="K1357:K1420" si="422">IF(A1357&gt;J1357,IF(NETWORKDAYS(J1357,A1357,$V$81:$V$465)-1=0,1,NETWORKDAYS(J1357,A1357,$V$81:$V$465)-1),0)</f>
        <v>16</v>
      </c>
      <c r="L1357" s="150">
        <f t="shared" ref="L1357:L1420" si="423">IF(AND(K1357=1,K1356=1),1,IF(K1357&gt;0,IF(K1357=K1356,K1357+1,K1357),0))</f>
        <v>17</v>
      </c>
      <c r="M1357" s="151">
        <f t="shared" si="414"/>
        <v>1.001963215</v>
      </c>
      <c r="N1357" s="151">
        <f t="shared" ca="1" si="415"/>
        <v>1.0106493640000001</v>
      </c>
      <c r="O1357" s="150">
        <f t="shared" ref="O1357:O1420" si="424">IF(VLOOKUP(A1357,W$12:AD$72,8)=VLOOKUP(A1356,W$12:AD$72,8),0,VLOOKUP(A1357,W$12:AD$72,8))</f>
        <v>0</v>
      </c>
      <c r="P1357" s="145">
        <f t="shared" ca="1" si="416"/>
        <v>-20.147425250000001</v>
      </c>
      <c r="Q1357" s="152">
        <f t="shared" si="417"/>
        <v>0</v>
      </c>
      <c r="R1357" s="153" t="str">
        <f t="shared" ref="R1357:R1420" si="425">IF(O1356&gt;0,VLOOKUP(O1356,V$12:AF$72,10),R1356)</f>
        <v>A+J=</v>
      </c>
      <c r="S1357" s="148">
        <f t="shared" ref="S1357:S1420" si="426">IF(O1356&gt;0,VLOOKUP(O1356,V$12:AF$72,11),S1356)</f>
        <v>44816</v>
      </c>
      <c r="T1357" s="154">
        <f t="shared" si="418"/>
        <v>0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7" t="str">
        <f t="shared" ref="AG1357:AG1420" ca="1" si="427">IF(W1357&lt;TODAY(),"Pago","")</f>
        <v>Pago</v>
      </c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</row>
    <row r="1358" spans="1:208" x14ac:dyDescent="0.2">
      <c r="A1358" s="143">
        <f t="shared" si="419"/>
        <v>44808</v>
      </c>
      <c r="B1358" s="144">
        <f t="shared" ref="B1358:B1421" ca="1" si="428">IF(A1358&lt;=TODAY(),C1358+P1358,IF(AND(A1358&gt;TODAY(),A1358&lt;=$B$1),IF(VLOOKUP(TODAY(),$A$10:$D$10000,4,FALSE)=0,"n.d",C1358+P1358),"n.d"))</f>
        <v>-1912.0374252500089</v>
      </c>
      <c r="C1358" s="145">
        <f t="shared" si="420"/>
        <v>-1891.890000000009</v>
      </c>
      <c r="D1358" s="146">
        <f ca="1">IF(A1358&lt;$B$1,VLOOKUP(A1358,[1]DI!$A$4:$B$15000,2,FALSE),0)</f>
        <v>0</v>
      </c>
      <c r="E1358" s="145">
        <f t="shared" ca="1" si="412"/>
        <v>1</v>
      </c>
      <c r="F1358" s="145">
        <f ca="1">(TRUNC(PRODUCT($E$12:$E1357),16))</f>
        <v>1.22698347054228</v>
      </c>
      <c r="G1358" s="145">
        <f t="shared" ca="1" si="411"/>
        <v>1.21643801205025</v>
      </c>
      <c r="H1358" s="145">
        <f t="shared" ca="1" si="413"/>
        <v>1.0086691299999999</v>
      </c>
      <c r="I1358" s="147">
        <f t="shared" si="421"/>
        <v>2.9499999999999998E-2</v>
      </c>
      <c r="J1358" s="148">
        <f t="shared" ref="J1358:J1421" si="429">IF(O1357&gt;0,VLOOKUP(O1357,V$12:AF$72,2),J1357)</f>
        <v>44784</v>
      </c>
      <c r="K1358" s="149">
        <f t="shared" si="422"/>
        <v>16</v>
      </c>
      <c r="L1358" s="150">
        <f t="shared" si="423"/>
        <v>17</v>
      </c>
      <c r="M1358" s="151">
        <f t="shared" si="414"/>
        <v>1.001963215</v>
      </c>
      <c r="N1358" s="151">
        <f t="shared" ca="1" si="415"/>
        <v>1.0106493640000001</v>
      </c>
      <c r="O1358" s="150">
        <f t="shared" si="424"/>
        <v>0</v>
      </c>
      <c r="P1358" s="145">
        <f t="shared" ca="1" si="416"/>
        <v>-20.147425250000001</v>
      </c>
      <c r="Q1358" s="152">
        <f t="shared" si="417"/>
        <v>0</v>
      </c>
      <c r="R1358" s="153" t="str">
        <f t="shared" si="425"/>
        <v>A+J=</v>
      </c>
      <c r="S1358" s="148">
        <f t="shared" si="426"/>
        <v>44816</v>
      </c>
      <c r="T1358" s="154">
        <f t="shared" si="418"/>
        <v>0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7" t="str">
        <f t="shared" ca="1" si="427"/>
        <v>Pago</v>
      </c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</row>
    <row r="1359" spans="1:208" x14ac:dyDescent="0.2">
      <c r="A1359" s="143">
        <f t="shared" si="419"/>
        <v>44809</v>
      </c>
      <c r="B1359" s="144">
        <f t="shared" ca="1" si="428"/>
        <v>-1912.0374252500089</v>
      </c>
      <c r="C1359" s="145">
        <f t="shared" si="420"/>
        <v>-1891.890000000009</v>
      </c>
      <c r="D1359" s="146">
        <f ca="1">IF(A1359&lt;$B$1,VLOOKUP(A1359,[1]DI!$A$4:$B$15000,2,FALSE),0)</f>
        <v>0.13650000000000001</v>
      </c>
      <c r="E1359" s="145">
        <f t="shared" ca="1" si="412"/>
        <v>1.00050788</v>
      </c>
      <c r="F1359" s="145">
        <f ca="1">(TRUNC(PRODUCT($E$12:$E1358),16))</f>
        <v>1.22698347054228</v>
      </c>
      <c r="G1359" s="145">
        <f t="shared" ca="1" si="411"/>
        <v>1.21643801205025</v>
      </c>
      <c r="H1359" s="145">
        <f t="shared" ca="1" si="413"/>
        <v>1.0086691299999999</v>
      </c>
      <c r="I1359" s="147">
        <f t="shared" si="421"/>
        <v>2.9499999999999998E-2</v>
      </c>
      <c r="J1359" s="148">
        <f t="shared" si="429"/>
        <v>44784</v>
      </c>
      <c r="K1359" s="149">
        <f t="shared" si="422"/>
        <v>17</v>
      </c>
      <c r="L1359" s="150">
        <f t="shared" si="423"/>
        <v>17</v>
      </c>
      <c r="M1359" s="151">
        <f t="shared" si="414"/>
        <v>1.001963215</v>
      </c>
      <c r="N1359" s="151">
        <f t="shared" ca="1" si="415"/>
        <v>1.0106493640000001</v>
      </c>
      <c r="O1359" s="150">
        <f t="shared" si="424"/>
        <v>0</v>
      </c>
      <c r="P1359" s="145">
        <f t="shared" ca="1" si="416"/>
        <v>-20.147425250000001</v>
      </c>
      <c r="Q1359" s="152">
        <f t="shared" si="417"/>
        <v>0</v>
      </c>
      <c r="R1359" s="153" t="str">
        <f t="shared" si="425"/>
        <v>A+J=</v>
      </c>
      <c r="S1359" s="148">
        <f t="shared" si="426"/>
        <v>44816</v>
      </c>
      <c r="T1359" s="154">
        <f t="shared" si="418"/>
        <v>0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7" t="str">
        <f t="shared" ca="1" si="427"/>
        <v>Pago</v>
      </c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</row>
    <row r="1360" spans="1:208" x14ac:dyDescent="0.2">
      <c r="A1360" s="143">
        <f t="shared" si="419"/>
        <v>44810</v>
      </c>
      <c r="B1360" s="144">
        <f t="shared" ca="1" si="428"/>
        <v>-1913.229221360009</v>
      </c>
      <c r="C1360" s="145">
        <f t="shared" si="420"/>
        <v>-1891.890000000009</v>
      </c>
      <c r="D1360" s="146">
        <f ca="1">IF(A1360&lt;$B$1,VLOOKUP(A1360,[1]DI!$A$4:$B$15000,2,FALSE),0)</f>
        <v>0.13650000000000001</v>
      </c>
      <c r="E1360" s="145">
        <f t="shared" ca="1" si="412"/>
        <v>1.00050788</v>
      </c>
      <c r="F1360" s="145">
        <f ca="1">(TRUNC(PRODUCT($E$12:$E1359),16))</f>
        <v>1.2276066309072899</v>
      </c>
      <c r="G1360" s="145">
        <f t="shared" ca="1" si="411"/>
        <v>1.21643801205025</v>
      </c>
      <c r="H1360" s="145">
        <f t="shared" ca="1" si="413"/>
        <v>1.0091814100000001</v>
      </c>
      <c r="I1360" s="147">
        <f t="shared" si="421"/>
        <v>2.9499999999999998E-2</v>
      </c>
      <c r="J1360" s="148">
        <f t="shared" si="429"/>
        <v>44784</v>
      </c>
      <c r="K1360" s="149">
        <f t="shared" si="422"/>
        <v>18</v>
      </c>
      <c r="L1360" s="150">
        <f t="shared" si="423"/>
        <v>18</v>
      </c>
      <c r="M1360" s="151">
        <f t="shared" si="414"/>
        <v>1.002078818</v>
      </c>
      <c r="N1360" s="151">
        <f t="shared" ca="1" si="415"/>
        <v>1.011279314</v>
      </c>
      <c r="O1360" s="150">
        <f t="shared" si="424"/>
        <v>0</v>
      </c>
      <c r="P1360" s="145">
        <f t="shared" ca="1" si="416"/>
        <v>-21.33922136</v>
      </c>
      <c r="Q1360" s="152">
        <f t="shared" si="417"/>
        <v>0</v>
      </c>
      <c r="R1360" s="153" t="str">
        <f t="shared" si="425"/>
        <v>A+J=</v>
      </c>
      <c r="S1360" s="148">
        <f t="shared" si="426"/>
        <v>44816</v>
      </c>
      <c r="T1360" s="154">
        <f t="shared" si="418"/>
        <v>0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7" t="str">
        <f t="shared" ca="1" si="427"/>
        <v>Pago</v>
      </c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</row>
    <row r="1361" spans="1:208" x14ac:dyDescent="0.2">
      <c r="A1361" s="143">
        <f t="shared" si="419"/>
        <v>44811</v>
      </c>
      <c r="B1361" s="144">
        <f t="shared" ca="1" si="428"/>
        <v>-1914.4217817900089</v>
      </c>
      <c r="C1361" s="145">
        <f t="shared" si="420"/>
        <v>-1891.890000000009</v>
      </c>
      <c r="D1361" s="146">
        <f ca="1">IF(A1361&lt;$B$1,VLOOKUP(A1361,[1]DI!$A$4:$B$15000,2,FALSE),0)</f>
        <v>0</v>
      </c>
      <c r="E1361" s="145">
        <f t="shared" ca="1" si="412"/>
        <v>1</v>
      </c>
      <c r="F1361" s="145">
        <f ca="1">(TRUNC(PRODUCT($E$12:$E1360),16))</f>
        <v>1.228230107763</v>
      </c>
      <c r="G1361" s="145">
        <f t="shared" ca="1" si="411"/>
        <v>1.21643801205025</v>
      </c>
      <c r="H1361" s="145">
        <f t="shared" ca="1" si="413"/>
        <v>1.0096939599999999</v>
      </c>
      <c r="I1361" s="147">
        <f t="shared" si="421"/>
        <v>2.9499999999999998E-2</v>
      </c>
      <c r="J1361" s="148">
        <f t="shared" si="429"/>
        <v>44784</v>
      </c>
      <c r="K1361" s="149">
        <f t="shared" si="422"/>
        <v>18</v>
      </c>
      <c r="L1361" s="150">
        <f t="shared" si="423"/>
        <v>19</v>
      </c>
      <c r="M1361" s="151">
        <f t="shared" si="414"/>
        <v>1.0021944350000001</v>
      </c>
      <c r="N1361" s="151">
        <f t="shared" ca="1" si="415"/>
        <v>1.0119096679999999</v>
      </c>
      <c r="O1361" s="150">
        <f t="shared" si="424"/>
        <v>0</v>
      </c>
      <c r="P1361" s="145">
        <f t="shared" ca="1" si="416"/>
        <v>-22.53178179</v>
      </c>
      <c r="Q1361" s="152">
        <f t="shared" si="417"/>
        <v>0</v>
      </c>
      <c r="R1361" s="153" t="str">
        <f t="shared" si="425"/>
        <v>A+J=</v>
      </c>
      <c r="S1361" s="148">
        <f t="shared" si="426"/>
        <v>44816</v>
      </c>
      <c r="T1361" s="154">
        <f t="shared" si="418"/>
        <v>0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7" t="str">
        <f t="shared" ca="1" si="427"/>
        <v>Pago</v>
      </c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</row>
    <row r="1362" spans="1:208" x14ac:dyDescent="0.2">
      <c r="A1362" s="143">
        <f t="shared" si="419"/>
        <v>44812</v>
      </c>
      <c r="B1362" s="144">
        <f t="shared" ca="1" si="428"/>
        <v>-1914.4217817900089</v>
      </c>
      <c r="C1362" s="145">
        <f t="shared" si="420"/>
        <v>-1891.890000000009</v>
      </c>
      <c r="D1362" s="146">
        <f ca="1">IF(A1362&lt;$B$1,VLOOKUP(A1362,[1]DI!$A$4:$B$15000,2,FALSE),0)</f>
        <v>0.13650000000000001</v>
      </c>
      <c r="E1362" s="145">
        <f t="shared" ca="1" si="412"/>
        <v>1.00050788</v>
      </c>
      <c r="F1362" s="145">
        <f ca="1">(TRUNC(PRODUCT($E$12:$E1361),16))</f>
        <v>1.228230107763</v>
      </c>
      <c r="G1362" s="145">
        <f t="shared" ca="1" si="411"/>
        <v>1.21643801205025</v>
      </c>
      <c r="H1362" s="145">
        <f t="shared" ca="1" si="413"/>
        <v>1.0096939599999999</v>
      </c>
      <c r="I1362" s="147">
        <f t="shared" si="421"/>
        <v>2.9499999999999998E-2</v>
      </c>
      <c r="J1362" s="148">
        <f t="shared" si="429"/>
        <v>44784</v>
      </c>
      <c r="K1362" s="149">
        <f t="shared" si="422"/>
        <v>19</v>
      </c>
      <c r="L1362" s="150">
        <f t="shared" si="423"/>
        <v>19</v>
      </c>
      <c r="M1362" s="151">
        <f t="shared" si="414"/>
        <v>1.0021944350000001</v>
      </c>
      <c r="N1362" s="151">
        <f t="shared" ca="1" si="415"/>
        <v>1.0119096679999999</v>
      </c>
      <c r="O1362" s="150">
        <f t="shared" si="424"/>
        <v>0</v>
      </c>
      <c r="P1362" s="145">
        <f t="shared" ca="1" si="416"/>
        <v>-22.53178179</v>
      </c>
      <c r="Q1362" s="152">
        <f t="shared" si="417"/>
        <v>0</v>
      </c>
      <c r="R1362" s="153" t="str">
        <f t="shared" si="425"/>
        <v>A+J=</v>
      </c>
      <c r="S1362" s="148">
        <f t="shared" si="426"/>
        <v>44816</v>
      </c>
      <c r="T1362" s="154">
        <f t="shared" si="418"/>
        <v>0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7" t="str">
        <f t="shared" ca="1" si="427"/>
        <v>Pago</v>
      </c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</row>
    <row r="1363" spans="1:208" x14ac:dyDescent="0.2">
      <c r="A1363" s="143">
        <f t="shared" si="419"/>
        <v>44813</v>
      </c>
      <c r="B1363" s="144">
        <f t="shared" ca="1" si="428"/>
        <v>-1915.615063030009</v>
      </c>
      <c r="C1363" s="145">
        <f t="shared" si="420"/>
        <v>-1891.890000000009</v>
      </c>
      <c r="D1363" s="146">
        <f ca="1">IF(A1363&lt;$B$1,VLOOKUP(A1363,[1]DI!$A$4:$B$15000,2,FALSE),0)</f>
        <v>0.13650000000000001</v>
      </c>
      <c r="E1363" s="145">
        <f t="shared" ca="1" si="412"/>
        <v>1.00050788</v>
      </c>
      <c r="F1363" s="145">
        <f ca="1">(TRUNC(PRODUCT($E$12:$E1362),16))</f>
        <v>1.2288539012701301</v>
      </c>
      <c r="G1363" s="145">
        <f t="shared" ca="1" si="411"/>
        <v>1.21643801205025</v>
      </c>
      <c r="H1363" s="145">
        <f t="shared" ca="1" si="413"/>
        <v>1.01020676</v>
      </c>
      <c r="I1363" s="147">
        <f t="shared" si="421"/>
        <v>2.9499999999999998E-2</v>
      </c>
      <c r="J1363" s="148">
        <f t="shared" si="429"/>
        <v>44784</v>
      </c>
      <c r="K1363" s="149">
        <f t="shared" si="422"/>
        <v>20</v>
      </c>
      <c r="L1363" s="150">
        <f t="shared" si="423"/>
        <v>20</v>
      </c>
      <c r="M1363" s="151">
        <f t="shared" si="414"/>
        <v>1.0023100650000001</v>
      </c>
      <c r="N1363" s="151">
        <f t="shared" ca="1" si="415"/>
        <v>1.012540403</v>
      </c>
      <c r="O1363" s="150">
        <f t="shared" si="424"/>
        <v>0</v>
      </c>
      <c r="P1363" s="145">
        <f t="shared" ca="1" si="416"/>
        <v>-23.725063030000001</v>
      </c>
      <c r="Q1363" s="152">
        <f t="shared" si="417"/>
        <v>0</v>
      </c>
      <c r="R1363" s="153" t="str">
        <f t="shared" si="425"/>
        <v>A+J=</v>
      </c>
      <c r="S1363" s="148">
        <f t="shared" si="426"/>
        <v>44816</v>
      </c>
      <c r="T1363" s="154">
        <f t="shared" si="418"/>
        <v>0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7" t="str">
        <f t="shared" ca="1" si="427"/>
        <v>Pago</v>
      </c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</row>
    <row r="1364" spans="1:208" x14ac:dyDescent="0.2">
      <c r="A1364" s="143">
        <f t="shared" si="419"/>
        <v>44814</v>
      </c>
      <c r="B1364" s="144">
        <f t="shared" ca="1" si="428"/>
        <v>-1916.8090877800089</v>
      </c>
      <c r="C1364" s="145">
        <f t="shared" si="420"/>
        <v>-1891.890000000009</v>
      </c>
      <c r="D1364" s="146">
        <f ca="1">IF(A1364&lt;$B$1,VLOOKUP(A1364,[1]DI!$A$4:$B$15000,2,FALSE),0)</f>
        <v>0</v>
      </c>
      <c r="E1364" s="145">
        <f t="shared" ca="1" si="412"/>
        <v>1</v>
      </c>
      <c r="F1364" s="145">
        <f ca="1">(TRUNC(PRODUCT($E$12:$E1363),16))</f>
        <v>1.2294780115895101</v>
      </c>
      <c r="G1364" s="145">
        <f t="shared" ca="1" si="411"/>
        <v>1.21643801205025</v>
      </c>
      <c r="H1364" s="145">
        <f t="shared" ca="1" si="413"/>
        <v>1.01071982</v>
      </c>
      <c r="I1364" s="147">
        <f t="shared" si="421"/>
        <v>2.9499999999999998E-2</v>
      </c>
      <c r="J1364" s="148">
        <f t="shared" si="429"/>
        <v>44784</v>
      </c>
      <c r="K1364" s="149">
        <f t="shared" si="422"/>
        <v>20</v>
      </c>
      <c r="L1364" s="150">
        <f t="shared" si="423"/>
        <v>21</v>
      </c>
      <c r="M1364" s="151">
        <f t="shared" si="414"/>
        <v>1.0024257080000001</v>
      </c>
      <c r="N1364" s="151">
        <f t="shared" ca="1" si="415"/>
        <v>1.013171531</v>
      </c>
      <c r="O1364" s="150">
        <f t="shared" si="424"/>
        <v>0</v>
      </c>
      <c r="P1364" s="145">
        <f t="shared" ca="1" si="416"/>
        <v>-24.919087780000002</v>
      </c>
      <c r="Q1364" s="152">
        <f t="shared" si="417"/>
        <v>0</v>
      </c>
      <c r="R1364" s="153" t="str">
        <f t="shared" si="425"/>
        <v>A+J=</v>
      </c>
      <c r="S1364" s="148">
        <f t="shared" si="426"/>
        <v>44816</v>
      </c>
      <c r="T1364" s="154">
        <f t="shared" si="418"/>
        <v>0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7" t="str">
        <f t="shared" ca="1" si="427"/>
        <v>Pago</v>
      </c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</row>
    <row r="1365" spans="1:208" x14ac:dyDescent="0.2">
      <c r="A1365" s="143">
        <f t="shared" si="419"/>
        <v>44815</v>
      </c>
      <c r="B1365" s="144">
        <f t="shared" ca="1" si="428"/>
        <v>-1916.8090877800089</v>
      </c>
      <c r="C1365" s="145">
        <f t="shared" si="420"/>
        <v>-1891.890000000009</v>
      </c>
      <c r="D1365" s="146">
        <f ca="1">IF(A1365&lt;$B$1,VLOOKUP(A1365,[1]DI!$A$4:$B$15000,2,FALSE),0)</f>
        <v>0</v>
      </c>
      <c r="E1365" s="145">
        <f t="shared" ca="1" si="412"/>
        <v>1</v>
      </c>
      <c r="F1365" s="145">
        <f ca="1">(TRUNC(PRODUCT($E$12:$E1364),16))</f>
        <v>1.2294780115895101</v>
      </c>
      <c r="G1365" s="145">
        <f t="shared" ca="1" si="411"/>
        <v>1.21643801205025</v>
      </c>
      <c r="H1365" s="145">
        <f t="shared" ca="1" si="413"/>
        <v>1.01071982</v>
      </c>
      <c r="I1365" s="147">
        <f t="shared" si="421"/>
        <v>2.9499999999999998E-2</v>
      </c>
      <c r="J1365" s="148">
        <f t="shared" si="429"/>
        <v>44784</v>
      </c>
      <c r="K1365" s="149">
        <f t="shared" si="422"/>
        <v>20</v>
      </c>
      <c r="L1365" s="150">
        <f t="shared" si="423"/>
        <v>21</v>
      </c>
      <c r="M1365" s="151">
        <f t="shared" si="414"/>
        <v>1.0024257080000001</v>
      </c>
      <c r="N1365" s="151">
        <f t="shared" ca="1" si="415"/>
        <v>1.013171531</v>
      </c>
      <c r="O1365" s="150">
        <f t="shared" si="424"/>
        <v>0</v>
      </c>
      <c r="P1365" s="145">
        <f t="shared" ca="1" si="416"/>
        <v>-24.919087780000002</v>
      </c>
      <c r="Q1365" s="152">
        <f t="shared" si="417"/>
        <v>0</v>
      </c>
      <c r="R1365" s="153" t="str">
        <f t="shared" si="425"/>
        <v>A+J=</v>
      </c>
      <c r="S1365" s="148">
        <f t="shared" si="426"/>
        <v>44816</v>
      </c>
      <c r="T1365" s="154">
        <f t="shared" si="418"/>
        <v>0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7" t="str">
        <f t="shared" ca="1" si="427"/>
        <v>Pago</v>
      </c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</row>
    <row r="1366" spans="1:208" x14ac:dyDescent="0.2">
      <c r="A1366" s="143">
        <f t="shared" si="419"/>
        <v>44816</v>
      </c>
      <c r="B1366" s="144">
        <f t="shared" ca="1" si="428"/>
        <v>-1916.8090877800089</v>
      </c>
      <c r="C1366" s="145">
        <f t="shared" si="420"/>
        <v>-1891.890000000009</v>
      </c>
      <c r="D1366" s="146">
        <f ca="1">IF(A1366&lt;$B$1,VLOOKUP(A1366,[1]DI!$A$4:$B$15000,2,FALSE),0)</f>
        <v>0.13650000000000001</v>
      </c>
      <c r="E1366" s="145">
        <f t="shared" ca="1" si="412"/>
        <v>1.00050788</v>
      </c>
      <c r="F1366" s="145">
        <f ca="1">(TRUNC(PRODUCT($E$12:$E1365),16))</f>
        <v>1.2294780115895101</v>
      </c>
      <c r="G1366" s="145">
        <f t="shared" ca="1" si="411"/>
        <v>1.21643801205025</v>
      </c>
      <c r="H1366" s="145">
        <f t="shared" ca="1" si="413"/>
        <v>1.01071982</v>
      </c>
      <c r="I1366" s="147">
        <f t="shared" si="421"/>
        <v>2.9499999999999998E-2</v>
      </c>
      <c r="J1366" s="148">
        <f t="shared" si="429"/>
        <v>44784</v>
      </c>
      <c r="K1366" s="149">
        <f t="shared" si="422"/>
        <v>21</v>
      </c>
      <c r="L1366" s="150">
        <f t="shared" si="423"/>
        <v>21</v>
      </c>
      <c r="M1366" s="151">
        <f t="shared" si="414"/>
        <v>1.0024257080000001</v>
      </c>
      <c r="N1366" s="151">
        <f t="shared" ca="1" si="415"/>
        <v>1.013171531</v>
      </c>
      <c r="O1366" s="150">
        <f t="shared" si="424"/>
        <v>45</v>
      </c>
      <c r="P1366" s="145">
        <f t="shared" ca="1" si="416"/>
        <v>-24.919087780000002</v>
      </c>
      <c r="Q1366" s="152">
        <f t="shared" si="417"/>
        <v>270.27</v>
      </c>
      <c r="R1366" s="153" t="str">
        <f t="shared" si="425"/>
        <v>A+J=</v>
      </c>
      <c r="S1366" s="148">
        <f t="shared" si="426"/>
        <v>44816</v>
      </c>
      <c r="T1366" s="154">
        <f t="shared" ca="1" si="418"/>
        <v>4784342.7882899996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7" t="str">
        <f t="shared" ca="1" si="427"/>
        <v>Pago</v>
      </c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</row>
    <row r="1367" spans="1:208" x14ac:dyDescent="0.2">
      <c r="A1367" s="143">
        <f t="shared" si="419"/>
        <v>44817</v>
      </c>
      <c r="B1367" s="144">
        <f t="shared" ca="1" si="428"/>
        <v>-2163.507708920009</v>
      </c>
      <c r="C1367" s="145">
        <f t="shared" si="420"/>
        <v>-2162.1600000000089</v>
      </c>
      <c r="D1367" s="146">
        <f ca="1">IF(A1367&lt;$B$1,VLOOKUP(A1367,[1]DI!$A$4:$B$15000,2,FALSE),0)</f>
        <v>0.13650000000000001</v>
      </c>
      <c r="E1367" s="145">
        <f t="shared" ca="1" si="412"/>
        <v>1.00050788</v>
      </c>
      <c r="F1367" s="145">
        <f ca="1">(TRUNC(PRODUCT($E$12:$E1366),16))</f>
        <v>1.2301024388820301</v>
      </c>
      <c r="G1367" s="145">
        <f t="shared" ca="1" si="411"/>
        <v>1.2294780115895101</v>
      </c>
      <c r="H1367" s="145">
        <f t="shared" ca="1" si="413"/>
        <v>1.00050788</v>
      </c>
      <c r="I1367" s="147">
        <f t="shared" si="421"/>
        <v>2.9499999999999998E-2</v>
      </c>
      <c r="J1367" s="148">
        <f t="shared" si="429"/>
        <v>44816</v>
      </c>
      <c r="K1367" s="149">
        <f t="shared" si="422"/>
        <v>1</v>
      </c>
      <c r="L1367" s="150">
        <f t="shared" si="423"/>
        <v>1</v>
      </c>
      <c r="M1367" s="151">
        <f t="shared" si="414"/>
        <v>1.000115377</v>
      </c>
      <c r="N1367" s="151">
        <f t="shared" ca="1" si="415"/>
        <v>1.000623316</v>
      </c>
      <c r="O1367" s="150">
        <f t="shared" si="424"/>
        <v>0</v>
      </c>
      <c r="P1367" s="145">
        <f t="shared" ca="1" si="416"/>
        <v>-1.3477089200000001</v>
      </c>
      <c r="Q1367" s="152">
        <f t="shared" si="417"/>
        <v>0</v>
      </c>
      <c r="R1367" s="153" t="str">
        <f t="shared" si="425"/>
        <v>A+J=</v>
      </c>
      <c r="S1367" s="148">
        <f t="shared" si="426"/>
        <v>44845</v>
      </c>
      <c r="T1367" s="154">
        <f t="shared" si="418"/>
        <v>0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7" t="str">
        <f t="shared" ca="1" si="427"/>
        <v>Pago</v>
      </c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</row>
    <row r="1368" spans="1:208" x14ac:dyDescent="0.2">
      <c r="A1368" s="143">
        <f t="shared" si="419"/>
        <v>44818</v>
      </c>
      <c r="B1368" s="144">
        <f t="shared" ca="1" si="428"/>
        <v>-2164.8562589200092</v>
      </c>
      <c r="C1368" s="145">
        <f t="shared" si="420"/>
        <v>-2162.1600000000089</v>
      </c>
      <c r="D1368" s="146">
        <f ca="1">IF(A1368&lt;$B$1,VLOOKUP(A1368,[1]DI!$A$4:$B$15000,2,FALSE),0)</f>
        <v>0.13650000000000001</v>
      </c>
      <c r="E1368" s="145">
        <f t="shared" ca="1" si="412"/>
        <v>1.00050788</v>
      </c>
      <c r="F1368" s="145">
        <f ca="1">(TRUNC(PRODUCT($E$12:$E1367),16))</f>
        <v>1.2307271833086899</v>
      </c>
      <c r="G1368" s="145">
        <f t="shared" ca="1" si="411"/>
        <v>1.2294780115895101</v>
      </c>
      <c r="H1368" s="145">
        <f t="shared" ca="1" si="413"/>
        <v>1.00101602</v>
      </c>
      <c r="I1368" s="147">
        <f t="shared" si="421"/>
        <v>2.9499999999999998E-2</v>
      </c>
      <c r="J1368" s="148">
        <f t="shared" si="429"/>
        <v>44816</v>
      </c>
      <c r="K1368" s="149">
        <f t="shared" si="422"/>
        <v>2</v>
      </c>
      <c r="L1368" s="150">
        <f t="shared" si="423"/>
        <v>2</v>
      </c>
      <c r="M1368" s="151">
        <f t="shared" si="414"/>
        <v>1.0002307669999999</v>
      </c>
      <c r="N1368" s="151">
        <f t="shared" ca="1" si="415"/>
        <v>1.001247021</v>
      </c>
      <c r="O1368" s="150">
        <f t="shared" si="424"/>
        <v>0</v>
      </c>
      <c r="P1368" s="145">
        <f t="shared" ca="1" si="416"/>
        <v>-2.69625892</v>
      </c>
      <c r="Q1368" s="152">
        <f t="shared" si="417"/>
        <v>0</v>
      </c>
      <c r="R1368" s="153" t="str">
        <f t="shared" si="425"/>
        <v>A+J=</v>
      </c>
      <c r="S1368" s="148">
        <f t="shared" si="426"/>
        <v>44845</v>
      </c>
      <c r="T1368" s="154">
        <f t="shared" si="418"/>
        <v>0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7" t="str">
        <f t="shared" ca="1" si="427"/>
        <v>Pago</v>
      </c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</row>
    <row r="1369" spans="1:208" x14ac:dyDescent="0.2">
      <c r="A1369" s="143">
        <f t="shared" si="419"/>
        <v>44819</v>
      </c>
      <c r="B1369" s="144">
        <f t="shared" ca="1" si="428"/>
        <v>-2166.2056348700089</v>
      </c>
      <c r="C1369" s="145">
        <f t="shared" si="420"/>
        <v>-2162.1600000000089</v>
      </c>
      <c r="D1369" s="146">
        <f ca="1">IF(A1369&lt;$B$1,VLOOKUP(A1369,[1]DI!$A$4:$B$15000,2,FALSE),0)</f>
        <v>0.13650000000000001</v>
      </c>
      <c r="E1369" s="145">
        <f t="shared" ca="1" si="412"/>
        <v>1.00050788</v>
      </c>
      <c r="F1369" s="145">
        <f ca="1">(TRUNC(PRODUCT($E$12:$E1368),16))</f>
        <v>1.2313522450305501</v>
      </c>
      <c r="G1369" s="145">
        <f t="shared" ca="1" si="411"/>
        <v>1.2294780115895101</v>
      </c>
      <c r="H1369" s="145">
        <f t="shared" ca="1" si="413"/>
        <v>1.00152441</v>
      </c>
      <c r="I1369" s="147">
        <f t="shared" si="421"/>
        <v>2.9499999999999998E-2</v>
      </c>
      <c r="J1369" s="148">
        <f t="shared" si="429"/>
        <v>44816</v>
      </c>
      <c r="K1369" s="149">
        <f t="shared" si="422"/>
        <v>3</v>
      </c>
      <c r="L1369" s="150">
        <f t="shared" si="423"/>
        <v>3</v>
      </c>
      <c r="M1369" s="151">
        <f t="shared" si="414"/>
        <v>1.00034617</v>
      </c>
      <c r="N1369" s="151">
        <f t="shared" ca="1" si="415"/>
        <v>1.001871108</v>
      </c>
      <c r="O1369" s="150">
        <f t="shared" si="424"/>
        <v>0</v>
      </c>
      <c r="P1369" s="145">
        <f t="shared" ca="1" si="416"/>
        <v>-4.0456348699999998</v>
      </c>
      <c r="Q1369" s="152">
        <f t="shared" si="417"/>
        <v>0</v>
      </c>
      <c r="R1369" s="153" t="str">
        <f t="shared" si="425"/>
        <v>A+J=</v>
      </c>
      <c r="S1369" s="148">
        <f t="shared" si="426"/>
        <v>44845</v>
      </c>
      <c r="T1369" s="154">
        <f t="shared" si="418"/>
        <v>0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7" t="str">
        <f t="shared" ca="1" si="427"/>
        <v>Pago</v>
      </c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</row>
    <row r="1370" spans="1:208" x14ac:dyDescent="0.2">
      <c r="A1370" s="143">
        <f t="shared" si="419"/>
        <v>44820</v>
      </c>
      <c r="B1370" s="144">
        <f t="shared" ca="1" si="428"/>
        <v>-2167.5558756800087</v>
      </c>
      <c r="C1370" s="145">
        <f t="shared" si="420"/>
        <v>-2162.1600000000089</v>
      </c>
      <c r="D1370" s="146">
        <f ca="1">IF(A1370&lt;$B$1,VLOOKUP(A1370,[1]DI!$A$4:$B$15000,2,FALSE),0)</f>
        <v>0.13650000000000001</v>
      </c>
      <c r="E1370" s="145">
        <f t="shared" ca="1" si="412"/>
        <v>1.00050788</v>
      </c>
      <c r="F1370" s="145">
        <f ca="1">(TRUNC(PRODUCT($E$12:$E1369),16))</f>
        <v>1.2319776242087599</v>
      </c>
      <c r="G1370" s="145">
        <f t="shared" ca="1" si="411"/>
        <v>1.2294780115895101</v>
      </c>
      <c r="H1370" s="145">
        <f t="shared" ca="1" si="413"/>
        <v>1.00203307</v>
      </c>
      <c r="I1370" s="147">
        <f t="shared" si="421"/>
        <v>2.9499999999999998E-2</v>
      </c>
      <c r="J1370" s="148">
        <f t="shared" si="429"/>
        <v>44816</v>
      </c>
      <c r="K1370" s="149">
        <f t="shared" si="422"/>
        <v>4</v>
      </c>
      <c r="L1370" s="150">
        <f t="shared" si="423"/>
        <v>4</v>
      </c>
      <c r="M1370" s="151">
        <f t="shared" si="414"/>
        <v>1.000461587</v>
      </c>
      <c r="N1370" s="151">
        <f t="shared" ca="1" si="415"/>
        <v>1.0024955950000001</v>
      </c>
      <c r="O1370" s="150">
        <f t="shared" si="424"/>
        <v>0</v>
      </c>
      <c r="P1370" s="145">
        <f t="shared" ca="1" si="416"/>
        <v>-5.3958756799999996</v>
      </c>
      <c r="Q1370" s="152">
        <f t="shared" si="417"/>
        <v>0</v>
      </c>
      <c r="R1370" s="153" t="str">
        <f t="shared" si="425"/>
        <v>A+J=</v>
      </c>
      <c r="S1370" s="148">
        <f t="shared" si="426"/>
        <v>44845</v>
      </c>
      <c r="T1370" s="154">
        <f t="shared" si="418"/>
        <v>0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7" t="str">
        <f t="shared" ca="1" si="427"/>
        <v>Pago</v>
      </c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</row>
    <row r="1371" spans="1:208" x14ac:dyDescent="0.2">
      <c r="A1371" s="143">
        <f t="shared" si="419"/>
        <v>44821</v>
      </c>
      <c r="B1371" s="144">
        <f t="shared" ca="1" si="428"/>
        <v>-2168.9069424400091</v>
      </c>
      <c r="C1371" s="145">
        <f t="shared" si="420"/>
        <v>-2162.1600000000089</v>
      </c>
      <c r="D1371" s="146">
        <f ca="1">IF(A1371&lt;$B$1,VLOOKUP(A1371,[1]DI!$A$4:$B$15000,2,FALSE),0)</f>
        <v>0</v>
      </c>
      <c r="E1371" s="145">
        <f t="shared" ca="1" si="412"/>
        <v>1</v>
      </c>
      <c r="F1371" s="145">
        <f ca="1">(TRUNC(PRODUCT($E$12:$E1370),16))</f>
        <v>1.23260332100454</v>
      </c>
      <c r="G1371" s="145">
        <f t="shared" ca="1" si="411"/>
        <v>1.2294780115895101</v>
      </c>
      <c r="H1371" s="145">
        <f t="shared" ca="1" si="413"/>
        <v>1.0025419799999999</v>
      </c>
      <c r="I1371" s="147">
        <f t="shared" si="421"/>
        <v>2.9499999999999998E-2</v>
      </c>
      <c r="J1371" s="148">
        <f t="shared" si="429"/>
        <v>44816</v>
      </c>
      <c r="K1371" s="149">
        <f t="shared" si="422"/>
        <v>4</v>
      </c>
      <c r="L1371" s="150">
        <f t="shared" si="423"/>
        <v>5</v>
      </c>
      <c r="M1371" s="151">
        <f t="shared" si="414"/>
        <v>1.0005770169999999</v>
      </c>
      <c r="N1371" s="151">
        <f t="shared" ca="1" si="415"/>
        <v>1.003120464</v>
      </c>
      <c r="O1371" s="150">
        <f t="shared" si="424"/>
        <v>0</v>
      </c>
      <c r="P1371" s="145">
        <f t="shared" ca="1" si="416"/>
        <v>-6.7469424399999998</v>
      </c>
      <c r="Q1371" s="152">
        <f t="shared" si="417"/>
        <v>0</v>
      </c>
      <c r="R1371" s="153" t="str">
        <f t="shared" si="425"/>
        <v>A+J=</v>
      </c>
      <c r="S1371" s="148">
        <f t="shared" si="426"/>
        <v>44845</v>
      </c>
      <c r="T1371" s="154">
        <f t="shared" si="418"/>
        <v>0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7" t="str">
        <f t="shared" ca="1" si="427"/>
        <v>Pago</v>
      </c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</row>
    <row r="1372" spans="1:208" x14ac:dyDescent="0.2">
      <c r="A1372" s="143">
        <f t="shared" si="419"/>
        <v>44822</v>
      </c>
      <c r="B1372" s="144">
        <f t="shared" ca="1" si="428"/>
        <v>-2168.9069424400091</v>
      </c>
      <c r="C1372" s="145">
        <f t="shared" si="420"/>
        <v>-2162.1600000000089</v>
      </c>
      <c r="D1372" s="146">
        <f ca="1">IF(A1372&lt;$B$1,VLOOKUP(A1372,[1]DI!$A$4:$B$15000,2,FALSE),0)</f>
        <v>0</v>
      </c>
      <c r="E1372" s="145">
        <f t="shared" ca="1" si="412"/>
        <v>1</v>
      </c>
      <c r="F1372" s="145">
        <f ca="1">(TRUNC(PRODUCT($E$12:$E1371),16))</f>
        <v>1.23260332100454</v>
      </c>
      <c r="G1372" s="145">
        <f t="shared" ca="1" si="411"/>
        <v>1.2294780115895101</v>
      </c>
      <c r="H1372" s="145">
        <f t="shared" ca="1" si="413"/>
        <v>1.0025419799999999</v>
      </c>
      <c r="I1372" s="147">
        <f t="shared" si="421"/>
        <v>2.9499999999999998E-2</v>
      </c>
      <c r="J1372" s="148">
        <f t="shared" si="429"/>
        <v>44816</v>
      </c>
      <c r="K1372" s="149">
        <f t="shared" si="422"/>
        <v>4</v>
      </c>
      <c r="L1372" s="150">
        <f t="shared" si="423"/>
        <v>5</v>
      </c>
      <c r="M1372" s="151">
        <f t="shared" si="414"/>
        <v>1.0005770169999999</v>
      </c>
      <c r="N1372" s="151">
        <f t="shared" ca="1" si="415"/>
        <v>1.003120464</v>
      </c>
      <c r="O1372" s="150">
        <f t="shared" si="424"/>
        <v>0</v>
      </c>
      <c r="P1372" s="145">
        <f t="shared" ca="1" si="416"/>
        <v>-6.7469424399999998</v>
      </c>
      <c r="Q1372" s="152">
        <f t="shared" si="417"/>
        <v>0</v>
      </c>
      <c r="R1372" s="153" t="str">
        <f t="shared" si="425"/>
        <v>A+J=</v>
      </c>
      <c r="S1372" s="148">
        <f t="shared" si="426"/>
        <v>44845</v>
      </c>
      <c r="T1372" s="154">
        <f t="shared" si="418"/>
        <v>0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7" t="str">
        <f t="shared" ca="1" si="427"/>
        <v>Pago</v>
      </c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</row>
    <row r="1373" spans="1:208" x14ac:dyDescent="0.2">
      <c r="A1373" s="143">
        <f t="shared" si="419"/>
        <v>44823</v>
      </c>
      <c r="B1373" s="144">
        <f t="shared" ca="1" si="428"/>
        <v>-2168.9069424400091</v>
      </c>
      <c r="C1373" s="145">
        <f t="shared" si="420"/>
        <v>-2162.1600000000089</v>
      </c>
      <c r="D1373" s="146">
        <f ca="1">IF(A1373&lt;$B$1,VLOOKUP(A1373,[1]DI!$A$4:$B$15000,2,FALSE),0)</f>
        <v>0.13650000000000001</v>
      </c>
      <c r="E1373" s="145">
        <f t="shared" ca="1" si="412"/>
        <v>1.00050788</v>
      </c>
      <c r="F1373" s="145">
        <f ca="1">(TRUNC(PRODUCT($E$12:$E1372),16))</f>
        <v>1.23260332100454</v>
      </c>
      <c r="G1373" s="145">
        <f t="shared" ca="1" si="411"/>
        <v>1.2294780115895101</v>
      </c>
      <c r="H1373" s="145">
        <f t="shared" ca="1" si="413"/>
        <v>1.0025419799999999</v>
      </c>
      <c r="I1373" s="147">
        <f t="shared" si="421"/>
        <v>2.9499999999999998E-2</v>
      </c>
      <c r="J1373" s="148">
        <f t="shared" si="429"/>
        <v>44816</v>
      </c>
      <c r="K1373" s="149">
        <f t="shared" si="422"/>
        <v>5</v>
      </c>
      <c r="L1373" s="150">
        <f t="shared" si="423"/>
        <v>5</v>
      </c>
      <c r="M1373" s="151">
        <f t="shared" si="414"/>
        <v>1.0005770169999999</v>
      </c>
      <c r="N1373" s="151">
        <f t="shared" ca="1" si="415"/>
        <v>1.003120464</v>
      </c>
      <c r="O1373" s="150">
        <f t="shared" si="424"/>
        <v>0</v>
      </c>
      <c r="P1373" s="145">
        <f t="shared" ca="1" si="416"/>
        <v>-6.7469424399999998</v>
      </c>
      <c r="Q1373" s="152">
        <f t="shared" si="417"/>
        <v>0</v>
      </c>
      <c r="R1373" s="153" t="str">
        <f t="shared" si="425"/>
        <v>A+J=</v>
      </c>
      <c r="S1373" s="148">
        <f t="shared" si="426"/>
        <v>44845</v>
      </c>
      <c r="T1373" s="154">
        <f t="shared" si="418"/>
        <v>0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7" t="str">
        <f t="shared" ca="1" si="427"/>
        <v>Pago</v>
      </c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</row>
    <row r="1374" spans="1:208" x14ac:dyDescent="0.2">
      <c r="A1374" s="143">
        <f t="shared" si="419"/>
        <v>44824</v>
      </c>
      <c r="B1374" s="144">
        <f t="shared" ca="1" si="428"/>
        <v>-2170.2588524400089</v>
      </c>
      <c r="C1374" s="145">
        <f t="shared" si="420"/>
        <v>-2162.1600000000089</v>
      </c>
      <c r="D1374" s="146">
        <f ca="1">IF(A1374&lt;$B$1,VLOOKUP(A1374,[1]DI!$A$4:$B$15000,2,FALSE),0)</f>
        <v>0.13650000000000001</v>
      </c>
      <c r="E1374" s="145">
        <f t="shared" ca="1" si="412"/>
        <v>1.00050788</v>
      </c>
      <c r="F1374" s="145">
        <f ca="1">(TRUNC(PRODUCT($E$12:$E1373),16))</f>
        <v>1.2332293355792101</v>
      </c>
      <c r="G1374" s="145">
        <f t="shared" ca="1" si="411"/>
        <v>1.2294780115895101</v>
      </c>
      <c r="H1374" s="145">
        <f t="shared" ca="1" si="413"/>
        <v>1.0030511499999999</v>
      </c>
      <c r="I1374" s="147">
        <f t="shared" si="421"/>
        <v>2.9499999999999998E-2</v>
      </c>
      <c r="J1374" s="148">
        <f t="shared" si="429"/>
        <v>44816</v>
      </c>
      <c r="K1374" s="149">
        <f t="shared" si="422"/>
        <v>6</v>
      </c>
      <c r="L1374" s="150">
        <f t="shared" si="423"/>
        <v>6</v>
      </c>
      <c r="M1374" s="151">
        <f t="shared" si="414"/>
        <v>1.00069246</v>
      </c>
      <c r="N1374" s="151">
        <f t="shared" ca="1" si="415"/>
        <v>1.003745723</v>
      </c>
      <c r="O1374" s="150">
        <f t="shared" si="424"/>
        <v>0</v>
      </c>
      <c r="P1374" s="145">
        <f t="shared" ca="1" si="416"/>
        <v>-8.0988524399999999</v>
      </c>
      <c r="Q1374" s="152">
        <f t="shared" si="417"/>
        <v>0</v>
      </c>
      <c r="R1374" s="153" t="str">
        <f t="shared" si="425"/>
        <v>A+J=</v>
      </c>
      <c r="S1374" s="148">
        <f t="shared" si="426"/>
        <v>44845</v>
      </c>
      <c r="T1374" s="154">
        <f t="shared" si="418"/>
        <v>0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7" t="str">
        <f t="shared" ca="1" si="427"/>
        <v>Pago</v>
      </c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</row>
    <row r="1375" spans="1:208" x14ac:dyDescent="0.2">
      <c r="A1375" s="143">
        <f t="shared" si="419"/>
        <v>44825</v>
      </c>
      <c r="B1375" s="144">
        <f t="shared" ca="1" si="428"/>
        <v>-2171.6116078400091</v>
      </c>
      <c r="C1375" s="145">
        <f t="shared" si="420"/>
        <v>-2162.1600000000089</v>
      </c>
      <c r="D1375" s="146">
        <f ca="1">IF(A1375&lt;$B$1,VLOOKUP(A1375,[1]DI!$A$4:$B$15000,2,FALSE),0)</f>
        <v>0.13650000000000001</v>
      </c>
      <c r="E1375" s="145">
        <f t="shared" ca="1" si="412"/>
        <v>1.00050788</v>
      </c>
      <c r="F1375" s="145">
        <f ca="1">(TRUNC(PRODUCT($E$12:$E1374),16))</f>
        <v>1.2338556680941699</v>
      </c>
      <c r="G1375" s="145">
        <f t="shared" ca="1" si="411"/>
        <v>1.2294780115895101</v>
      </c>
      <c r="H1375" s="145">
        <f t="shared" ca="1" si="413"/>
        <v>1.00356058</v>
      </c>
      <c r="I1375" s="147">
        <f t="shared" si="421"/>
        <v>2.9499999999999998E-2</v>
      </c>
      <c r="J1375" s="148">
        <f t="shared" si="429"/>
        <v>44816</v>
      </c>
      <c r="K1375" s="149">
        <f t="shared" si="422"/>
        <v>7</v>
      </c>
      <c r="L1375" s="150">
        <f t="shared" si="423"/>
        <v>7</v>
      </c>
      <c r="M1375" s="151">
        <f t="shared" si="414"/>
        <v>1.0008079160000001</v>
      </c>
      <c r="N1375" s="151">
        <f t="shared" ca="1" si="415"/>
        <v>1.0043713729999999</v>
      </c>
      <c r="O1375" s="150">
        <f t="shared" si="424"/>
        <v>0</v>
      </c>
      <c r="P1375" s="145">
        <f t="shared" ca="1" si="416"/>
        <v>-9.4516078399999994</v>
      </c>
      <c r="Q1375" s="152">
        <f t="shared" si="417"/>
        <v>0</v>
      </c>
      <c r="R1375" s="153" t="str">
        <f t="shared" si="425"/>
        <v>A+J=</v>
      </c>
      <c r="S1375" s="148">
        <f t="shared" si="426"/>
        <v>44845</v>
      </c>
      <c r="T1375" s="154">
        <f t="shared" si="418"/>
        <v>0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7" t="str">
        <f t="shared" ca="1" si="427"/>
        <v>Pago</v>
      </c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</row>
    <row r="1376" spans="1:208" x14ac:dyDescent="0.2">
      <c r="A1376" s="143">
        <f t="shared" si="419"/>
        <v>44826</v>
      </c>
      <c r="B1376" s="144">
        <f t="shared" ca="1" si="428"/>
        <v>-2172.9652086500091</v>
      </c>
      <c r="C1376" s="145">
        <f t="shared" si="420"/>
        <v>-2162.1600000000089</v>
      </c>
      <c r="D1376" s="146">
        <f ca="1">IF(A1376&lt;$B$1,VLOOKUP(A1376,[1]DI!$A$4:$B$15000,2,FALSE),0)</f>
        <v>0.13650000000000001</v>
      </c>
      <c r="E1376" s="145">
        <f t="shared" ca="1" si="412"/>
        <v>1.00050788</v>
      </c>
      <c r="F1376" s="145">
        <f ca="1">(TRUNC(PRODUCT($E$12:$E1375),16))</f>
        <v>1.23448231871088</v>
      </c>
      <c r="G1376" s="145">
        <f t="shared" ca="1" si="411"/>
        <v>1.2294780115895101</v>
      </c>
      <c r="H1376" s="145">
        <f t="shared" ca="1" si="413"/>
        <v>1.0040702699999999</v>
      </c>
      <c r="I1376" s="147">
        <f t="shared" si="421"/>
        <v>2.9499999999999998E-2</v>
      </c>
      <c r="J1376" s="148">
        <f t="shared" si="429"/>
        <v>44816</v>
      </c>
      <c r="K1376" s="149">
        <f t="shared" si="422"/>
        <v>8</v>
      </c>
      <c r="L1376" s="150">
        <f t="shared" si="423"/>
        <v>8</v>
      </c>
      <c r="M1376" s="151">
        <f t="shared" si="414"/>
        <v>1.000923386</v>
      </c>
      <c r="N1376" s="151">
        <f t="shared" ca="1" si="415"/>
        <v>1.004997414</v>
      </c>
      <c r="O1376" s="150">
        <f t="shared" si="424"/>
        <v>0</v>
      </c>
      <c r="P1376" s="145">
        <f t="shared" ca="1" si="416"/>
        <v>-10.805208650000001</v>
      </c>
      <c r="Q1376" s="152">
        <f t="shared" si="417"/>
        <v>0</v>
      </c>
      <c r="R1376" s="153" t="str">
        <f t="shared" si="425"/>
        <v>A+J=</v>
      </c>
      <c r="S1376" s="148">
        <f t="shared" si="426"/>
        <v>44845</v>
      </c>
      <c r="T1376" s="154">
        <f t="shared" si="418"/>
        <v>0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7" t="str">
        <f t="shared" ca="1" si="427"/>
        <v>Pago</v>
      </c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</row>
    <row r="1377" spans="1:208" x14ac:dyDescent="0.2">
      <c r="A1377" s="143">
        <f t="shared" si="419"/>
        <v>44827</v>
      </c>
      <c r="B1377" s="144">
        <f t="shared" ca="1" si="428"/>
        <v>-2174.3196591900091</v>
      </c>
      <c r="C1377" s="145">
        <f t="shared" si="420"/>
        <v>-2162.1600000000089</v>
      </c>
      <c r="D1377" s="146">
        <f ca="1">IF(A1377&lt;$B$1,VLOOKUP(A1377,[1]DI!$A$4:$B$15000,2,FALSE),0)</f>
        <v>0.13650000000000001</v>
      </c>
      <c r="E1377" s="145">
        <f t="shared" ca="1" si="412"/>
        <v>1.00050788</v>
      </c>
      <c r="F1377" s="145">
        <f ca="1">(TRUNC(PRODUCT($E$12:$E1376),16))</f>
        <v>1.23510928759091</v>
      </c>
      <c r="G1377" s="145">
        <f t="shared" ca="1" si="411"/>
        <v>1.2294780115895101</v>
      </c>
      <c r="H1377" s="145">
        <f t="shared" ca="1" si="413"/>
        <v>1.00458022</v>
      </c>
      <c r="I1377" s="147">
        <f t="shared" si="421"/>
        <v>2.9499999999999998E-2</v>
      </c>
      <c r="J1377" s="148">
        <f t="shared" si="429"/>
        <v>44816</v>
      </c>
      <c r="K1377" s="149">
        <f t="shared" si="422"/>
        <v>9</v>
      </c>
      <c r="L1377" s="150">
        <f t="shared" si="423"/>
        <v>9</v>
      </c>
      <c r="M1377" s="151">
        <f t="shared" si="414"/>
        <v>1.0010388699999999</v>
      </c>
      <c r="N1377" s="151">
        <f t="shared" ca="1" si="415"/>
        <v>1.0056238479999999</v>
      </c>
      <c r="O1377" s="150">
        <f t="shared" si="424"/>
        <v>0</v>
      </c>
      <c r="P1377" s="145">
        <f t="shared" ca="1" si="416"/>
        <v>-12.159659189999999</v>
      </c>
      <c r="Q1377" s="152">
        <f t="shared" si="417"/>
        <v>0</v>
      </c>
      <c r="R1377" s="153" t="str">
        <f t="shared" si="425"/>
        <v>A+J=</v>
      </c>
      <c r="S1377" s="148">
        <f t="shared" si="426"/>
        <v>44845</v>
      </c>
      <c r="T1377" s="154">
        <f t="shared" si="418"/>
        <v>0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7" t="str">
        <f t="shared" ca="1" si="427"/>
        <v>Pago</v>
      </c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</row>
    <row r="1378" spans="1:208" x14ac:dyDescent="0.2">
      <c r="A1378" s="143">
        <f t="shared" si="419"/>
        <v>44828</v>
      </c>
      <c r="B1378" s="144">
        <f t="shared" ca="1" si="428"/>
        <v>-2175.6749313400092</v>
      </c>
      <c r="C1378" s="145">
        <f t="shared" si="420"/>
        <v>-2162.1600000000089</v>
      </c>
      <c r="D1378" s="146">
        <f ca="1">IF(A1378&lt;$B$1,VLOOKUP(A1378,[1]DI!$A$4:$B$15000,2,FALSE),0)</f>
        <v>0</v>
      </c>
      <c r="E1378" s="145">
        <f t="shared" ca="1" si="412"/>
        <v>1</v>
      </c>
      <c r="F1378" s="145">
        <f ca="1">(TRUNC(PRODUCT($E$12:$E1377),16))</f>
        <v>1.2357365748958899</v>
      </c>
      <c r="G1378" s="145">
        <f t="shared" ca="1" si="411"/>
        <v>1.2294780115895101</v>
      </c>
      <c r="H1378" s="145">
        <f t="shared" ca="1" si="413"/>
        <v>1.0050904199999999</v>
      </c>
      <c r="I1378" s="147">
        <f t="shared" si="421"/>
        <v>2.9499999999999998E-2</v>
      </c>
      <c r="J1378" s="148">
        <f t="shared" si="429"/>
        <v>44816</v>
      </c>
      <c r="K1378" s="149">
        <f t="shared" si="422"/>
        <v>9</v>
      </c>
      <c r="L1378" s="150">
        <f t="shared" si="423"/>
        <v>10</v>
      </c>
      <c r="M1378" s="151">
        <f t="shared" si="414"/>
        <v>1.001154366</v>
      </c>
      <c r="N1378" s="151">
        <f t="shared" ca="1" si="415"/>
        <v>1.006250662</v>
      </c>
      <c r="O1378" s="150">
        <f t="shared" si="424"/>
        <v>0</v>
      </c>
      <c r="P1378" s="145">
        <f t="shared" ca="1" si="416"/>
        <v>-13.51493134</v>
      </c>
      <c r="Q1378" s="152">
        <f t="shared" si="417"/>
        <v>0</v>
      </c>
      <c r="R1378" s="153" t="str">
        <f t="shared" si="425"/>
        <v>A+J=</v>
      </c>
      <c r="S1378" s="148">
        <f t="shared" si="426"/>
        <v>44845</v>
      </c>
      <c r="T1378" s="154">
        <f t="shared" si="418"/>
        <v>0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7" t="str">
        <f t="shared" ca="1" si="427"/>
        <v>Pago</v>
      </c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</row>
    <row r="1379" spans="1:208" x14ac:dyDescent="0.2">
      <c r="A1379" s="143">
        <f t="shared" si="419"/>
        <v>44829</v>
      </c>
      <c r="B1379" s="144">
        <f t="shared" ca="1" si="428"/>
        <v>-2175.6749313400092</v>
      </c>
      <c r="C1379" s="145">
        <f t="shared" si="420"/>
        <v>-2162.1600000000089</v>
      </c>
      <c r="D1379" s="146">
        <f ca="1">IF(A1379&lt;$B$1,VLOOKUP(A1379,[1]DI!$A$4:$B$15000,2,FALSE),0)</f>
        <v>0</v>
      </c>
      <c r="E1379" s="145">
        <f t="shared" ca="1" si="412"/>
        <v>1</v>
      </c>
      <c r="F1379" s="145">
        <f ca="1">(TRUNC(PRODUCT($E$12:$E1378),16))</f>
        <v>1.2357365748958899</v>
      </c>
      <c r="G1379" s="145">
        <f t="shared" ca="1" si="411"/>
        <v>1.2294780115895101</v>
      </c>
      <c r="H1379" s="145">
        <f t="shared" ca="1" si="413"/>
        <v>1.0050904199999999</v>
      </c>
      <c r="I1379" s="147">
        <f t="shared" si="421"/>
        <v>2.9499999999999998E-2</v>
      </c>
      <c r="J1379" s="148">
        <f t="shared" si="429"/>
        <v>44816</v>
      </c>
      <c r="K1379" s="149">
        <f t="shared" si="422"/>
        <v>9</v>
      </c>
      <c r="L1379" s="150">
        <f t="shared" si="423"/>
        <v>10</v>
      </c>
      <c r="M1379" s="151">
        <f t="shared" si="414"/>
        <v>1.001154366</v>
      </c>
      <c r="N1379" s="151">
        <f t="shared" ca="1" si="415"/>
        <v>1.006250662</v>
      </c>
      <c r="O1379" s="150">
        <f t="shared" si="424"/>
        <v>0</v>
      </c>
      <c r="P1379" s="145">
        <f t="shared" ca="1" si="416"/>
        <v>-13.51493134</v>
      </c>
      <c r="Q1379" s="152">
        <f t="shared" si="417"/>
        <v>0</v>
      </c>
      <c r="R1379" s="153" t="str">
        <f t="shared" si="425"/>
        <v>A+J=</v>
      </c>
      <c r="S1379" s="148">
        <f t="shared" si="426"/>
        <v>44845</v>
      </c>
      <c r="T1379" s="154">
        <f t="shared" si="418"/>
        <v>0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7" t="str">
        <f t="shared" ca="1" si="427"/>
        <v>Pago</v>
      </c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</row>
    <row r="1380" spans="1:208" x14ac:dyDescent="0.2">
      <c r="A1380" s="143">
        <f t="shared" si="419"/>
        <v>44830</v>
      </c>
      <c r="B1380" s="144">
        <f t="shared" ca="1" si="428"/>
        <v>-2175.6749313400092</v>
      </c>
      <c r="C1380" s="145">
        <f t="shared" si="420"/>
        <v>-2162.1600000000089</v>
      </c>
      <c r="D1380" s="146">
        <f ca="1">IF(A1380&lt;$B$1,VLOOKUP(A1380,[1]DI!$A$4:$B$15000,2,FALSE),0)</f>
        <v>0.13650000000000001</v>
      </c>
      <c r="E1380" s="145">
        <f t="shared" ca="1" si="412"/>
        <v>1.00050788</v>
      </c>
      <c r="F1380" s="145">
        <f ca="1">(TRUNC(PRODUCT($E$12:$E1379),16))</f>
        <v>1.2357365748958899</v>
      </c>
      <c r="G1380" s="145">
        <f t="shared" ca="1" si="411"/>
        <v>1.2294780115895101</v>
      </c>
      <c r="H1380" s="145">
        <f t="shared" ca="1" si="413"/>
        <v>1.0050904199999999</v>
      </c>
      <c r="I1380" s="147">
        <f t="shared" si="421"/>
        <v>2.9499999999999998E-2</v>
      </c>
      <c r="J1380" s="148">
        <f t="shared" si="429"/>
        <v>44816</v>
      </c>
      <c r="K1380" s="149">
        <f t="shared" si="422"/>
        <v>10</v>
      </c>
      <c r="L1380" s="150">
        <f t="shared" si="423"/>
        <v>10</v>
      </c>
      <c r="M1380" s="151">
        <f t="shared" si="414"/>
        <v>1.001154366</v>
      </c>
      <c r="N1380" s="151">
        <f t="shared" ca="1" si="415"/>
        <v>1.006250662</v>
      </c>
      <c r="O1380" s="150">
        <f t="shared" si="424"/>
        <v>0</v>
      </c>
      <c r="P1380" s="145">
        <f t="shared" ca="1" si="416"/>
        <v>-13.51493134</v>
      </c>
      <c r="Q1380" s="152">
        <f t="shared" si="417"/>
        <v>0</v>
      </c>
      <c r="R1380" s="153" t="str">
        <f t="shared" si="425"/>
        <v>A+J=</v>
      </c>
      <c r="S1380" s="148">
        <f t="shared" si="426"/>
        <v>44845</v>
      </c>
      <c r="T1380" s="154">
        <f t="shared" si="418"/>
        <v>0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7" t="str">
        <f t="shared" ca="1" si="427"/>
        <v>Pago</v>
      </c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</row>
    <row r="1381" spans="1:208" x14ac:dyDescent="0.2">
      <c r="A1381" s="143">
        <f t="shared" si="419"/>
        <v>44831</v>
      </c>
      <c r="B1381" s="144">
        <f t="shared" ca="1" si="428"/>
        <v>-2177.0310726900088</v>
      </c>
      <c r="C1381" s="145">
        <f t="shared" si="420"/>
        <v>-2162.1600000000089</v>
      </c>
      <c r="D1381" s="146">
        <f ca="1">IF(A1381&lt;$B$1,VLOOKUP(A1381,[1]DI!$A$4:$B$15000,2,FALSE),0)</f>
        <v>0.13650000000000001</v>
      </c>
      <c r="E1381" s="145">
        <f t="shared" ca="1" si="412"/>
        <v>1.00050788</v>
      </c>
      <c r="F1381" s="145">
        <f ca="1">(TRUNC(PRODUCT($E$12:$E1380),16))</f>
        <v>1.2363641807875501</v>
      </c>
      <c r="G1381" s="145">
        <f t="shared" ca="1" si="411"/>
        <v>1.2294780115895101</v>
      </c>
      <c r="H1381" s="145">
        <f t="shared" ca="1" si="413"/>
        <v>1.00560089</v>
      </c>
      <c r="I1381" s="147">
        <f t="shared" si="421"/>
        <v>2.9499999999999998E-2</v>
      </c>
      <c r="J1381" s="148">
        <f t="shared" si="429"/>
        <v>44816</v>
      </c>
      <c r="K1381" s="149">
        <f t="shared" si="422"/>
        <v>11</v>
      </c>
      <c r="L1381" s="150">
        <f t="shared" si="423"/>
        <v>11</v>
      </c>
      <c r="M1381" s="151">
        <f t="shared" si="414"/>
        <v>1.0012698760000001</v>
      </c>
      <c r="N1381" s="151">
        <f t="shared" ca="1" si="415"/>
        <v>1.0068778780000001</v>
      </c>
      <c r="O1381" s="150">
        <f t="shared" si="424"/>
        <v>0</v>
      </c>
      <c r="P1381" s="145">
        <f t="shared" ca="1" si="416"/>
        <v>-14.87107269</v>
      </c>
      <c r="Q1381" s="152">
        <f t="shared" si="417"/>
        <v>0</v>
      </c>
      <c r="R1381" s="153" t="str">
        <f t="shared" si="425"/>
        <v>A+J=</v>
      </c>
      <c r="S1381" s="148">
        <f t="shared" si="426"/>
        <v>44845</v>
      </c>
      <c r="T1381" s="154">
        <f t="shared" si="418"/>
        <v>0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7" t="str">
        <f t="shared" ca="1" si="427"/>
        <v>Pago</v>
      </c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</row>
    <row r="1382" spans="1:208" x14ac:dyDescent="0.2">
      <c r="A1382" s="143">
        <f t="shared" si="419"/>
        <v>44832</v>
      </c>
      <c r="B1382" s="144">
        <f t="shared" ca="1" si="428"/>
        <v>-2178.3880399800091</v>
      </c>
      <c r="C1382" s="145">
        <f t="shared" si="420"/>
        <v>-2162.1600000000089</v>
      </c>
      <c r="D1382" s="146">
        <f ca="1">IF(A1382&lt;$B$1,VLOOKUP(A1382,[1]DI!$A$4:$B$15000,2,FALSE),0)</f>
        <v>0.13650000000000001</v>
      </c>
      <c r="E1382" s="145">
        <f t="shared" ca="1" si="412"/>
        <v>1.00050788</v>
      </c>
      <c r="F1382" s="145">
        <f ca="1">(TRUNC(PRODUCT($E$12:$E1381),16))</f>
        <v>1.23699210542768</v>
      </c>
      <c r="G1382" s="145">
        <f t="shared" ca="1" si="411"/>
        <v>1.2294780115895101</v>
      </c>
      <c r="H1382" s="145">
        <f t="shared" ca="1" si="413"/>
        <v>1.00611161</v>
      </c>
      <c r="I1382" s="147">
        <f t="shared" si="421"/>
        <v>2.9499999999999998E-2</v>
      </c>
      <c r="J1382" s="148">
        <f t="shared" si="429"/>
        <v>44816</v>
      </c>
      <c r="K1382" s="149">
        <f t="shared" si="422"/>
        <v>12</v>
      </c>
      <c r="L1382" s="150">
        <f t="shared" si="423"/>
        <v>12</v>
      </c>
      <c r="M1382" s="151">
        <f t="shared" si="414"/>
        <v>1.0013853989999999</v>
      </c>
      <c r="N1382" s="151">
        <f t="shared" ca="1" si="415"/>
        <v>1.007505476</v>
      </c>
      <c r="O1382" s="150">
        <f t="shared" si="424"/>
        <v>0</v>
      </c>
      <c r="P1382" s="145">
        <f t="shared" ca="1" si="416"/>
        <v>-16.228039979999998</v>
      </c>
      <c r="Q1382" s="152">
        <f t="shared" si="417"/>
        <v>0</v>
      </c>
      <c r="R1382" s="153" t="str">
        <f t="shared" si="425"/>
        <v>A+J=</v>
      </c>
      <c r="S1382" s="148">
        <f t="shared" si="426"/>
        <v>44845</v>
      </c>
      <c r="T1382" s="154">
        <f t="shared" si="418"/>
        <v>0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7" t="str">
        <f t="shared" ca="1" si="427"/>
        <v>Pago</v>
      </c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</row>
    <row r="1383" spans="1:208" x14ac:dyDescent="0.2">
      <c r="A1383" s="143">
        <f t="shared" si="419"/>
        <v>44833</v>
      </c>
      <c r="B1383" s="144">
        <f t="shared" ca="1" si="428"/>
        <v>-2179.7458764600087</v>
      </c>
      <c r="C1383" s="145">
        <f t="shared" si="420"/>
        <v>-2162.1600000000089</v>
      </c>
      <c r="D1383" s="146">
        <f ca="1">IF(A1383&lt;$B$1,VLOOKUP(A1383,[1]DI!$A$4:$B$15000,2,FALSE),0)</f>
        <v>0.13650000000000001</v>
      </c>
      <c r="E1383" s="145">
        <f t="shared" ca="1" si="412"/>
        <v>1.00050788</v>
      </c>
      <c r="F1383" s="145">
        <f ca="1">(TRUNC(PRODUCT($E$12:$E1382),16))</f>
        <v>1.2376203489781901</v>
      </c>
      <c r="G1383" s="145">
        <f t="shared" ca="1" si="411"/>
        <v>1.2294780115895101</v>
      </c>
      <c r="H1383" s="145">
        <f t="shared" ca="1" si="413"/>
        <v>1.0066226</v>
      </c>
      <c r="I1383" s="147">
        <f t="shared" si="421"/>
        <v>2.9499999999999998E-2</v>
      </c>
      <c r="J1383" s="148">
        <f t="shared" si="429"/>
        <v>44816</v>
      </c>
      <c r="K1383" s="149">
        <f t="shared" si="422"/>
        <v>13</v>
      </c>
      <c r="L1383" s="150">
        <f t="shared" si="423"/>
        <v>13</v>
      </c>
      <c r="M1383" s="151">
        <f t="shared" si="414"/>
        <v>1.001500936</v>
      </c>
      <c r="N1383" s="151">
        <f t="shared" ca="1" si="415"/>
        <v>1.008133476</v>
      </c>
      <c r="O1383" s="150">
        <f t="shared" si="424"/>
        <v>0</v>
      </c>
      <c r="P1383" s="145">
        <f t="shared" ca="1" si="416"/>
        <v>-17.585876460000001</v>
      </c>
      <c r="Q1383" s="152">
        <f t="shared" si="417"/>
        <v>0</v>
      </c>
      <c r="R1383" s="153" t="str">
        <f t="shared" si="425"/>
        <v>A+J=</v>
      </c>
      <c r="S1383" s="148">
        <f t="shared" si="426"/>
        <v>44845</v>
      </c>
      <c r="T1383" s="154">
        <f t="shared" si="418"/>
        <v>0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7" t="str">
        <f t="shared" ca="1" si="427"/>
        <v>Pago</v>
      </c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</row>
    <row r="1384" spans="1:208" x14ac:dyDescent="0.2">
      <c r="A1384" s="143">
        <f t="shared" si="419"/>
        <v>44834</v>
      </c>
      <c r="B1384" s="144">
        <f t="shared" ca="1" si="428"/>
        <v>-2181.1045388900088</v>
      </c>
      <c r="C1384" s="145">
        <f t="shared" si="420"/>
        <v>-2162.1600000000089</v>
      </c>
      <c r="D1384" s="146">
        <f ca="1">IF(A1384&lt;$B$1,VLOOKUP(A1384,[1]DI!$A$4:$B$15000,2,FALSE),0)</f>
        <v>0.13650000000000001</v>
      </c>
      <c r="E1384" s="145">
        <f t="shared" ca="1" si="412"/>
        <v>1.00050788</v>
      </c>
      <c r="F1384" s="145">
        <f ca="1">(TRUNC(PRODUCT($E$12:$E1383),16))</f>
        <v>1.23824891160103</v>
      </c>
      <c r="G1384" s="145">
        <f t="shared" ca="1" si="411"/>
        <v>1.2294780115895101</v>
      </c>
      <c r="H1384" s="145">
        <f t="shared" ca="1" si="413"/>
        <v>1.0071338400000001</v>
      </c>
      <c r="I1384" s="147">
        <f t="shared" si="421"/>
        <v>2.9499999999999998E-2</v>
      </c>
      <c r="J1384" s="148">
        <f t="shared" si="429"/>
        <v>44816</v>
      </c>
      <c r="K1384" s="149">
        <f t="shared" si="422"/>
        <v>14</v>
      </c>
      <c r="L1384" s="150">
        <f t="shared" si="423"/>
        <v>14</v>
      </c>
      <c r="M1384" s="151">
        <f t="shared" si="414"/>
        <v>1.0016164860000001</v>
      </c>
      <c r="N1384" s="151">
        <f t="shared" ca="1" si="415"/>
        <v>1.008761858</v>
      </c>
      <c r="O1384" s="150">
        <f t="shared" si="424"/>
        <v>0</v>
      </c>
      <c r="P1384" s="145">
        <f t="shared" ca="1" si="416"/>
        <v>-18.94453889</v>
      </c>
      <c r="Q1384" s="152">
        <f t="shared" si="417"/>
        <v>0</v>
      </c>
      <c r="R1384" s="153" t="str">
        <f t="shared" si="425"/>
        <v>A+J=</v>
      </c>
      <c r="S1384" s="148">
        <f t="shared" si="426"/>
        <v>44845</v>
      </c>
      <c r="T1384" s="154">
        <f t="shared" si="418"/>
        <v>0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7" t="str">
        <f t="shared" ca="1" si="427"/>
        <v>Pago</v>
      </c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</row>
    <row r="1385" spans="1:208" x14ac:dyDescent="0.2">
      <c r="A1385" s="143">
        <f t="shared" si="419"/>
        <v>44835</v>
      </c>
      <c r="B1385" s="144">
        <f t="shared" ca="1" si="428"/>
        <v>-2182.4640467200088</v>
      </c>
      <c r="C1385" s="145">
        <f t="shared" si="420"/>
        <v>-2162.1600000000089</v>
      </c>
      <c r="D1385" s="146">
        <f ca="1">IF(A1385&lt;$B$1,VLOOKUP(A1385,[1]DI!$A$4:$B$15000,2,FALSE),0)</f>
        <v>0</v>
      </c>
      <c r="E1385" s="145">
        <f t="shared" ca="1" si="412"/>
        <v>1</v>
      </c>
      <c r="F1385" s="145">
        <f ca="1">(TRUNC(PRODUCT($E$12:$E1384),16))</f>
        <v>1.23887779345825</v>
      </c>
      <c r="G1385" s="145">
        <f t="shared" ca="1" si="411"/>
        <v>1.2294780115895101</v>
      </c>
      <c r="H1385" s="145">
        <f t="shared" ca="1" si="413"/>
        <v>1.0076453400000001</v>
      </c>
      <c r="I1385" s="147">
        <f t="shared" si="421"/>
        <v>2.9499999999999998E-2</v>
      </c>
      <c r="J1385" s="148">
        <f t="shared" si="429"/>
        <v>44816</v>
      </c>
      <c r="K1385" s="149">
        <f t="shared" si="422"/>
        <v>14</v>
      </c>
      <c r="L1385" s="150">
        <f t="shared" si="423"/>
        <v>15</v>
      </c>
      <c r="M1385" s="151">
        <f t="shared" si="414"/>
        <v>1.0017320489999999</v>
      </c>
      <c r="N1385" s="151">
        <f t="shared" ca="1" si="415"/>
        <v>1.009390631</v>
      </c>
      <c r="O1385" s="150">
        <f t="shared" si="424"/>
        <v>0</v>
      </c>
      <c r="P1385" s="145">
        <f t="shared" ca="1" si="416"/>
        <v>-20.304046719999999</v>
      </c>
      <c r="Q1385" s="152">
        <f t="shared" si="417"/>
        <v>0</v>
      </c>
      <c r="R1385" s="153" t="str">
        <f t="shared" si="425"/>
        <v>A+J=</v>
      </c>
      <c r="S1385" s="148">
        <f t="shared" si="426"/>
        <v>44845</v>
      </c>
      <c r="T1385" s="154">
        <f t="shared" si="418"/>
        <v>0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7" t="str">
        <f t="shared" ca="1" si="427"/>
        <v>Pago</v>
      </c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</row>
    <row r="1386" spans="1:208" x14ac:dyDescent="0.2">
      <c r="A1386" s="143">
        <f t="shared" si="419"/>
        <v>44836</v>
      </c>
      <c r="B1386" s="144">
        <f t="shared" ca="1" si="428"/>
        <v>-2182.4640467200088</v>
      </c>
      <c r="C1386" s="145">
        <f t="shared" si="420"/>
        <v>-2162.1600000000089</v>
      </c>
      <c r="D1386" s="146">
        <f ca="1">IF(A1386&lt;$B$1,VLOOKUP(A1386,[1]DI!$A$4:$B$15000,2,FALSE),0)</f>
        <v>0</v>
      </c>
      <c r="E1386" s="145">
        <f t="shared" ca="1" si="412"/>
        <v>1</v>
      </c>
      <c r="F1386" s="145">
        <f ca="1">(TRUNC(PRODUCT($E$12:$E1385),16))</f>
        <v>1.23887779345825</v>
      </c>
      <c r="G1386" s="145">
        <f t="shared" ca="1" si="411"/>
        <v>1.2294780115895101</v>
      </c>
      <c r="H1386" s="145">
        <f t="shared" ca="1" si="413"/>
        <v>1.0076453400000001</v>
      </c>
      <c r="I1386" s="147">
        <f t="shared" si="421"/>
        <v>2.9499999999999998E-2</v>
      </c>
      <c r="J1386" s="148">
        <f t="shared" si="429"/>
        <v>44816</v>
      </c>
      <c r="K1386" s="149">
        <f t="shared" si="422"/>
        <v>14</v>
      </c>
      <c r="L1386" s="150">
        <f t="shared" si="423"/>
        <v>15</v>
      </c>
      <c r="M1386" s="151">
        <f t="shared" si="414"/>
        <v>1.0017320489999999</v>
      </c>
      <c r="N1386" s="151">
        <f t="shared" ca="1" si="415"/>
        <v>1.009390631</v>
      </c>
      <c r="O1386" s="150">
        <f t="shared" si="424"/>
        <v>0</v>
      </c>
      <c r="P1386" s="145">
        <f t="shared" ca="1" si="416"/>
        <v>-20.304046719999999</v>
      </c>
      <c r="Q1386" s="152">
        <f t="shared" si="417"/>
        <v>0</v>
      </c>
      <c r="R1386" s="153" t="str">
        <f t="shared" si="425"/>
        <v>A+J=</v>
      </c>
      <c r="S1386" s="148">
        <f t="shared" si="426"/>
        <v>44845</v>
      </c>
      <c r="T1386" s="154">
        <f t="shared" si="418"/>
        <v>0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7" t="str">
        <f t="shared" ca="1" si="427"/>
        <v>Pago</v>
      </c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</row>
    <row r="1387" spans="1:208" x14ac:dyDescent="0.2">
      <c r="A1387" s="143">
        <f t="shared" si="419"/>
        <v>44837</v>
      </c>
      <c r="B1387" s="144">
        <f t="shared" ca="1" si="428"/>
        <v>-2182.4640467200088</v>
      </c>
      <c r="C1387" s="145">
        <f t="shared" si="420"/>
        <v>-2162.1600000000089</v>
      </c>
      <c r="D1387" s="146">
        <f ca="1">IF(A1387&lt;$B$1,VLOOKUP(A1387,[1]DI!$A$4:$B$15000,2,FALSE),0)</f>
        <v>0.13650000000000001</v>
      </c>
      <c r="E1387" s="145">
        <f t="shared" ca="1" si="412"/>
        <v>1.00050788</v>
      </c>
      <c r="F1387" s="145">
        <f ca="1">(TRUNC(PRODUCT($E$12:$E1386),16))</f>
        <v>1.23887779345825</v>
      </c>
      <c r="G1387" s="145">
        <f t="shared" ca="1" si="411"/>
        <v>1.2294780115895101</v>
      </c>
      <c r="H1387" s="145">
        <f t="shared" ca="1" si="413"/>
        <v>1.0076453400000001</v>
      </c>
      <c r="I1387" s="147">
        <f t="shared" si="421"/>
        <v>2.9499999999999998E-2</v>
      </c>
      <c r="J1387" s="148">
        <f t="shared" si="429"/>
        <v>44816</v>
      </c>
      <c r="K1387" s="149">
        <f t="shared" si="422"/>
        <v>15</v>
      </c>
      <c r="L1387" s="150">
        <f t="shared" si="423"/>
        <v>15</v>
      </c>
      <c r="M1387" s="151">
        <f t="shared" si="414"/>
        <v>1.0017320489999999</v>
      </c>
      <c r="N1387" s="151">
        <f t="shared" ca="1" si="415"/>
        <v>1.009390631</v>
      </c>
      <c r="O1387" s="150">
        <f t="shared" si="424"/>
        <v>0</v>
      </c>
      <c r="P1387" s="145">
        <f t="shared" ca="1" si="416"/>
        <v>-20.304046719999999</v>
      </c>
      <c r="Q1387" s="152">
        <f t="shared" si="417"/>
        <v>0</v>
      </c>
      <c r="R1387" s="153" t="str">
        <f t="shared" si="425"/>
        <v>A+J=</v>
      </c>
      <c r="S1387" s="148">
        <f t="shared" si="426"/>
        <v>44845</v>
      </c>
      <c r="T1387" s="154">
        <f t="shared" si="418"/>
        <v>0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7" t="str">
        <f t="shared" ca="1" si="427"/>
        <v>Pago</v>
      </c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</row>
    <row r="1388" spans="1:208" x14ac:dyDescent="0.2">
      <c r="A1388" s="143">
        <f t="shared" si="419"/>
        <v>44838</v>
      </c>
      <c r="B1388" s="144">
        <f t="shared" ca="1" si="428"/>
        <v>-2183.824423740009</v>
      </c>
      <c r="C1388" s="145">
        <f t="shared" si="420"/>
        <v>-2162.1600000000089</v>
      </c>
      <c r="D1388" s="146">
        <f ca="1">IF(A1388&lt;$B$1,VLOOKUP(A1388,[1]DI!$A$4:$B$15000,2,FALSE),0)</f>
        <v>0.13650000000000001</v>
      </c>
      <c r="E1388" s="145">
        <f t="shared" ca="1" si="412"/>
        <v>1.00050788</v>
      </c>
      <c r="F1388" s="145">
        <f ca="1">(TRUNC(PRODUCT($E$12:$E1387),16))</f>
        <v>1.2395069947119901</v>
      </c>
      <c r="G1388" s="145">
        <f t="shared" ca="1" si="411"/>
        <v>1.2294780115895101</v>
      </c>
      <c r="H1388" s="145">
        <f t="shared" ca="1" si="413"/>
        <v>1.00815711</v>
      </c>
      <c r="I1388" s="147">
        <f t="shared" si="421"/>
        <v>2.9499999999999998E-2</v>
      </c>
      <c r="J1388" s="148">
        <f t="shared" si="429"/>
        <v>44816</v>
      </c>
      <c r="K1388" s="149">
        <f t="shared" si="422"/>
        <v>16</v>
      </c>
      <c r="L1388" s="150">
        <f t="shared" si="423"/>
        <v>16</v>
      </c>
      <c r="M1388" s="151">
        <f t="shared" si="414"/>
        <v>1.0018476249999999</v>
      </c>
      <c r="N1388" s="151">
        <f t="shared" ca="1" si="415"/>
        <v>1.0100198060000001</v>
      </c>
      <c r="O1388" s="150">
        <f t="shared" si="424"/>
        <v>0</v>
      </c>
      <c r="P1388" s="145">
        <f t="shared" ca="1" si="416"/>
        <v>-21.66442374</v>
      </c>
      <c r="Q1388" s="152">
        <f t="shared" si="417"/>
        <v>0</v>
      </c>
      <c r="R1388" s="153" t="str">
        <f t="shared" si="425"/>
        <v>A+J=</v>
      </c>
      <c r="S1388" s="148">
        <f t="shared" si="426"/>
        <v>44845</v>
      </c>
      <c r="T1388" s="154">
        <f t="shared" si="418"/>
        <v>0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7" t="str">
        <f t="shared" ca="1" si="427"/>
        <v>Pago</v>
      </c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</row>
    <row r="1389" spans="1:208" x14ac:dyDescent="0.2">
      <c r="A1389" s="143">
        <f t="shared" si="419"/>
        <v>44839</v>
      </c>
      <c r="B1389" s="144">
        <f t="shared" ca="1" si="428"/>
        <v>-2185.1856288600088</v>
      </c>
      <c r="C1389" s="145">
        <f t="shared" si="420"/>
        <v>-2162.1600000000089</v>
      </c>
      <c r="D1389" s="146">
        <f ca="1">IF(A1389&lt;$B$1,VLOOKUP(A1389,[1]DI!$A$4:$B$15000,2,FALSE),0)</f>
        <v>0.13650000000000001</v>
      </c>
      <c r="E1389" s="145">
        <f t="shared" ca="1" si="412"/>
        <v>1.00050788</v>
      </c>
      <c r="F1389" s="145">
        <f ca="1">(TRUNC(PRODUCT($E$12:$E1388),16))</f>
        <v>1.2401365155244699</v>
      </c>
      <c r="G1389" s="145">
        <f t="shared" ca="1" si="411"/>
        <v>1.2294780115895101</v>
      </c>
      <c r="H1389" s="145">
        <f t="shared" ca="1" si="413"/>
        <v>1.0086691299999999</v>
      </c>
      <c r="I1389" s="147">
        <f t="shared" si="421"/>
        <v>2.9499999999999998E-2</v>
      </c>
      <c r="J1389" s="148">
        <f t="shared" si="429"/>
        <v>44816</v>
      </c>
      <c r="K1389" s="149">
        <f t="shared" si="422"/>
        <v>17</v>
      </c>
      <c r="L1389" s="150">
        <f t="shared" si="423"/>
        <v>17</v>
      </c>
      <c r="M1389" s="151">
        <f t="shared" si="414"/>
        <v>1.001963215</v>
      </c>
      <c r="N1389" s="151">
        <f t="shared" ca="1" si="415"/>
        <v>1.0106493640000001</v>
      </c>
      <c r="O1389" s="150">
        <f t="shared" si="424"/>
        <v>0</v>
      </c>
      <c r="P1389" s="145">
        <f t="shared" ca="1" si="416"/>
        <v>-23.025628860000001</v>
      </c>
      <c r="Q1389" s="152">
        <f t="shared" si="417"/>
        <v>0</v>
      </c>
      <c r="R1389" s="153" t="str">
        <f t="shared" si="425"/>
        <v>A+J=</v>
      </c>
      <c r="S1389" s="148">
        <f t="shared" si="426"/>
        <v>44845</v>
      </c>
      <c r="T1389" s="154">
        <f t="shared" si="418"/>
        <v>0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7" t="str">
        <f t="shared" ca="1" si="427"/>
        <v>Pago</v>
      </c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</row>
    <row r="1390" spans="1:208" x14ac:dyDescent="0.2">
      <c r="A1390" s="143">
        <f t="shared" si="419"/>
        <v>44840</v>
      </c>
      <c r="B1390" s="144">
        <f t="shared" ca="1" si="428"/>
        <v>-2186.5476815500087</v>
      </c>
      <c r="C1390" s="145">
        <f t="shared" si="420"/>
        <v>-2162.1600000000089</v>
      </c>
      <c r="D1390" s="146">
        <f ca="1">IF(A1390&lt;$B$1,VLOOKUP(A1390,[1]DI!$A$4:$B$15000,2,FALSE),0)</f>
        <v>0.13650000000000001</v>
      </c>
      <c r="E1390" s="145">
        <f t="shared" ca="1" si="412"/>
        <v>1.00050788</v>
      </c>
      <c r="F1390" s="145">
        <f ca="1">(TRUNC(PRODUCT($E$12:$E1389),16))</f>
        <v>1.24076635605797</v>
      </c>
      <c r="G1390" s="145">
        <f t="shared" ca="1" si="411"/>
        <v>1.2294780115895101</v>
      </c>
      <c r="H1390" s="145">
        <f t="shared" ca="1" si="413"/>
        <v>1.0091814100000001</v>
      </c>
      <c r="I1390" s="147">
        <f t="shared" si="421"/>
        <v>2.9499999999999998E-2</v>
      </c>
      <c r="J1390" s="148">
        <f t="shared" si="429"/>
        <v>44816</v>
      </c>
      <c r="K1390" s="149">
        <f t="shared" si="422"/>
        <v>18</v>
      </c>
      <c r="L1390" s="150">
        <f t="shared" si="423"/>
        <v>18</v>
      </c>
      <c r="M1390" s="151">
        <f t="shared" si="414"/>
        <v>1.002078818</v>
      </c>
      <c r="N1390" s="151">
        <f t="shared" ca="1" si="415"/>
        <v>1.011279314</v>
      </c>
      <c r="O1390" s="150">
        <f t="shared" si="424"/>
        <v>0</v>
      </c>
      <c r="P1390" s="145">
        <f t="shared" ca="1" si="416"/>
        <v>-24.38768155</v>
      </c>
      <c r="Q1390" s="152">
        <f t="shared" si="417"/>
        <v>0</v>
      </c>
      <c r="R1390" s="153" t="str">
        <f t="shared" si="425"/>
        <v>A+J=</v>
      </c>
      <c r="S1390" s="148">
        <f t="shared" si="426"/>
        <v>44845</v>
      </c>
      <c r="T1390" s="154">
        <f t="shared" si="418"/>
        <v>0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7" t="str">
        <f t="shared" ca="1" si="427"/>
        <v>Pago</v>
      </c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</row>
    <row r="1391" spans="1:208" x14ac:dyDescent="0.2">
      <c r="A1391" s="143">
        <f t="shared" si="419"/>
        <v>44841</v>
      </c>
      <c r="B1391" s="144">
        <f t="shared" ca="1" si="428"/>
        <v>-2187.910607760009</v>
      </c>
      <c r="C1391" s="145">
        <f t="shared" si="420"/>
        <v>-2162.1600000000089</v>
      </c>
      <c r="D1391" s="146">
        <f ca="1">IF(A1391&lt;$B$1,VLOOKUP(A1391,[1]DI!$A$4:$B$15000,2,FALSE),0)</f>
        <v>0.13650000000000001</v>
      </c>
      <c r="E1391" s="145">
        <f t="shared" ca="1" si="412"/>
        <v>1.00050788</v>
      </c>
      <c r="F1391" s="145">
        <f ca="1">(TRUNC(PRODUCT($E$12:$E1390),16))</f>
        <v>1.2413965164748899</v>
      </c>
      <c r="G1391" s="145">
        <f t="shared" ca="1" si="411"/>
        <v>1.2294780115895101</v>
      </c>
      <c r="H1391" s="145">
        <f t="shared" ca="1" si="413"/>
        <v>1.0096939599999999</v>
      </c>
      <c r="I1391" s="147">
        <f t="shared" si="421"/>
        <v>2.9499999999999998E-2</v>
      </c>
      <c r="J1391" s="148">
        <f t="shared" si="429"/>
        <v>44816</v>
      </c>
      <c r="K1391" s="149">
        <f t="shared" si="422"/>
        <v>19</v>
      </c>
      <c r="L1391" s="150">
        <f t="shared" si="423"/>
        <v>19</v>
      </c>
      <c r="M1391" s="151">
        <f t="shared" si="414"/>
        <v>1.0021944350000001</v>
      </c>
      <c r="N1391" s="151">
        <f t="shared" ca="1" si="415"/>
        <v>1.0119096679999999</v>
      </c>
      <c r="O1391" s="150">
        <f t="shared" si="424"/>
        <v>0</v>
      </c>
      <c r="P1391" s="145">
        <f t="shared" ca="1" si="416"/>
        <v>-25.750607760000001</v>
      </c>
      <c r="Q1391" s="152">
        <f t="shared" si="417"/>
        <v>0</v>
      </c>
      <c r="R1391" s="153" t="str">
        <f t="shared" si="425"/>
        <v>A+J=</v>
      </c>
      <c r="S1391" s="148">
        <f t="shared" si="426"/>
        <v>44845</v>
      </c>
      <c r="T1391" s="154">
        <f t="shared" si="418"/>
        <v>0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7" t="str">
        <f t="shared" ca="1" si="427"/>
        <v>Pago</v>
      </c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</row>
    <row r="1392" spans="1:208" x14ac:dyDescent="0.2">
      <c r="A1392" s="143">
        <f t="shared" si="419"/>
        <v>44842</v>
      </c>
      <c r="B1392" s="144">
        <f t="shared" ca="1" si="428"/>
        <v>-2189.2743577500091</v>
      </c>
      <c r="C1392" s="145">
        <f t="shared" si="420"/>
        <v>-2162.1600000000089</v>
      </c>
      <c r="D1392" s="146">
        <f ca="1">IF(A1392&lt;$B$1,VLOOKUP(A1392,[1]DI!$A$4:$B$15000,2,FALSE),0)</f>
        <v>0</v>
      </c>
      <c r="E1392" s="145">
        <f t="shared" ca="1" si="412"/>
        <v>1</v>
      </c>
      <c r="F1392" s="145">
        <f ca="1">(TRUNC(PRODUCT($E$12:$E1391),16))</f>
        <v>1.24202699693767</v>
      </c>
      <c r="G1392" s="145">
        <f t="shared" ref="G1392:G1455" ca="1" si="430">IF(O1391&gt;0,F1391,G1391)</f>
        <v>1.2294780115895101</v>
      </c>
      <c r="H1392" s="145">
        <f t="shared" ca="1" si="413"/>
        <v>1.01020676</v>
      </c>
      <c r="I1392" s="147">
        <f t="shared" si="421"/>
        <v>2.9499999999999998E-2</v>
      </c>
      <c r="J1392" s="148">
        <f t="shared" si="429"/>
        <v>44816</v>
      </c>
      <c r="K1392" s="149">
        <f t="shared" si="422"/>
        <v>19</v>
      </c>
      <c r="L1392" s="150">
        <f t="shared" si="423"/>
        <v>20</v>
      </c>
      <c r="M1392" s="151">
        <f t="shared" si="414"/>
        <v>1.0023100650000001</v>
      </c>
      <c r="N1392" s="151">
        <f t="shared" ca="1" si="415"/>
        <v>1.012540403</v>
      </c>
      <c r="O1392" s="150">
        <f t="shared" si="424"/>
        <v>0</v>
      </c>
      <c r="P1392" s="145">
        <f t="shared" ca="1" si="416"/>
        <v>-27.11435775</v>
      </c>
      <c r="Q1392" s="152">
        <f t="shared" si="417"/>
        <v>0</v>
      </c>
      <c r="R1392" s="153" t="str">
        <f t="shared" si="425"/>
        <v>A+J=</v>
      </c>
      <c r="S1392" s="148">
        <f t="shared" si="426"/>
        <v>44845</v>
      </c>
      <c r="T1392" s="154">
        <f t="shared" si="418"/>
        <v>0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7" t="str">
        <f t="shared" ca="1" si="427"/>
        <v>Pago</v>
      </c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</row>
    <row r="1393" spans="1:208" x14ac:dyDescent="0.2">
      <c r="A1393" s="143">
        <f t="shared" si="419"/>
        <v>44843</v>
      </c>
      <c r="B1393" s="144">
        <f t="shared" ca="1" si="428"/>
        <v>-2189.2743577500091</v>
      </c>
      <c r="C1393" s="145">
        <f t="shared" si="420"/>
        <v>-2162.1600000000089</v>
      </c>
      <c r="D1393" s="146">
        <f ca="1">IF(A1393&lt;$B$1,VLOOKUP(A1393,[1]DI!$A$4:$B$15000,2,FALSE),0)</f>
        <v>0</v>
      </c>
      <c r="E1393" s="145">
        <f t="shared" ca="1" si="412"/>
        <v>1</v>
      </c>
      <c r="F1393" s="145">
        <f ca="1">(TRUNC(PRODUCT($E$12:$E1392),16))</f>
        <v>1.24202699693767</v>
      </c>
      <c r="G1393" s="145">
        <f t="shared" ca="1" si="430"/>
        <v>1.2294780115895101</v>
      </c>
      <c r="H1393" s="145">
        <f t="shared" ca="1" si="413"/>
        <v>1.01020676</v>
      </c>
      <c r="I1393" s="147">
        <f t="shared" si="421"/>
        <v>2.9499999999999998E-2</v>
      </c>
      <c r="J1393" s="148">
        <f t="shared" si="429"/>
        <v>44816</v>
      </c>
      <c r="K1393" s="149">
        <f t="shared" si="422"/>
        <v>19</v>
      </c>
      <c r="L1393" s="150">
        <f t="shared" si="423"/>
        <v>20</v>
      </c>
      <c r="M1393" s="151">
        <f t="shared" si="414"/>
        <v>1.0023100650000001</v>
      </c>
      <c r="N1393" s="151">
        <f t="shared" ca="1" si="415"/>
        <v>1.012540403</v>
      </c>
      <c r="O1393" s="150">
        <f t="shared" si="424"/>
        <v>0</v>
      </c>
      <c r="P1393" s="145">
        <f t="shared" ca="1" si="416"/>
        <v>-27.11435775</v>
      </c>
      <c r="Q1393" s="152">
        <f t="shared" si="417"/>
        <v>0</v>
      </c>
      <c r="R1393" s="153" t="str">
        <f t="shared" si="425"/>
        <v>A+J=</v>
      </c>
      <c r="S1393" s="148">
        <f t="shared" si="426"/>
        <v>44845</v>
      </c>
      <c r="T1393" s="154">
        <f t="shared" si="418"/>
        <v>0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7" t="str">
        <f t="shared" ca="1" si="427"/>
        <v>Pago</v>
      </c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</row>
    <row r="1394" spans="1:208" x14ac:dyDescent="0.2">
      <c r="A1394" s="143">
        <f t="shared" si="419"/>
        <v>44844</v>
      </c>
      <c r="B1394" s="144">
        <f t="shared" ca="1" si="428"/>
        <v>-2189.2743577500091</v>
      </c>
      <c r="C1394" s="145">
        <f t="shared" si="420"/>
        <v>-2162.1600000000089</v>
      </c>
      <c r="D1394" s="146">
        <f ca="1">IF(A1394&lt;$B$1,VLOOKUP(A1394,[1]DI!$A$4:$B$15000,2,FALSE),0)</f>
        <v>0.13650000000000001</v>
      </c>
      <c r="E1394" s="145">
        <f t="shared" ca="1" si="412"/>
        <v>1.00050788</v>
      </c>
      <c r="F1394" s="145">
        <f ca="1">(TRUNC(PRODUCT($E$12:$E1393),16))</f>
        <v>1.24202699693767</v>
      </c>
      <c r="G1394" s="145">
        <f t="shared" ca="1" si="430"/>
        <v>1.2294780115895101</v>
      </c>
      <c r="H1394" s="145">
        <f t="shared" ca="1" si="413"/>
        <v>1.01020676</v>
      </c>
      <c r="I1394" s="147">
        <f t="shared" si="421"/>
        <v>2.9499999999999998E-2</v>
      </c>
      <c r="J1394" s="148">
        <f t="shared" si="429"/>
        <v>44816</v>
      </c>
      <c r="K1394" s="149">
        <f t="shared" si="422"/>
        <v>20</v>
      </c>
      <c r="L1394" s="150">
        <f t="shared" si="423"/>
        <v>20</v>
      </c>
      <c r="M1394" s="151">
        <f t="shared" si="414"/>
        <v>1.0023100650000001</v>
      </c>
      <c r="N1394" s="151">
        <f t="shared" ca="1" si="415"/>
        <v>1.012540403</v>
      </c>
      <c r="O1394" s="150">
        <f t="shared" si="424"/>
        <v>0</v>
      </c>
      <c r="P1394" s="145">
        <f t="shared" ca="1" si="416"/>
        <v>-27.11435775</v>
      </c>
      <c r="Q1394" s="152">
        <f t="shared" si="417"/>
        <v>0</v>
      </c>
      <c r="R1394" s="153" t="str">
        <f t="shared" si="425"/>
        <v>A+J=</v>
      </c>
      <c r="S1394" s="148">
        <f t="shared" si="426"/>
        <v>44845</v>
      </c>
      <c r="T1394" s="154">
        <f t="shared" si="418"/>
        <v>0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7" t="str">
        <f t="shared" ca="1" si="427"/>
        <v>Pago</v>
      </c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</row>
    <row r="1395" spans="1:208" x14ac:dyDescent="0.2">
      <c r="A1395" s="143">
        <f t="shared" si="419"/>
        <v>44845</v>
      </c>
      <c r="B1395" s="144">
        <f t="shared" ca="1" si="428"/>
        <v>-2190.6389574600089</v>
      </c>
      <c r="C1395" s="145">
        <f t="shared" si="420"/>
        <v>-2162.1600000000089</v>
      </c>
      <c r="D1395" s="146">
        <f ca="1">IF(A1395&lt;$B$1,VLOOKUP(A1395,[1]DI!$A$4:$B$15000,2,FALSE),0)</f>
        <v>0.13650000000000001</v>
      </c>
      <c r="E1395" s="145">
        <f t="shared" ca="1" si="412"/>
        <v>1.00050788</v>
      </c>
      <c r="F1395" s="145">
        <f ca="1">(TRUNC(PRODUCT($E$12:$E1394),16))</f>
        <v>1.24265779760888</v>
      </c>
      <c r="G1395" s="145">
        <f t="shared" ca="1" si="430"/>
        <v>1.2294780115895101</v>
      </c>
      <c r="H1395" s="145">
        <f t="shared" ca="1" si="413"/>
        <v>1.01071982</v>
      </c>
      <c r="I1395" s="147">
        <f t="shared" si="421"/>
        <v>2.9499999999999998E-2</v>
      </c>
      <c r="J1395" s="148">
        <f t="shared" si="429"/>
        <v>44816</v>
      </c>
      <c r="K1395" s="149">
        <f t="shared" si="422"/>
        <v>21</v>
      </c>
      <c r="L1395" s="150">
        <f t="shared" si="423"/>
        <v>21</v>
      </c>
      <c r="M1395" s="151">
        <f t="shared" si="414"/>
        <v>1.0024257080000001</v>
      </c>
      <c r="N1395" s="151">
        <f t="shared" ca="1" si="415"/>
        <v>1.013171531</v>
      </c>
      <c r="O1395" s="150">
        <f t="shared" si="424"/>
        <v>46</v>
      </c>
      <c r="P1395" s="145">
        <f t="shared" ca="1" si="416"/>
        <v>-28.47895746</v>
      </c>
      <c r="Q1395" s="152">
        <f t="shared" si="417"/>
        <v>270.27</v>
      </c>
      <c r="R1395" s="153" t="str">
        <f t="shared" si="425"/>
        <v>A+J=</v>
      </c>
      <c r="S1395" s="148">
        <f t="shared" si="426"/>
        <v>44845</v>
      </c>
      <c r="T1395" s="154">
        <f t="shared" ca="1" si="418"/>
        <v>4714925.3295299998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7" t="str">
        <f t="shared" ca="1" si="427"/>
        <v>Pago</v>
      </c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</row>
    <row r="1396" spans="1:208" x14ac:dyDescent="0.2">
      <c r="A1396" s="143">
        <f t="shared" si="419"/>
        <v>44846</v>
      </c>
      <c r="B1396" s="144">
        <f t="shared" ca="1" si="428"/>
        <v>-2433.9461725300089</v>
      </c>
      <c r="C1396" s="145">
        <f t="shared" si="420"/>
        <v>-2432.4300000000089</v>
      </c>
      <c r="D1396" s="146">
        <f ca="1">IF(A1396&lt;$B$1,VLOOKUP(A1396,[1]DI!$A$4:$B$15000,2,FALSE),0)</f>
        <v>0</v>
      </c>
      <c r="E1396" s="145">
        <f t="shared" ca="1" si="412"/>
        <v>1</v>
      </c>
      <c r="F1396" s="145">
        <f ca="1">(TRUNC(PRODUCT($E$12:$E1395),16))</f>
        <v>1.24328891865113</v>
      </c>
      <c r="G1396" s="145">
        <f t="shared" ca="1" si="430"/>
        <v>1.24265779760888</v>
      </c>
      <c r="H1396" s="145">
        <f t="shared" ca="1" si="413"/>
        <v>1.00050788</v>
      </c>
      <c r="I1396" s="147">
        <f t="shared" si="421"/>
        <v>2.9499999999999998E-2</v>
      </c>
      <c r="J1396" s="148">
        <f t="shared" si="429"/>
        <v>44845</v>
      </c>
      <c r="K1396" s="149">
        <f t="shared" si="422"/>
        <v>1</v>
      </c>
      <c r="L1396" s="150">
        <f t="shared" si="423"/>
        <v>1</v>
      </c>
      <c r="M1396" s="151">
        <f t="shared" si="414"/>
        <v>1.000115377</v>
      </c>
      <c r="N1396" s="151">
        <f t="shared" ca="1" si="415"/>
        <v>1.000623316</v>
      </c>
      <c r="O1396" s="150">
        <f t="shared" si="424"/>
        <v>0</v>
      </c>
      <c r="P1396" s="145">
        <f t="shared" ca="1" si="416"/>
        <v>-1.51617253</v>
      </c>
      <c r="Q1396" s="152">
        <f t="shared" si="417"/>
        <v>0</v>
      </c>
      <c r="R1396" s="153" t="str">
        <f t="shared" si="425"/>
        <v>A+J=</v>
      </c>
      <c r="S1396" s="148">
        <f t="shared" si="426"/>
        <v>44876</v>
      </c>
      <c r="T1396" s="154">
        <f t="shared" si="418"/>
        <v>0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7" t="str">
        <f t="shared" ca="1" si="427"/>
        <v>Pago</v>
      </c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</row>
    <row r="1397" spans="1:208" x14ac:dyDescent="0.2">
      <c r="A1397" s="143">
        <f t="shared" si="419"/>
        <v>44847</v>
      </c>
      <c r="B1397" s="144">
        <f t="shared" ca="1" si="428"/>
        <v>-2433.9461725300089</v>
      </c>
      <c r="C1397" s="145">
        <f t="shared" si="420"/>
        <v>-2432.4300000000089</v>
      </c>
      <c r="D1397" s="146">
        <f ca="1">IF(A1397&lt;$B$1,VLOOKUP(A1397,[1]DI!$A$4:$B$15000,2,FALSE),0)</f>
        <v>0.13650000000000001</v>
      </c>
      <c r="E1397" s="145">
        <f t="shared" ca="1" si="412"/>
        <v>1.00050788</v>
      </c>
      <c r="F1397" s="145">
        <f ca="1">(TRUNC(PRODUCT($E$12:$E1396),16))</f>
        <v>1.24328891865113</v>
      </c>
      <c r="G1397" s="145">
        <f t="shared" ca="1" si="430"/>
        <v>1.24265779760888</v>
      </c>
      <c r="H1397" s="145">
        <f t="shared" ca="1" si="413"/>
        <v>1.00050788</v>
      </c>
      <c r="I1397" s="147">
        <f t="shared" si="421"/>
        <v>2.9499999999999998E-2</v>
      </c>
      <c r="J1397" s="148">
        <f t="shared" si="429"/>
        <v>44845</v>
      </c>
      <c r="K1397" s="149">
        <f t="shared" si="422"/>
        <v>1</v>
      </c>
      <c r="L1397" s="150">
        <f t="shared" si="423"/>
        <v>1</v>
      </c>
      <c r="M1397" s="151">
        <f t="shared" si="414"/>
        <v>1.000115377</v>
      </c>
      <c r="N1397" s="151">
        <f t="shared" ca="1" si="415"/>
        <v>1.000623316</v>
      </c>
      <c r="O1397" s="150">
        <f t="shared" si="424"/>
        <v>0</v>
      </c>
      <c r="P1397" s="145">
        <f t="shared" ca="1" si="416"/>
        <v>-1.51617253</v>
      </c>
      <c r="Q1397" s="152">
        <f t="shared" si="417"/>
        <v>0</v>
      </c>
      <c r="R1397" s="153" t="str">
        <f t="shared" si="425"/>
        <v>A+J=</v>
      </c>
      <c r="S1397" s="148">
        <f t="shared" si="426"/>
        <v>44876</v>
      </c>
      <c r="T1397" s="154">
        <f t="shared" si="418"/>
        <v>0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7" t="str">
        <f t="shared" ca="1" si="427"/>
        <v>Pago</v>
      </c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</row>
    <row r="1398" spans="1:208" x14ac:dyDescent="0.2">
      <c r="A1398" s="143">
        <f t="shared" si="419"/>
        <v>44848</v>
      </c>
      <c r="B1398" s="144">
        <f t="shared" ca="1" si="428"/>
        <v>-2435.4632912900088</v>
      </c>
      <c r="C1398" s="145">
        <f t="shared" si="420"/>
        <v>-2432.4300000000089</v>
      </c>
      <c r="D1398" s="146">
        <f ca="1">IF(A1398&lt;$B$1,VLOOKUP(A1398,[1]DI!$A$4:$B$15000,2,FALSE),0)</f>
        <v>0.13650000000000001</v>
      </c>
      <c r="E1398" s="145">
        <f t="shared" ca="1" si="412"/>
        <v>1.00050788</v>
      </c>
      <c r="F1398" s="145">
        <f ca="1">(TRUNC(PRODUCT($E$12:$E1397),16))</f>
        <v>1.24392036022713</v>
      </c>
      <c r="G1398" s="145">
        <f t="shared" ca="1" si="430"/>
        <v>1.24265779760888</v>
      </c>
      <c r="H1398" s="145">
        <f t="shared" ca="1" si="413"/>
        <v>1.00101602</v>
      </c>
      <c r="I1398" s="147">
        <f t="shared" si="421"/>
        <v>2.9499999999999998E-2</v>
      </c>
      <c r="J1398" s="148">
        <f t="shared" si="429"/>
        <v>44845</v>
      </c>
      <c r="K1398" s="149">
        <f t="shared" si="422"/>
        <v>2</v>
      </c>
      <c r="L1398" s="150">
        <f t="shared" si="423"/>
        <v>2</v>
      </c>
      <c r="M1398" s="151">
        <f t="shared" si="414"/>
        <v>1.0002307669999999</v>
      </c>
      <c r="N1398" s="151">
        <f t="shared" ca="1" si="415"/>
        <v>1.001247021</v>
      </c>
      <c r="O1398" s="150">
        <f t="shared" si="424"/>
        <v>0</v>
      </c>
      <c r="P1398" s="145">
        <f t="shared" ca="1" si="416"/>
        <v>-3.0332912900000002</v>
      </c>
      <c r="Q1398" s="152">
        <f t="shared" si="417"/>
        <v>0</v>
      </c>
      <c r="R1398" s="153" t="str">
        <f t="shared" si="425"/>
        <v>A+J=</v>
      </c>
      <c r="S1398" s="148">
        <f t="shared" si="426"/>
        <v>44876</v>
      </c>
      <c r="T1398" s="154">
        <f t="shared" si="418"/>
        <v>0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7" t="str">
        <f t="shared" ca="1" si="427"/>
        <v>Pago</v>
      </c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</row>
    <row r="1399" spans="1:208" x14ac:dyDescent="0.2">
      <c r="A1399" s="143">
        <f t="shared" si="419"/>
        <v>44849</v>
      </c>
      <c r="B1399" s="144">
        <f t="shared" ca="1" si="428"/>
        <v>-2436.9813392300089</v>
      </c>
      <c r="C1399" s="145">
        <f t="shared" si="420"/>
        <v>-2432.4300000000089</v>
      </c>
      <c r="D1399" s="146">
        <f ca="1">IF(A1399&lt;$B$1,VLOOKUP(A1399,[1]DI!$A$4:$B$15000,2,FALSE),0)</f>
        <v>0</v>
      </c>
      <c r="E1399" s="145">
        <f t="shared" ca="1" si="412"/>
        <v>1</v>
      </c>
      <c r="F1399" s="145">
        <f ca="1">(TRUNC(PRODUCT($E$12:$E1398),16))</f>
        <v>1.2445521224996801</v>
      </c>
      <c r="G1399" s="145">
        <f t="shared" ca="1" si="430"/>
        <v>1.24265779760888</v>
      </c>
      <c r="H1399" s="145">
        <f t="shared" ca="1" si="413"/>
        <v>1.00152441</v>
      </c>
      <c r="I1399" s="147">
        <f t="shared" si="421"/>
        <v>2.9499999999999998E-2</v>
      </c>
      <c r="J1399" s="148">
        <f t="shared" si="429"/>
        <v>44845</v>
      </c>
      <c r="K1399" s="149">
        <f t="shared" si="422"/>
        <v>2</v>
      </c>
      <c r="L1399" s="150">
        <f t="shared" si="423"/>
        <v>3</v>
      </c>
      <c r="M1399" s="151">
        <f t="shared" si="414"/>
        <v>1.00034617</v>
      </c>
      <c r="N1399" s="151">
        <f t="shared" ca="1" si="415"/>
        <v>1.001871108</v>
      </c>
      <c r="O1399" s="150">
        <f t="shared" si="424"/>
        <v>0</v>
      </c>
      <c r="P1399" s="145">
        <f t="shared" ca="1" si="416"/>
        <v>-4.55133923</v>
      </c>
      <c r="Q1399" s="152">
        <f t="shared" si="417"/>
        <v>0</v>
      </c>
      <c r="R1399" s="153" t="str">
        <f t="shared" si="425"/>
        <v>A+J=</v>
      </c>
      <c r="S1399" s="148">
        <f t="shared" si="426"/>
        <v>44876</v>
      </c>
      <c r="T1399" s="154">
        <f t="shared" si="418"/>
        <v>0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7" t="str">
        <f t="shared" ca="1" si="427"/>
        <v>Pago</v>
      </c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</row>
    <row r="1400" spans="1:208" x14ac:dyDescent="0.2">
      <c r="A1400" s="143">
        <f t="shared" si="419"/>
        <v>44850</v>
      </c>
      <c r="B1400" s="144">
        <f t="shared" ca="1" si="428"/>
        <v>-2436.9813392300089</v>
      </c>
      <c r="C1400" s="145">
        <f t="shared" si="420"/>
        <v>-2432.4300000000089</v>
      </c>
      <c r="D1400" s="146">
        <f ca="1">IF(A1400&lt;$B$1,VLOOKUP(A1400,[1]DI!$A$4:$B$15000,2,FALSE),0)</f>
        <v>0</v>
      </c>
      <c r="E1400" s="145">
        <f t="shared" ca="1" si="412"/>
        <v>1</v>
      </c>
      <c r="F1400" s="145">
        <f ca="1">(TRUNC(PRODUCT($E$12:$E1399),16))</f>
        <v>1.2445521224996801</v>
      </c>
      <c r="G1400" s="145">
        <f t="shared" ca="1" si="430"/>
        <v>1.24265779760888</v>
      </c>
      <c r="H1400" s="145">
        <f t="shared" ca="1" si="413"/>
        <v>1.00152441</v>
      </c>
      <c r="I1400" s="147">
        <f t="shared" si="421"/>
        <v>2.9499999999999998E-2</v>
      </c>
      <c r="J1400" s="148">
        <f t="shared" si="429"/>
        <v>44845</v>
      </c>
      <c r="K1400" s="149">
        <f t="shared" si="422"/>
        <v>2</v>
      </c>
      <c r="L1400" s="150">
        <f t="shared" si="423"/>
        <v>3</v>
      </c>
      <c r="M1400" s="151">
        <f t="shared" si="414"/>
        <v>1.00034617</v>
      </c>
      <c r="N1400" s="151">
        <f t="shared" ca="1" si="415"/>
        <v>1.001871108</v>
      </c>
      <c r="O1400" s="150">
        <f t="shared" si="424"/>
        <v>0</v>
      </c>
      <c r="P1400" s="145">
        <f t="shared" ca="1" si="416"/>
        <v>-4.55133923</v>
      </c>
      <c r="Q1400" s="152">
        <f t="shared" si="417"/>
        <v>0</v>
      </c>
      <c r="R1400" s="153" t="str">
        <f t="shared" si="425"/>
        <v>A+J=</v>
      </c>
      <c r="S1400" s="148">
        <f t="shared" si="426"/>
        <v>44876</v>
      </c>
      <c r="T1400" s="154">
        <f t="shared" si="418"/>
        <v>0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7" t="str">
        <f t="shared" ca="1" si="427"/>
        <v>Pago</v>
      </c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</row>
    <row r="1401" spans="1:208" x14ac:dyDescent="0.2">
      <c r="A1401" s="143">
        <f t="shared" si="419"/>
        <v>44851</v>
      </c>
      <c r="B1401" s="144">
        <f t="shared" ca="1" si="428"/>
        <v>-2436.9813392300089</v>
      </c>
      <c r="C1401" s="145">
        <f t="shared" si="420"/>
        <v>-2432.4300000000089</v>
      </c>
      <c r="D1401" s="146">
        <f ca="1">IF(A1401&lt;$B$1,VLOOKUP(A1401,[1]DI!$A$4:$B$15000,2,FALSE),0)</f>
        <v>0.13650000000000001</v>
      </c>
      <c r="E1401" s="145">
        <f t="shared" ca="1" si="412"/>
        <v>1.00050788</v>
      </c>
      <c r="F1401" s="145">
        <f ca="1">(TRUNC(PRODUCT($E$12:$E1400),16))</f>
        <v>1.2445521224996801</v>
      </c>
      <c r="G1401" s="145">
        <f t="shared" ca="1" si="430"/>
        <v>1.24265779760888</v>
      </c>
      <c r="H1401" s="145">
        <f t="shared" ca="1" si="413"/>
        <v>1.00152441</v>
      </c>
      <c r="I1401" s="147">
        <f t="shared" si="421"/>
        <v>2.9499999999999998E-2</v>
      </c>
      <c r="J1401" s="148">
        <f t="shared" si="429"/>
        <v>44845</v>
      </c>
      <c r="K1401" s="149">
        <f t="shared" si="422"/>
        <v>3</v>
      </c>
      <c r="L1401" s="150">
        <f t="shared" si="423"/>
        <v>3</v>
      </c>
      <c r="M1401" s="151">
        <f t="shared" si="414"/>
        <v>1.00034617</v>
      </c>
      <c r="N1401" s="151">
        <f t="shared" ca="1" si="415"/>
        <v>1.001871108</v>
      </c>
      <c r="O1401" s="150">
        <f t="shared" si="424"/>
        <v>0</v>
      </c>
      <c r="P1401" s="145">
        <f t="shared" ca="1" si="416"/>
        <v>-4.55133923</v>
      </c>
      <c r="Q1401" s="152">
        <f t="shared" si="417"/>
        <v>0</v>
      </c>
      <c r="R1401" s="153" t="str">
        <f t="shared" si="425"/>
        <v>A+J=</v>
      </c>
      <c r="S1401" s="148">
        <f t="shared" si="426"/>
        <v>44876</v>
      </c>
      <c r="T1401" s="154">
        <f t="shared" si="418"/>
        <v>0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7" t="str">
        <f t="shared" ca="1" si="427"/>
        <v>Pago</v>
      </c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</row>
    <row r="1402" spans="1:208" x14ac:dyDescent="0.2">
      <c r="A1402" s="143">
        <f t="shared" si="419"/>
        <v>44852</v>
      </c>
      <c r="B1402" s="144">
        <f t="shared" ca="1" si="428"/>
        <v>-2438.500360140009</v>
      </c>
      <c r="C1402" s="145">
        <f t="shared" si="420"/>
        <v>-2432.4300000000089</v>
      </c>
      <c r="D1402" s="146">
        <f ca="1">IF(A1402&lt;$B$1,VLOOKUP(A1402,[1]DI!$A$4:$B$15000,2,FALSE),0)</f>
        <v>0.13650000000000001</v>
      </c>
      <c r="E1402" s="145">
        <f t="shared" ca="1" si="412"/>
        <v>1.00050788</v>
      </c>
      <c r="F1402" s="145">
        <f ca="1">(TRUNC(PRODUCT($E$12:$E1401),16))</f>
        <v>1.24518420563166</v>
      </c>
      <c r="G1402" s="145">
        <f t="shared" ca="1" si="430"/>
        <v>1.24265779760888</v>
      </c>
      <c r="H1402" s="145">
        <f t="shared" ca="1" si="413"/>
        <v>1.00203307</v>
      </c>
      <c r="I1402" s="147">
        <f t="shared" si="421"/>
        <v>2.9499999999999998E-2</v>
      </c>
      <c r="J1402" s="148">
        <f t="shared" si="429"/>
        <v>44845</v>
      </c>
      <c r="K1402" s="149">
        <f t="shared" si="422"/>
        <v>4</v>
      </c>
      <c r="L1402" s="150">
        <f t="shared" si="423"/>
        <v>4</v>
      </c>
      <c r="M1402" s="151">
        <f t="shared" si="414"/>
        <v>1.000461587</v>
      </c>
      <c r="N1402" s="151">
        <f t="shared" ca="1" si="415"/>
        <v>1.0024955950000001</v>
      </c>
      <c r="O1402" s="150">
        <f t="shared" si="424"/>
        <v>0</v>
      </c>
      <c r="P1402" s="145">
        <f t="shared" ca="1" si="416"/>
        <v>-6.07036014</v>
      </c>
      <c r="Q1402" s="152">
        <f t="shared" si="417"/>
        <v>0</v>
      </c>
      <c r="R1402" s="153" t="str">
        <f t="shared" si="425"/>
        <v>A+J=</v>
      </c>
      <c r="S1402" s="148">
        <f t="shared" si="426"/>
        <v>44876</v>
      </c>
      <c r="T1402" s="154">
        <f t="shared" si="418"/>
        <v>0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7" t="str">
        <f t="shared" ca="1" si="427"/>
        <v>Pago</v>
      </c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</row>
    <row r="1403" spans="1:208" x14ac:dyDescent="0.2">
      <c r="A1403" s="143">
        <f t="shared" si="419"/>
        <v>44853</v>
      </c>
      <c r="B1403" s="144">
        <f t="shared" ca="1" si="428"/>
        <v>-2440.0203102400087</v>
      </c>
      <c r="C1403" s="145">
        <f t="shared" si="420"/>
        <v>-2432.4300000000089</v>
      </c>
      <c r="D1403" s="146">
        <f ca="1">IF(A1403&lt;$B$1,VLOOKUP(A1403,[1]DI!$A$4:$B$15000,2,FALSE),0)</f>
        <v>0.13650000000000001</v>
      </c>
      <c r="E1403" s="145">
        <f t="shared" ca="1" si="412"/>
        <v>1.00050788</v>
      </c>
      <c r="F1403" s="145">
        <f ca="1">(TRUNC(PRODUCT($E$12:$E1402),16))</f>
        <v>1.2458166097860199</v>
      </c>
      <c r="G1403" s="145">
        <f t="shared" ca="1" si="430"/>
        <v>1.24265779760888</v>
      </c>
      <c r="H1403" s="145">
        <f t="shared" ca="1" si="413"/>
        <v>1.0025419799999999</v>
      </c>
      <c r="I1403" s="147">
        <f t="shared" si="421"/>
        <v>2.9499999999999998E-2</v>
      </c>
      <c r="J1403" s="148">
        <f t="shared" si="429"/>
        <v>44845</v>
      </c>
      <c r="K1403" s="149">
        <f t="shared" si="422"/>
        <v>5</v>
      </c>
      <c r="L1403" s="150">
        <f t="shared" si="423"/>
        <v>5</v>
      </c>
      <c r="M1403" s="151">
        <f t="shared" si="414"/>
        <v>1.0005770169999999</v>
      </c>
      <c r="N1403" s="151">
        <f t="shared" ca="1" si="415"/>
        <v>1.003120464</v>
      </c>
      <c r="O1403" s="150">
        <f t="shared" si="424"/>
        <v>0</v>
      </c>
      <c r="P1403" s="145">
        <f t="shared" ca="1" si="416"/>
        <v>-7.59031024</v>
      </c>
      <c r="Q1403" s="152">
        <f t="shared" si="417"/>
        <v>0</v>
      </c>
      <c r="R1403" s="153" t="str">
        <f t="shared" si="425"/>
        <v>A+J=</v>
      </c>
      <c r="S1403" s="148">
        <f t="shared" si="426"/>
        <v>44876</v>
      </c>
      <c r="T1403" s="154">
        <f t="shared" si="418"/>
        <v>0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7" t="str">
        <f t="shared" ca="1" si="427"/>
        <v>Pago</v>
      </c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</row>
    <row r="1404" spans="1:208" x14ac:dyDescent="0.2">
      <c r="A1404" s="143">
        <f t="shared" si="419"/>
        <v>44854</v>
      </c>
      <c r="B1404" s="144">
        <f t="shared" ca="1" si="428"/>
        <v>-2441.5412089900087</v>
      </c>
      <c r="C1404" s="145">
        <f t="shared" si="420"/>
        <v>-2432.4300000000089</v>
      </c>
      <c r="D1404" s="146">
        <f ca="1">IF(A1404&lt;$B$1,VLOOKUP(A1404,[1]DI!$A$4:$B$15000,2,FALSE),0)</f>
        <v>0.13650000000000001</v>
      </c>
      <c r="E1404" s="145">
        <f t="shared" ca="1" si="412"/>
        <v>1.00050788</v>
      </c>
      <c r="F1404" s="145">
        <f ca="1">(TRUNC(PRODUCT($E$12:$E1403),16))</f>
        <v>1.2464493351257899</v>
      </c>
      <c r="G1404" s="145">
        <f t="shared" ca="1" si="430"/>
        <v>1.24265779760888</v>
      </c>
      <c r="H1404" s="145">
        <f t="shared" ca="1" si="413"/>
        <v>1.0030511499999999</v>
      </c>
      <c r="I1404" s="147">
        <f t="shared" si="421"/>
        <v>2.9499999999999998E-2</v>
      </c>
      <c r="J1404" s="148">
        <f t="shared" si="429"/>
        <v>44845</v>
      </c>
      <c r="K1404" s="149">
        <f t="shared" si="422"/>
        <v>6</v>
      </c>
      <c r="L1404" s="150">
        <f t="shared" si="423"/>
        <v>6</v>
      </c>
      <c r="M1404" s="151">
        <f t="shared" si="414"/>
        <v>1.00069246</v>
      </c>
      <c r="N1404" s="151">
        <f t="shared" ca="1" si="415"/>
        <v>1.003745723</v>
      </c>
      <c r="O1404" s="150">
        <f t="shared" si="424"/>
        <v>0</v>
      </c>
      <c r="P1404" s="145">
        <f t="shared" ca="1" si="416"/>
        <v>-9.1112089899999997</v>
      </c>
      <c r="Q1404" s="152">
        <f t="shared" si="417"/>
        <v>0</v>
      </c>
      <c r="R1404" s="153" t="str">
        <f t="shared" si="425"/>
        <v>A+J=</v>
      </c>
      <c r="S1404" s="148">
        <f t="shared" si="426"/>
        <v>44876</v>
      </c>
      <c r="T1404" s="154">
        <f t="shared" si="418"/>
        <v>0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7" t="str">
        <f t="shared" ca="1" si="427"/>
        <v>Pago</v>
      </c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</row>
    <row r="1405" spans="1:208" x14ac:dyDescent="0.2">
      <c r="A1405" s="143">
        <f t="shared" si="419"/>
        <v>44855</v>
      </c>
      <c r="B1405" s="144">
        <f t="shared" ca="1" si="428"/>
        <v>-2443.0630588200088</v>
      </c>
      <c r="C1405" s="145">
        <f t="shared" si="420"/>
        <v>-2432.4300000000089</v>
      </c>
      <c r="D1405" s="146">
        <f ca="1">IF(A1405&lt;$B$1,VLOOKUP(A1405,[1]DI!$A$4:$B$15000,2,FALSE),0)</f>
        <v>0.13650000000000001</v>
      </c>
      <c r="E1405" s="145">
        <f t="shared" ca="1" si="412"/>
        <v>1.00050788</v>
      </c>
      <c r="F1405" s="145">
        <f ca="1">(TRUNC(PRODUCT($E$12:$E1404),16))</f>
        <v>1.2470823818141199</v>
      </c>
      <c r="G1405" s="145">
        <f t="shared" ca="1" si="430"/>
        <v>1.24265779760888</v>
      </c>
      <c r="H1405" s="145">
        <f t="shared" ca="1" si="413"/>
        <v>1.00356058</v>
      </c>
      <c r="I1405" s="147">
        <f t="shared" si="421"/>
        <v>2.9499999999999998E-2</v>
      </c>
      <c r="J1405" s="148">
        <f t="shared" si="429"/>
        <v>44845</v>
      </c>
      <c r="K1405" s="149">
        <f t="shared" si="422"/>
        <v>7</v>
      </c>
      <c r="L1405" s="150">
        <f t="shared" si="423"/>
        <v>7</v>
      </c>
      <c r="M1405" s="151">
        <f t="shared" si="414"/>
        <v>1.0008079160000001</v>
      </c>
      <c r="N1405" s="151">
        <f t="shared" ca="1" si="415"/>
        <v>1.0043713729999999</v>
      </c>
      <c r="O1405" s="150">
        <f t="shared" si="424"/>
        <v>0</v>
      </c>
      <c r="P1405" s="145">
        <f t="shared" ca="1" si="416"/>
        <v>-10.63305882</v>
      </c>
      <c r="Q1405" s="152">
        <f t="shared" si="417"/>
        <v>0</v>
      </c>
      <c r="R1405" s="153" t="str">
        <f t="shared" si="425"/>
        <v>A+J=</v>
      </c>
      <c r="S1405" s="148">
        <f t="shared" si="426"/>
        <v>44876</v>
      </c>
      <c r="T1405" s="154">
        <f t="shared" si="418"/>
        <v>0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7" t="str">
        <f t="shared" ca="1" si="427"/>
        <v>Pago</v>
      </c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</row>
    <row r="1406" spans="1:208" x14ac:dyDescent="0.2">
      <c r="A1406" s="143">
        <f t="shared" si="419"/>
        <v>44856</v>
      </c>
      <c r="B1406" s="144">
        <f t="shared" ca="1" si="428"/>
        <v>-2444.5858597300089</v>
      </c>
      <c r="C1406" s="145">
        <f t="shared" si="420"/>
        <v>-2432.4300000000089</v>
      </c>
      <c r="D1406" s="146">
        <f ca="1">IF(A1406&lt;$B$1,VLOOKUP(A1406,[1]DI!$A$4:$B$15000,2,FALSE),0)</f>
        <v>0</v>
      </c>
      <c r="E1406" s="145">
        <f t="shared" ca="1" si="412"/>
        <v>1</v>
      </c>
      <c r="F1406" s="145">
        <f ca="1">(TRUNC(PRODUCT($E$12:$E1405),16))</f>
        <v>1.24771575001419</v>
      </c>
      <c r="G1406" s="145">
        <f t="shared" ca="1" si="430"/>
        <v>1.24265779760888</v>
      </c>
      <c r="H1406" s="145">
        <f t="shared" ca="1" si="413"/>
        <v>1.0040702699999999</v>
      </c>
      <c r="I1406" s="147">
        <f t="shared" si="421"/>
        <v>2.9499999999999998E-2</v>
      </c>
      <c r="J1406" s="148">
        <f t="shared" si="429"/>
        <v>44845</v>
      </c>
      <c r="K1406" s="149">
        <f t="shared" si="422"/>
        <v>7</v>
      </c>
      <c r="L1406" s="150">
        <f t="shared" si="423"/>
        <v>8</v>
      </c>
      <c r="M1406" s="151">
        <f t="shared" si="414"/>
        <v>1.000923386</v>
      </c>
      <c r="N1406" s="151">
        <f t="shared" ca="1" si="415"/>
        <v>1.004997414</v>
      </c>
      <c r="O1406" s="150">
        <f t="shared" si="424"/>
        <v>0</v>
      </c>
      <c r="P1406" s="145">
        <f t="shared" ca="1" si="416"/>
        <v>-12.15585973</v>
      </c>
      <c r="Q1406" s="152">
        <f t="shared" si="417"/>
        <v>0</v>
      </c>
      <c r="R1406" s="153" t="str">
        <f t="shared" si="425"/>
        <v>A+J=</v>
      </c>
      <c r="S1406" s="148">
        <f t="shared" si="426"/>
        <v>44876</v>
      </c>
      <c r="T1406" s="154">
        <f t="shared" si="418"/>
        <v>0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7" t="str">
        <f t="shared" ca="1" si="427"/>
        <v>Pago</v>
      </c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</row>
    <row r="1407" spans="1:208" x14ac:dyDescent="0.2">
      <c r="A1407" s="143">
        <f t="shared" si="419"/>
        <v>44857</v>
      </c>
      <c r="B1407" s="144">
        <f t="shared" ca="1" si="428"/>
        <v>-2444.5858597300089</v>
      </c>
      <c r="C1407" s="145">
        <f t="shared" si="420"/>
        <v>-2432.4300000000089</v>
      </c>
      <c r="D1407" s="146">
        <f ca="1">IF(A1407&lt;$B$1,VLOOKUP(A1407,[1]DI!$A$4:$B$15000,2,FALSE),0)</f>
        <v>0</v>
      </c>
      <c r="E1407" s="145">
        <f t="shared" ca="1" si="412"/>
        <v>1</v>
      </c>
      <c r="F1407" s="145">
        <f ca="1">(TRUNC(PRODUCT($E$12:$E1406),16))</f>
        <v>1.24771575001419</v>
      </c>
      <c r="G1407" s="145">
        <f t="shared" ca="1" si="430"/>
        <v>1.24265779760888</v>
      </c>
      <c r="H1407" s="145">
        <f t="shared" ca="1" si="413"/>
        <v>1.0040702699999999</v>
      </c>
      <c r="I1407" s="147">
        <f t="shared" si="421"/>
        <v>2.9499999999999998E-2</v>
      </c>
      <c r="J1407" s="148">
        <f t="shared" si="429"/>
        <v>44845</v>
      </c>
      <c r="K1407" s="149">
        <f t="shared" si="422"/>
        <v>7</v>
      </c>
      <c r="L1407" s="150">
        <f t="shared" si="423"/>
        <v>8</v>
      </c>
      <c r="M1407" s="151">
        <f t="shared" si="414"/>
        <v>1.000923386</v>
      </c>
      <c r="N1407" s="151">
        <f t="shared" ca="1" si="415"/>
        <v>1.004997414</v>
      </c>
      <c r="O1407" s="150">
        <f t="shared" si="424"/>
        <v>0</v>
      </c>
      <c r="P1407" s="145">
        <f t="shared" ca="1" si="416"/>
        <v>-12.15585973</v>
      </c>
      <c r="Q1407" s="152">
        <f t="shared" si="417"/>
        <v>0</v>
      </c>
      <c r="R1407" s="153" t="str">
        <f t="shared" si="425"/>
        <v>A+J=</v>
      </c>
      <c r="S1407" s="148">
        <f t="shared" si="426"/>
        <v>44876</v>
      </c>
      <c r="T1407" s="154">
        <f t="shared" si="418"/>
        <v>0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7" t="str">
        <f t="shared" ca="1" si="427"/>
        <v>Pago</v>
      </c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</row>
    <row r="1408" spans="1:208" x14ac:dyDescent="0.2">
      <c r="A1408" s="143">
        <f t="shared" si="419"/>
        <v>44858</v>
      </c>
      <c r="B1408" s="144">
        <f t="shared" ca="1" si="428"/>
        <v>-2444.5858597300089</v>
      </c>
      <c r="C1408" s="145">
        <f t="shared" si="420"/>
        <v>-2432.4300000000089</v>
      </c>
      <c r="D1408" s="146">
        <f ca="1">IF(A1408&lt;$B$1,VLOOKUP(A1408,[1]DI!$A$4:$B$15000,2,FALSE),0)</f>
        <v>0.13650000000000001</v>
      </c>
      <c r="E1408" s="145">
        <f t="shared" ca="1" si="412"/>
        <v>1.00050788</v>
      </c>
      <c r="F1408" s="145">
        <f ca="1">(TRUNC(PRODUCT($E$12:$E1407),16))</f>
        <v>1.24771575001419</v>
      </c>
      <c r="G1408" s="145">
        <f t="shared" ca="1" si="430"/>
        <v>1.24265779760888</v>
      </c>
      <c r="H1408" s="145">
        <f t="shared" ca="1" si="413"/>
        <v>1.0040702699999999</v>
      </c>
      <c r="I1408" s="147">
        <f t="shared" si="421"/>
        <v>2.9499999999999998E-2</v>
      </c>
      <c r="J1408" s="148">
        <f t="shared" si="429"/>
        <v>44845</v>
      </c>
      <c r="K1408" s="149">
        <f t="shared" si="422"/>
        <v>8</v>
      </c>
      <c r="L1408" s="150">
        <f t="shared" si="423"/>
        <v>8</v>
      </c>
      <c r="M1408" s="151">
        <f t="shared" si="414"/>
        <v>1.000923386</v>
      </c>
      <c r="N1408" s="151">
        <f t="shared" ca="1" si="415"/>
        <v>1.004997414</v>
      </c>
      <c r="O1408" s="150">
        <f t="shared" si="424"/>
        <v>0</v>
      </c>
      <c r="P1408" s="145">
        <f t="shared" ca="1" si="416"/>
        <v>-12.15585973</v>
      </c>
      <c r="Q1408" s="152">
        <f t="shared" si="417"/>
        <v>0</v>
      </c>
      <c r="R1408" s="153" t="str">
        <f t="shared" si="425"/>
        <v>A+J=</v>
      </c>
      <c r="S1408" s="148">
        <f t="shared" si="426"/>
        <v>44876</v>
      </c>
      <c r="T1408" s="154">
        <f t="shared" si="418"/>
        <v>0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7" t="str">
        <f t="shared" ca="1" si="427"/>
        <v>Pago</v>
      </c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</row>
    <row r="1409" spans="1:208" x14ac:dyDescent="0.2">
      <c r="A1409" s="143">
        <f t="shared" si="419"/>
        <v>44859</v>
      </c>
      <c r="B1409" s="144">
        <f t="shared" ca="1" si="428"/>
        <v>-2446.109616590009</v>
      </c>
      <c r="C1409" s="145">
        <f t="shared" si="420"/>
        <v>-2432.4300000000089</v>
      </c>
      <c r="D1409" s="146">
        <f ca="1">IF(A1409&lt;$B$1,VLOOKUP(A1409,[1]DI!$A$4:$B$15000,2,FALSE),0)</f>
        <v>0.13650000000000001</v>
      </c>
      <c r="E1409" s="145">
        <f t="shared" ca="1" si="412"/>
        <v>1.00050788</v>
      </c>
      <c r="F1409" s="145">
        <f ca="1">(TRUNC(PRODUCT($E$12:$E1408),16))</f>
        <v>1.24834943988931</v>
      </c>
      <c r="G1409" s="145">
        <f t="shared" ca="1" si="430"/>
        <v>1.24265779760888</v>
      </c>
      <c r="H1409" s="145">
        <f t="shared" ca="1" si="413"/>
        <v>1.00458022</v>
      </c>
      <c r="I1409" s="147">
        <f t="shared" si="421"/>
        <v>2.9499999999999998E-2</v>
      </c>
      <c r="J1409" s="148">
        <f t="shared" si="429"/>
        <v>44845</v>
      </c>
      <c r="K1409" s="149">
        <f t="shared" si="422"/>
        <v>9</v>
      </c>
      <c r="L1409" s="150">
        <f t="shared" si="423"/>
        <v>9</v>
      </c>
      <c r="M1409" s="151">
        <f t="shared" si="414"/>
        <v>1.0010388699999999</v>
      </c>
      <c r="N1409" s="151">
        <f t="shared" ca="1" si="415"/>
        <v>1.0056238479999999</v>
      </c>
      <c r="O1409" s="150">
        <f t="shared" si="424"/>
        <v>0</v>
      </c>
      <c r="P1409" s="145">
        <f t="shared" ca="1" si="416"/>
        <v>-13.67961659</v>
      </c>
      <c r="Q1409" s="152">
        <f t="shared" si="417"/>
        <v>0</v>
      </c>
      <c r="R1409" s="153" t="str">
        <f t="shared" si="425"/>
        <v>A+J=</v>
      </c>
      <c r="S1409" s="148">
        <f t="shared" si="426"/>
        <v>44876</v>
      </c>
      <c r="T1409" s="154">
        <f t="shared" si="418"/>
        <v>0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7" t="str">
        <f t="shared" ca="1" si="427"/>
        <v>Pago</v>
      </c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</row>
    <row r="1410" spans="1:208" x14ac:dyDescent="0.2">
      <c r="A1410" s="143">
        <f t="shared" si="419"/>
        <v>44860</v>
      </c>
      <c r="B1410" s="144">
        <f t="shared" ca="1" si="428"/>
        <v>-2447.6342977600088</v>
      </c>
      <c r="C1410" s="145">
        <f t="shared" si="420"/>
        <v>-2432.4300000000089</v>
      </c>
      <c r="D1410" s="146">
        <f ca="1">IF(A1410&lt;$B$1,VLOOKUP(A1410,[1]DI!$A$4:$B$15000,2,FALSE),0)</f>
        <v>0.13650000000000001</v>
      </c>
      <c r="E1410" s="145">
        <f t="shared" ca="1" si="412"/>
        <v>1.00050788</v>
      </c>
      <c r="F1410" s="145">
        <f ca="1">(TRUNC(PRODUCT($E$12:$E1409),16))</f>
        <v>1.24898345160284</v>
      </c>
      <c r="G1410" s="145">
        <f t="shared" ca="1" si="430"/>
        <v>1.24265779760888</v>
      </c>
      <c r="H1410" s="145">
        <f t="shared" ca="1" si="413"/>
        <v>1.0050904199999999</v>
      </c>
      <c r="I1410" s="147">
        <f t="shared" si="421"/>
        <v>2.9499999999999998E-2</v>
      </c>
      <c r="J1410" s="148">
        <f t="shared" si="429"/>
        <v>44845</v>
      </c>
      <c r="K1410" s="149">
        <f t="shared" si="422"/>
        <v>10</v>
      </c>
      <c r="L1410" s="150">
        <f t="shared" si="423"/>
        <v>10</v>
      </c>
      <c r="M1410" s="151">
        <f t="shared" si="414"/>
        <v>1.001154366</v>
      </c>
      <c r="N1410" s="151">
        <f t="shared" ca="1" si="415"/>
        <v>1.006250662</v>
      </c>
      <c r="O1410" s="150">
        <f t="shared" si="424"/>
        <v>0</v>
      </c>
      <c r="P1410" s="145">
        <f t="shared" ca="1" si="416"/>
        <v>-15.204297759999999</v>
      </c>
      <c r="Q1410" s="152">
        <f t="shared" si="417"/>
        <v>0</v>
      </c>
      <c r="R1410" s="153" t="str">
        <f t="shared" si="425"/>
        <v>A+J=</v>
      </c>
      <c r="S1410" s="148">
        <f t="shared" si="426"/>
        <v>44876</v>
      </c>
      <c r="T1410" s="154">
        <f t="shared" si="418"/>
        <v>0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7" t="str">
        <f t="shared" ca="1" si="427"/>
        <v>Pago</v>
      </c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</row>
    <row r="1411" spans="1:208" x14ac:dyDescent="0.2">
      <c r="A1411" s="143">
        <f t="shared" si="419"/>
        <v>44861</v>
      </c>
      <c r="B1411" s="144">
        <f t="shared" ca="1" si="428"/>
        <v>-2449.159956780009</v>
      </c>
      <c r="C1411" s="145">
        <f t="shared" si="420"/>
        <v>-2432.4300000000089</v>
      </c>
      <c r="D1411" s="146">
        <f ca="1">IF(A1411&lt;$B$1,VLOOKUP(A1411,[1]DI!$A$4:$B$15000,2,FALSE),0)</f>
        <v>0.13650000000000001</v>
      </c>
      <c r="E1411" s="145">
        <f t="shared" ca="1" si="412"/>
        <v>1.00050788</v>
      </c>
      <c r="F1411" s="145">
        <f ca="1">(TRUNC(PRODUCT($E$12:$E1410),16))</f>
        <v>1.24961778531824</v>
      </c>
      <c r="G1411" s="145">
        <f t="shared" ca="1" si="430"/>
        <v>1.24265779760888</v>
      </c>
      <c r="H1411" s="145">
        <f t="shared" ca="1" si="413"/>
        <v>1.00560089</v>
      </c>
      <c r="I1411" s="147">
        <f t="shared" si="421"/>
        <v>2.9499999999999998E-2</v>
      </c>
      <c r="J1411" s="148">
        <f t="shared" si="429"/>
        <v>44845</v>
      </c>
      <c r="K1411" s="149">
        <f t="shared" si="422"/>
        <v>11</v>
      </c>
      <c r="L1411" s="150">
        <f t="shared" si="423"/>
        <v>11</v>
      </c>
      <c r="M1411" s="151">
        <f t="shared" si="414"/>
        <v>1.0012698760000001</v>
      </c>
      <c r="N1411" s="151">
        <f t="shared" ca="1" si="415"/>
        <v>1.0068778780000001</v>
      </c>
      <c r="O1411" s="150">
        <f t="shared" si="424"/>
        <v>0</v>
      </c>
      <c r="P1411" s="145">
        <f t="shared" ca="1" si="416"/>
        <v>-16.729956779999998</v>
      </c>
      <c r="Q1411" s="152">
        <f t="shared" si="417"/>
        <v>0</v>
      </c>
      <c r="R1411" s="153" t="str">
        <f t="shared" si="425"/>
        <v>A+J=</v>
      </c>
      <c r="S1411" s="148">
        <f t="shared" si="426"/>
        <v>44876</v>
      </c>
      <c r="T1411" s="154">
        <f t="shared" si="418"/>
        <v>0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7" t="str">
        <f t="shared" ca="1" si="427"/>
        <v>Pago</v>
      </c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</row>
    <row r="1412" spans="1:208" x14ac:dyDescent="0.2">
      <c r="A1412" s="143">
        <f t="shared" si="419"/>
        <v>44862</v>
      </c>
      <c r="B1412" s="144">
        <f t="shared" ca="1" si="428"/>
        <v>-2450.6865449800089</v>
      </c>
      <c r="C1412" s="145">
        <f t="shared" si="420"/>
        <v>-2432.4300000000089</v>
      </c>
      <c r="D1412" s="146">
        <f ca="1">IF(A1412&lt;$B$1,VLOOKUP(A1412,[1]DI!$A$4:$B$15000,2,FALSE),0)</f>
        <v>0.13650000000000001</v>
      </c>
      <c r="E1412" s="145">
        <f t="shared" ca="1" si="412"/>
        <v>1.00050788</v>
      </c>
      <c r="F1412" s="145">
        <f ca="1">(TRUNC(PRODUCT($E$12:$E1411),16))</f>
        <v>1.2502524411990501</v>
      </c>
      <c r="G1412" s="145">
        <f t="shared" ca="1" si="430"/>
        <v>1.24265779760888</v>
      </c>
      <c r="H1412" s="145">
        <f t="shared" ca="1" si="413"/>
        <v>1.00611161</v>
      </c>
      <c r="I1412" s="147">
        <f t="shared" si="421"/>
        <v>2.9499999999999998E-2</v>
      </c>
      <c r="J1412" s="148">
        <f t="shared" si="429"/>
        <v>44845</v>
      </c>
      <c r="K1412" s="149">
        <f t="shared" si="422"/>
        <v>12</v>
      </c>
      <c r="L1412" s="150">
        <f t="shared" si="423"/>
        <v>12</v>
      </c>
      <c r="M1412" s="151">
        <f t="shared" si="414"/>
        <v>1.0013853989999999</v>
      </c>
      <c r="N1412" s="151">
        <f t="shared" ca="1" si="415"/>
        <v>1.007505476</v>
      </c>
      <c r="O1412" s="150">
        <f t="shared" si="424"/>
        <v>0</v>
      </c>
      <c r="P1412" s="145">
        <f t="shared" ca="1" si="416"/>
        <v>-18.256544980000001</v>
      </c>
      <c r="Q1412" s="152">
        <f t="shared" si="417"/>
        <v>0</v>
      </c>
      <c r="R1412" s="153" t="str">
        <f t="shared" si="425"/>
        <v>A+J=</v>
      </c>
      <c r="S1412" s="148">
        <f t="shared" si="426"/>
        <v>44876</v>
      </c>
      <c r="T1412" s="154">
        <f t="shared" si="418"/>
        <v>0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7" t="str">
        <f t="shared" ca="1" si="427"/>
        <v>Pago</v>
      </c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</row>
    <row r="1413" spans="1:208" x14ac:dyDescent="0.2">
      <c r="A1413" s="143">
        <f t="shared" si="419"/>
        <v>44863</v>
      </c>
      <c r="B1413" s="144">
        <f t="shared" ca="1" si="428"/>
        <v>-2452.2141110200091</v>
      </c>
      <c r="C1413" s="145">
        <f t="shared" si="420"/>
        <v>-2432.4300000000089</v>
      </c>
      <c r="D1413" s="146">
        <f ca="1">IF(A1413&lt;$B$1,VLOOKUP(A1413,[1]DI!$A$4:$B$15000,2,FALSE),0)</f>
        <v>0</v>
      </c>
      <c r="E1413" s="145">
        <f t="shared" ca="1" si="412"/>
        <v>1</v>
      </c>
      <c r="F1413" s="145">
        <f ca="1">(TRUNC(PRODUCT($E$12:$E1412),16))</f>
        <v>1.2508874194088899</v>
      </c>
      <c r="G1413" s="145">
        <f t="shared" ca="1" si="430"/>
        <v>1.24265779760888</v>
      </c>
      <c r="H1413" s="145">
        <f t="shared" ca="1" si="413"/>
        <v>1.0066226</v>
      </c>
      <c r="I1413" s="147">
        <f t="shared" si="421"/>
        <v>2.9499999999999998E-2</v>
      </c>
      <c r="J1413" s="148">
        <f t="shared" si="429"/>
        <v>44845</v>
      </c>
      <c r="K1413" s="149">
        <f t="shared" si="422"/>
        <v>12</v>
      </c>
      <c r="L1413" s="150">
        <f t="shared" si="423"/>
        <v>13</v>
      </c>
      <c r="M1413" s="151">
        <f t="shared" si="414"/>
        <v>1.001500936</v>
      </c>
      <c r="N1413" s="151">
        <f t="shared" ca="1" si="415"/>
        <v>1.008133476</v>
      </c>
      <c r="O1413" s="150">
        <f t="shared" si="424"/>
        <v>0</v>
      </c>
      <c r="P1413" s="145">
        <f t="shared" ca="1" si="416"/>
        <v>-19.784111020000001</v>
      </c>
      <c r="Q1413" s="152">
        <f t="shared" si="417"/>
        <v>0</v>
      </c>
      <c r="R1413" s="153" t="str">
        <f t="shared" si="425"/>
        <v>A+J=</v>
      </c>
      <c r="S1413" s="148">
        <f t="shared" si="426"/>
        <v>44876</v>
      </c>
      <c r="T1413" s="154">
        <f t="shared" si="418"/>
        <v>0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7" t="str">
        <f t="shared" ca="1" si="427"/>
        <v>Pago</v>
      </c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</row>
    <row r="1414" spans="1:208" x14ac:dyDescent="0.2">
      <c r="A1414" s="143">
        <f t="shared" si="419"/>
        <v>44864</v>
      </c>
      <c r="B1414" s="144">
        <f t="shared" ca="1" si="428"/>
        <v>-2452.2141110200091</v>
      </c>
      <c r="C1414" s="145">
        <f t="shared" si="420"/>
        <v>-2432.4300000000089</v>
      </c>
      <c r="D1414" s="146">
        <f ca="1">IF(A1414&lt;$B$1,VLOOKUP(A1414,[1]DI!$A$4:$B$15000,2,FALSE),0)</f>
        <v>0</v>
      </c>
      <c r="E1414" s="145">
        <f t="shared" ca="1" si="412"/>
        <v>1</v>
      </c>
      <c r="F1414" s="145">
        <f ca="1">(TRUNC(PRODUCT($E$12:$E1413),16))</f>
        <v>1.2508874194088899</v>
      </c>
      <c r="G1414" s="145">
        <f t="shared" ca="1" si="430"/>
        <v>1.24265779760888</v>
      </c>
      <c r="H1414" s="145">
        <f t="shared" ca="1" si="413"/>
        <v>1.0066226</v>
      </c>
      <c r="I1414" s="147">
        <f t="shared" si="421"/>
        <v>2.9499999999999998E-2</v>
      </c>
      <c r="J1414" s="148">
        <f t="shared" si="429"/>
        <v>44845</v>
      </c>
      <c r="K1414" s="149">
        <f t="shared" si="422"/>
        <v>12</v>
      </c>
      <c r="L1414" s="150">
        <f t="shared" si="423"/>
        <v>13</v>
      </c>
      <c r="M1414" s="151">
        <f t="shared" si="414"/>
        <v>1.001500936</v>
      </c>
      <c r="N1414" s="151">
        <f t="shared" ca="1" si="415"/>
        <v>1.008133476</v>
      </c>
      <c r="O1414" s="150">
        <f t="shared" si="424"/>
        <v>0</v>
      </c>
      <c r="P1414" s="145">
        <f t="shared" ca="1" si="416"/>
        <v>-19.784111020000001</v>
      </c>
      <c r="Q1414" s="152">
        <f t="shared" si="417"/>
        <v>0</v>
      </c>
      <c r="R1414" s="153" t="str">
        <f t="shared" si="425"/>
        <v>A+J=</v>
      </c>
      <c r="S1414" s="148">
        <f t="shared" si="426"/>
        <v>44876</v>
      </c>
      <c r="T1414" s="154">
        <f t="shared" si="418"/>
        <v>0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7" t="str">
        <f t="shared" ca="1" si="427"/>
        <v>Pago</v>
      </c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</row>
    <row r="1415" spans="1:208" x14ac:dyDescent="0.2">
      <c r="A1415" s="143">
        <f t="shared" si="419"/>
        <v>44865</v>
      </c>
      <c r="B1415" s="144">
        <f t="shared" ca="1" si="428"/>
        <v>-2452.2141110200091</v>
      </c>
      <c r="C1415" s="145">
        <f t="shared" si="420"/>
        <v>-2432.4300000000089</v>
      </c>
      <c r="D1415" s="146">
        <f ca="1">IF(A1415&lt;$B$1,VLOOKUP(A1415,[1]DI!$A$4:$B$15000,2,FALSE),0)</f>
        <v>0.13650000000000001</v>
      </c>
      <c r="E1415" s="145">
        <f t="shared" ca="1" si="412"/>
        <v>1.00050788</v>
      </c>
      <c r="F1415" s="145">
        <f ca="1">(TRUNC(PRODUCT($E$12:$E1414),16))</f>
        <v>1.2508874194088899</v>
      </c>
      <c r="G1415" s="145">
        <f t="shared" ca="1" si="430"/>
        <v>1.24265779760888</v>
      </c>
      <c r="H1415" s="145">
        <f t="shared" ca="1" si="413"/>
        <v>1.0066226</v>
      </c>
      <c r="I1415" s="147">
        <f t="shared" si="421"/>
        <v>2.9499999999999998E-2</v>
      </c>
      <c r="J1415" s="148">
        <f t="shared" si="429"/>
        <v>44845</v>
      </c>
      <c r="K1415" s="149">
        <f t="shared" si="422"/>
        <v>13</v>
      </c>
      <c r="L1415" s="150">
        <f t="shared" si="423"/>
        <v>13</v>
      </c>
      <c r="M1415" s="151">
        <f t="shared" si="414"/>
        <v>1.001500936</v>
      </c>
      <c r="N1415" s="151">
        <f t="shared" ca="1" si="415"/>
        <v>1.008133476</v>
      </c>
      <c r="O1415" s="150">
        <f t="shared" si="424"/>
        <v>0</v>
      </c>
      <c r="P1415" s="145">
        <f t="shared" ca="1" si="416"/>
        <v>-19.784111020000001</v>
      </c>
      <c r="Q1415" s="152">
        <f t="shared" si="417"/>
        <v>0</v>
      </c>
      <c r="R1415" s="153" t="str">
        <f t="shared" si="425"/>
        <v>A+J=</v>
      </c>
      <c r="S1415" s="148">
        <f t="shared" si="426"/>
        <v>44876</v>
      </c>
      <c r="T1415" s="154">
        <f t="shared" si="418"/>
        <v>0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7" t="str">
        <f t="shared" ca="1" si="427"/>
        <v>Pago</v>
      </c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</row>
    <row r="1416" spans="1:208" x14ac:dyDescent="0.2">
      <c r="A1416" s="143">
        <f t="shared" si="419"/>
        <v>44866</v>
      </c>
      <c r="B1416" s="144">
        <f t="shared" ca="1" si="428"/>
        <v>-2453.742606250009</v>
      </c>
      <c r="C1416" s="145">
        <f t="shared" si="420"/>
        <v>-2432.4300000000089</v>
      </c>
      <c r="D1416" s="146">
        <f ca="1">IF(A1416&lt;$B$1,VLOOKUP(A1416,[1]DI!$A$4:$B$15000,2,FALSE),0)</f>
        <v>0.13650000000000001</v>
      </c>
      <c r="E1416" s="145">
        <f t="shared" ca="1" si="412"/>
        <v>1.00050788</v>
      </c>
      <c r="F1416" s="145">
        <f ca="1">(TRUNC(PRODUCT($E$12:$E1415),16))</f>
        <v>1.25152272011146</v>
      </c>
      <c r="G1416" s="145">
        <f t="shared" ca="1" si="430"/>
        <v>1.24265779760888</v>
      </c>
      <c r="H1416" s="145">
        <f t="shared" ca="1" si="413"/>
        <v>1.0071338400000001</v>
      </c>
      <c r="I1416" s="147">
        <f t="shared" si="421"/>
        <v>2.9499999999999998E-2</v>
      </c>
      <c r="J1416" s="148">
        <f t="shared" si="429"/>
        <v>44845</v>
      </c>
      <c r="K1416" s="149">
        <f t="shared" si="422"/>
        <v>14</v>
      </c>
      <c r="L1416" s="150">
        <f t="shared" si="423"/>
        <v>14</v>
      </c>
      <c r="M1416" s="151">
        <f t="shared" si="414"/>
        <v>1.0016164860000001</v>
      </c>
      <c r="N1416" s="151">
        <f t="shared" ca="1" si="415"/>
        <v>1.008761858</v>
      </c>
      <c r="O1416" s="150">
        <f t="shared" si="424"/>
        <v>0</v>
      </c>
      <c r="P1416" s="145">
        <f t="shared" ca="1" si="416"/>
        <v>-21.312606250000002</v>
      </c>
      <c r="Q1416" s="152">
        <f t="shared" si="417"/>
        <v>0</v>
      </c>
      <c r="R1416" s="153" t="str">
        <f t="shared" si="425"/>
        <v>A+J=</v>
      </c>
      <c r="S1416" s="148">
        <f t="shared" si="426"/>
        <v>44876</v>
      </c>
      <c r="T1416" s="154">
        <f t="shared" si="418"/>
        <v>0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7" t="str">
        <f t="shared" ca="1" si="427"/>
        <v>Pago</v>
      </c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</row>
    <row r="1417" spans="1:208" x14ac:dyDescent="0.2">
      <c r="A1417" s="143">
        <f t="shared" si="419"/>
        <v>44867</v>
      </c>
      <c r="B1417" s="144">
        <f t="shared" ca="1" si="428"/>
        <v>-2455.2720525600089</v>
      </c>
      <c r="C1417" s="145">
        <f t="shared" si="420"/>
        <v>-2432.4300000000089</v>
      </c>
      <c r="D1417" s="146">
        <f ca="1">IF(A1417&lt;$B$1,VLOOKUP(A1417,[1]DI!$A$4:$B$15000,2,FALSE),0)</f>
        <v>0</v>
      </c>
      <c r="E1417" s="145">
        <f t="shared" ca="1" si="412"/>
        <v>1</v>
      </c>
      <c r="F1417" s="145">
        <f ca="1">(TRUNC(PRODUCT($E$12:$E1416),16))</f>
        <v>1.2521583434705501</v>
      </c>
      <c r="G1417" s="145">
        <f t="shared" ca="1" si="430"/>
        <v>1.24265779760888</v>
      </c>
      <c r="H1417" s="145">
        <f t="shared" ca="1" si="413"/>
        <v>1.0076453400000001</v>
      </c>
      <c r="I1417" s="147">
        <f t="shared" si="421"/>
        <v>2.9499999999999998E-2</v>
      </c>
      <c r="J1417" s="148">
        <f t="shared" si="429"/>
        <v>44845</v>
      </c>
      <c r="K1417" s="149">
        <f t="shared" si="422"/>
        <v>14</v>
      </c>
      <c r="L1417" s="150">
        <f t="shared" si="423"/>
        <v>15</v>
      </c>
      <c r="M1417" s="151">
        <f t="shared" si="414"/>
        <v>1.0017320489999999</v>
      </c>
      <c r="N1417" s="151">
        <f t="shared" ca="1" si="415"/>
        <v>1.009390631</v>
      </c>
      <c r="O1417" s="150">
        <f t="shared" si="424"/>
        <v>0</v>
      </c>
      <c r="P1417" s="145">
        <f t="shared" ca="1" si="416"/>
        <v>-22.842052559999999</v>
      </c>
      <c r="Q1417" s="152">
        <f t="shared" si="417"/>
        <v>0</v>
      </c>
      <c r="R1417" s="153" t="str">
        <f t="shared" si="425"/>
        <v>A+J=</v>
      </c>
      <c r="S1417" s="148">
        <f t="shared" si="426"/>
        <v>44876</v>
      </c>
      <c r="T1417" s="154">
        <f t="shared" si="418"/>
        <v>0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7" t="str">
        <f t="shared" ca="1" si="427"/>
        <v>Pago</v>
      </c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</row>
    <row r="1418" spans="1:208" x14ac:dyDescent="0.2">
      <c r="A1418" s="143">
        <f t="shared" si="419"/>
        <v>44868</v>
      </c>
      <c r="B1418" s="144">
        <f t="shared" ca="1" si="428"/>
        <v>-2455.2720525600089</v>
      </c>
      <c r="C1418" s="145">
        <f t="shared" si="420"/>
        <v>-2432.4300000000089</v>
      </c>
      <c r="D1418" s="146">
        <f ca="1">IF(A1418&lt;$B$1,VLOOKUP(A1418,[1]DI!$A$4:$B$15000,2,FALSE),0)</f>
        <v>0.13650000000000001</v>
      </c>
      <c r="E1418" s="145">
        <f t="shared" ca="1" si="412"/>
        <v>1.00050788</v>
      </c>
      <c r="F1418" s="145">
        <f ca="1">(TRUNC(PRODUCT($E$12:$E1417),16))</f>
        <v>1.2521583434705501</v>
      </c>
      <c r="G1418" s="145">
        <f t="shared" ca="1" si="430"/>
        <v>1.24265779760888</v>
      </c>
      <c r="H1418" s="145">
        <f t="shared" ca="1" si="413"/>
        <v>1.0076453400000001</v>
      </c>
      <c r="I1418" s="147">
        <f t="shared" si="421"/>
        <v>2.9499999999999998E-2</v>
      </c>
      <c r="J1418" s="148">
        <f t="shared" si="429"/>
        <v>44845</v>
      </c>
      <c r="K1418" s="149">
        <f t="shared" si="422"/>
        <v>15</v>
      </c>
      <c r="L1418" s="150">
        <f t="shared" si="423"/>
        <v>15</v>
      </c>
      <c r="M1418" s="151">
        <f t="shared" si="414"/>
        <v>1.0017320489999999</v>
      </c>
      <c r="N1418" s="151">
        <f t="shared" ca="1" si="415"/>
        <v>1.009390631</v>
      </c>
      <c r="O1418" s="150">
        <f t="shared" si="424"/>
        <v>0</v>
      </c>
      <c r="P1418" s="145">
        <f t="shared" ca="1" si="416"/>
        <v>-22.842052559999999</v>
      </c>
      <c r="Q1418" s="152">
        <f t="shared" si="417"/>
        <v>0</v>
      </c>
      <c r="R1418" s="153" t="str">
        <f t="shared" si="425"/>
        <v>A+J=</v>
      </c>
      <c r="S1418" s="148">
        <f t="shared" si="426"/>
        <v>44876</v>
      </c>
      <c r="T1418" s="154">
        <f t="shared" si="418"/>
        <v>0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7" t="str">
        <f t="shared" ca="1" si="427"/>
        <v>Pago</v>
      </c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</row>
    <row r="1419" spans="1:208" x14ac:dyDescent="0.2">
      <c r="A1419" s="143">
        <f t="shared" si="419"/>
        <v>44869</v>
      </c>
      <c r="B1419" s="144">
        <f t="shared" ca="1" si="428"/>
        <v>-2456.8024767000088</v>
      </c>
      <c r="C1419" s="145">
        <f t="shared" si="420"/>
        <v>-2432.4300000000089</v>
      </c>
      <c r="D1419" s="146">
        <f ca="1">IF(A1419&lt;$B$1,VLOOKUP(A1419,[1]DI!$A$4:$B$15000,2,FALSE),0)</f>
        <v>0.13650000000000001</v>
      </c>
      <c r="E1419" s="145">
        <f t="shared" ca="1" si="412"/>
        <v>1.00050788</v>
      </c>
      <c r="F1419" s="145">
        <f ca="1">(TRUNC(PRODUCT($E$12:$E1418),16))</f>
        <v>1.2527942896500299</v>
      </c>
      <c r="G1419" s="145">
        <f t="shared" ca="1" si="430"/>
        <v>1.24265779760888</v>
      </c>
      <c r="H1419" s="145">
        <f t="shared" ca="1" si="413"/>
        <v>1.00815711</v>
      </c>
      <c r="I1419" s="147">
        <f t="shared" si="421"/>
        <v>2.9499999999999998E-2</v>
      </c>
      <c r="J1419" s="148">
        <f t="shared" si="429"/>
        <v>44845</v>
      </c>
      <c r="K1419" s="149">
        <f t="shared" si="422"/>
        <v>16</v>
      </c>
      <c r="L1419" s="150">
        <f t="shared" si="423"/>
        <v>16</v>
      </c>
      <c r="M1419" s="151">
        <f t="shared" si="414"/>
        <v>1.0018476249999999</v>
      </c>
      <c r="N1419" s="151">
        <f t="shared" ca="1" si="415"/>
        <v>1.0100198060000001</v>
      </c>
      <c r="O1419" s="150">
        <f t="shared" si="424"/>
        <v>0</v>
      </c>
      <c r="P1419" s="145">
        <f t="shared" ca="1" si="416"/>
        <v>-24.3724767</v>
      </c>
      <c r="Q1419" s="152">
        <f t="shared" si="417"/>
        <v>0</v>
      </c>
      <c r="R1419" s="153" t="str">
        <f t="shared" si="425"/>
        <v>A+J=</v>
      </c>
      <c r="S1419" s="148">
        <f t="shared" si="426"/>
        <v>44876</v>
      </c>
      <c r="T1419" s="154">
        <f t="shared" si="418"/>
        <v>0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7" t="str">
        <f t="shared" ca="1" si="427"/>
        <v>Pago</v>
      </c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</row>
    <row r="1420" spans="1:208" x14ac:dyDescent="0.2">
      <c r="A1420" s="143">
        <f t="shared" si="419"/>
        <v>44870</v>
      </c>
      <c r="B1420" s="144">
        <f t="shared" ca="1" si="428"/>
        <v>-2458.3338324700089</v>
      </c>
      <c r="C1420" s="145">
        <f t="shared" si="420"/>
        <v>-2432.4300000000089</v>
      </c>
      <c r="D1420" s="146">
        <f ca="1">IF(A1420&lt;$B$1,VLOOKUP(A1420,[1]DI!$A$4:$B$15000,2,FALSE),0)</f>
        <v>0</v>
      </c>
      <c r="E1420" s="145">
        <f t="shared" ref="E1420:E1457" ca="1" si="431">IF(A1420&lt;A$10,1,ROUND(((1+D1420)^(1/252)),8))</f>
        <v>1</v>
      </c>
      <c r="F1420" s="145">
        <f ca="1">(TRUNC(PRODUCT($E$12:$E1419),16))</f>
        <v>1.2534305588138599</v>
      </c>
      <c r="G1420" s="145">
        <f t="shared" ca="1" si="430"/>
        <v>1.24265779760888</v>
      </c>
      <c r="H1420" s="145">
        <f t="shared" ref="H1420:H1457" ca="1" si="432">ROUND(F1420/G1420,8)</f>
        <v>1.0086691299999999</v>
      </c>
      <c r="I1420" s="147">
        <f t="shared" si="421"/>
        <v>2.9499999999999998E-2</v>
      </c>
      <c r="J1420" s="148">
        <f t="shared" si="429"/>
        <v>44845</v>
      </c>
      <c r="K1420" s="149">
        <f t="shared" si="422"/>
        <v>16</v>
      </c>
      <c r="L1420" s="150">
        <f t="shared" si="423"/>
        <v>17</v>
      </c>
      <c r="M1420" s="151">
        <f t="shared" ref="M1420:M1457" si="433">ROUND((I1420+1)^(L1420/252),9)</f>
        <v>1.001963215</v>
      </c>
      <c r="N1420" s="151">
        <f t="shared" ref="N1420:N1457" ca="1" si="434">ROUND(H1420*M1420,9)</f>
        <v>1.0106493640000001</v>
      </c>
      <c r="O1420" s="150">
        <f t="shared" si="424"/>
        <v>0</v>
      </c>
      <c r="P1420" s="145">
        <f t="shared" ref="P1420:P1457" ca="1" si="435">TRUNC(((N1420-1)*C1420),8)</f>
        <v>-25.903832470000001</v>
      </c>
      <c r="Q1420" s="152">
        <f t="shared" ref="Q1420:Q1457" si="436">IF(O1420&gt;0,VLOOKUP(O1420,$V$12:$AA$72,6),0)</f>
        <v>0</v>
      </c>
      <c r="R1420" s="153" t="str">
        <f t="shared" si="425"/>
        <v>A+J=</v>
      </c>
      <c r="S1420" s="148">
        <f t="shared" si="426"/>
        <v>44876</v>
      </c>
      <c r="T1420" s="154">
        <f t="shared" ref="T1420:T1457" si="437">IF(O1420&gt;0,(P1420+Q1420)*T$10,0)</f>
        <v>0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7" t="str">
        <f t="shared" ca="1" si="427"/>
        <v>Pago</v>
      </c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</row>
    <row r="1421" spans="1:208" x14ac:dyDescent="0.2">
      <c r="A1421" s="143">
        <f t="shared" ref="A1421:A1457" si="438">(A1420+1)</f>
        <v>44871</v>
      </c>
      <c r="B1421" s="144">
        <f t="shared" ca="1" si="428"/>
        <v>-2458.3338324700089</v>
      </c>
      <c r="C1421" s="145">
        <f t="shared" ref="C1421:C1457" si="439">(C1420-Q1420)</f>
        <v>-2432.4300000000089</v>
      </c>
      <c r="D1421" s="146">
        <f ca="1">IF(A1421&lt;$B$1,VLOOKUP(A1421,[1]DI!$A$4:$B$15000,2,FALSE),0)</f>
        <v>0</v>
      </c>
      <c r="E1421" s="145">
        <f t="shared" ca="1" si="431"/>
        <v>1</v>
      </c>
      <c r="F1421" s="145">
        <f ca="1">(TRUNC(PRODUCT($E$12:$E1420),16))</f>
        <v>1.2534305588138599</v>
      </c>
      <c r="G1421" s="145">
        <f t="shared" ca="1" si="430"/>
        <v>1.24265779760888</v>
      </c>
      <c r="H1421" s="145">
        <f t="shared" ca="1" si="432"/>
        <v>1.0086691299999999</v>
      </c>
      <c r="I1421" s="147">
        <f t="shared" ref="I1421:I1457" si="440">I1420</f>
        <v>2.9499999999999998E-2</v>
      </c>
      <c r="J1421" s="148">
        <f t="shared" si="429"/>
        <v>44845</v>
      </c>
      <c r="K1421" s="149">
        <f t="shared" ref="K1421:K1457" si="441">IF(A1421&gt;J1421,IF(NETWORKDAYS(J1421,A1421,$V$81:$V$465)-1=0,1,NETWORKDAYS(J1421,A1421,$V$81:$V$465)-1),0)</f>
        <v>16</v>
      </c>
      <c r="L1421" s="150">
        <f t="shared" ref="L1421:L1457" si="442">IF(AND(K1421=1,K1420=1),1,IF(K1421&gt;0,IF(K1421=K1420,K1421+1,K1421),0))</f>
        <v>17</v>
      </c>
      <c r="M1421" s="151">
        <f t="shared" si="433"/>
        <v>1.001963215</v>
      </c>
      <c r="N1421" s="151">
        <f t="shared" ca="1" si="434"/>
        <v>1.0106493640000001</v>
      </c>
      <c r="O1421" s="150">
        <f t="shared" ref="O1421:O1457" si="443">IF(VLOOKUP(A1421,W$12:AD$72,8)=VLOOKUP(A1420,W$12:AD$72,8),0,VLOOKUP(A1421,W$12:AD$72,8))</f>
        <v>0</v>
      </c>
      <c r="P1421" s="145">
        <f t="shared" ca="1" si="435"/>
        <v>-25.903832470000001</v>
      </c>
      <c r="Q1421" s="152">
        <f t="shared" si="436"/>
        <v>0</v>
      </c>
      <c r="R1421" s="153" t="str">
        <f t="shared" ref="R1421:R1457" si="444">IF(O1420&gt;0,VLOOKUP(O1420,V$12:AF$72,10),R1420)</f>
        <v>A+J=</v>
      </c>
      <c r="S1421" s="148">
        <f t="shared" ref="S1421:S1457" si="445">IF(O1420&gt;0,VLOOKUP(O1420,V$12:AF$72,11),S1420)</f>
        <v>44876</v>
      </c>
      <c r="T1421" s="154">
        <f t="shared" si="437"/>
        <v>0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7" t="str">
        <f t="shared" ref="AG1421:AG1484" ca="1" si="446">IF(W1421&lt;TODAY(),"Pago","")</f>
        <v>Pago</v>
      </c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</row>
    <row r="1422" spans="1:208" x14ac:dyDescent="0.2">
      <c r="A1422" s="143">
        <f t="shared" si="438"/>
        <v>44872</v>
      </c>
      <c r="B1422" s="144">
        <f t="shared" ref="B1422:B1457" ca="1" si="447">IF(A1422&lt;=TODAY(),C1422+P1422,IF(AND(A1422&gt;TODAY(),A1422&lt;=$B$1),IF(VLOOKUP(TODAY(),$A$10:$D$10000,4,FALSE)=0,"n.d",C1422+P1422),"n.d"))</f>
        <v>-2458.3338324700089</v>
      </c>
      <c r="C1422" s="145">
        <f t="shared" si="439"/>
        <v>-2432.4300000000089</v>
      </c>
      <c r="D1422" s="146">
        <f ca="1">IF(A1422&lt;$B$1,VLOOKUP(A1422,[1]DI!$A$4:$B$15000,2,FALSE),0)</f>
        <v>0.13650000000000001</v>
      </c>
      <c r="E1422" s="145">
        <f t="shared" ca="1" si="431"/>
        <v>1.00050788</v>
      </c>
      <c r="F1422" s="145">
        <f ca="1">(TRUNC(PRODUCT($E$12:$E1421),16))</f>
        <v>1.2534305588138599</v>
      </c>
      <c r="G1422" s="145">
        <f t="shared" ca="1" si="430"/>
        <v>1.24265779760888</v>
      </c>
      <c r="H1422" s="145">
        <f t="shared" ca="1" si="432"/>
        <v>1.0086691299999999</v>
      </c>
      <c r="I1422" s="147">
        <f t="shared" si="440"/>
        <v>2.9499999999999998E-2</v>
      </c>
      <c r="J1422" s="148">
        <f t="shared" ref="J1422:J1457" si="448">IF(O1421&gt;0,VLOOKUP(O1421,V$12:AF$72,2),J1421)</f>
        <v>44845</v>
      </c>
      <c r="K1422" s="149">
        <f t="shared" si="441"/>
        <v>17</v>
      </c>
      <c r="L1422" s="150">
        <f t="shared" si="442"/>
        <v>17</v>
      </c>
      <c r="M1422" s="151">
        <f t="shared" si="433"/>
        <v>1.001963215</v>
      </c>
      <c r="N1422" s="151">
        <f t="shared" ca="1" si="434"/>
        <v>1.0106493640000001</v>
      </c>
      <c r="O1422" s="150">
        <f t="shared" si="443"/>
        <v>0</v>
      </c>
      <c r="P1422" s="145">
        <f t="shared" ca="1" si="435"/>
        <v>-25.903832470000001</v>
      </c>
      <c r="Q1422" s="152">
        <f t="shared" si="436"/>
        <v>0</v>
      </c>
      <c r="R1422" s="153" t="str">
        <f t="shared" si="444"/>
        <v>A+J=</v>
      </c>
      <c r="S1422" s="148">
        <f t="shared" si="445"/>
        <v>44876</v>
      </c>
      <c r="T1422" s="154">
        <f t="shared" si="437"/>
        <v>0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7" t="str">
        <f t="shared" ca="1" si="446"/>
        <v>Pago</v>
      </c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</row>
    <row r="1423" spans="1:208" x14ac:dyDescent="0.2">
      <c r="A1423" s="143">
        <f t="shared" si="438"/>
        <v>44873</v>
      </c>
      <c r="B1423" s="144">
        <f t="shared" ca="1" si="447"/>
        <v>-2459.8661417500089</v>
      </c>
      <c r="C1423" s="145">
        <f t="shared" si="439"/>
        <v>-2432.4300000000089</v>
      </c>
      <c r="D1423" s="146">
        <f ca="1">IF(A1423&lt;$B$1,VLOOKUP(A1423,[1]DI!$A$4:$B$15000,2,FALSE),0)</f>
        <v>0.13650000000000001</v>
      </c>
      <c r="E1423" s="145">
        <f t="shared" ca="1" si="431"/>
        <v>1.00050788</v>
      </c>
      <c r="F1423" s="145">
        <f ca="1">(TRUNC(PRODUCT($E$12:$E1422),16))</f>
        <v>1.2540671511260699</v>
      </c>
      <c r="G1423" s="145">
        <f t="shared" ca="1" si="430"/>
        <v>1.24265779760888</v>
      </c>
      <c r="H1423" s="145">
        <f t="shared" ca="1" si="432"/>
        <v>1.0091814100000001</v>
      </c>
      <c r="I1423" s="147">
        <f t="shared" si="440"/>
        <v>2.9499999999999998E-2</v>
      </c>
      <c r="J1423" s="148">
        <f t="shared" si="448"/>
        <v>44845</v>
      </c>
      <c r="K1423" s="149">
        <f t="shared" si="441"/>
        <v>18</v>
      </c>
      <c r="L1423" s="150">
        <f t="shared" si="442"/>
        <v>18</v>
      </c>
      <c r="M1423" s="151">
        <f t="shared" si="433"/>
        <v>1.002078818</v>
      </c>
      <c r="N1423" s="151">
        <f t="shared" ca="1" si="434"/>
        <v>1.011279314</v>
      </c>
      <c r="O1423" s="150">
        <f t="shared" si="443"/>
        <v>0</v>
      </c>
      <c r="P1423" s="145">
        <f t="shared" ca="1" si="435"/>
        <v>-27.436141750000001</v>
      </c>
      <c r="Q1423" s="152">
        <f t="shared" si="436"/>
        <v>0</v>
      </c>
      <c r="R1423" s="153" t="str">
        <f t="shared" si="444"/>
        <v>A+J=</v>
      </c>
      <c r="S1423" s="148">
        <f t="shared" si="445"/>
        <v>44876</v>
      </c>
      <c r="T1423" s="154">
        <f t="shared" si="437"/>
        <v>0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7" t="str">
        <f t="shared" ca="1" si="446"/>
        <v>Pago</v>
      </c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</row>
    <row r="1424" spans="1:208" x14ac:dyDescent="0.2">
      <c r="A1424" s="143">
        <f t="shared" si="438"/>
        <v>44874</v>
      </c>
      <c r="B1424" s="144">
        <f t="shared" ca="1" si="447"/>
        <v>-2461.3994337300092</v>
      </c>
      <c r="C1424" s="145">
        <f t="shared" si="439"/>
        <v>-2432.4300000000089</v>
      </c>
      <c r="D1424" s="146">
        <f ca="1">IF(A1424&lt;$B$1,VLOOKUP(A1424,[1]DI!$A$4:$B$15000,2,FALSE),0)</f>
        <v>0.13650000000000001</v>
      </c>
      <c r="E1424" s="145">
        <f t="shared" ca="1" si="431"/>
        <v>1.00050788</v>
      </c>
      <c r="F1424" s="145">
        <f ca="1">(TRUNC(PRODUCT($E$12:$E1423),16))</f>
        <v>1.2547040667507801</v>
      </c>
      <c r="G1424" s="145">
        <f t="shared" ca="1" si="430"/>
        <v>1.24265779760888</v>
      </c>
      <c r="H1424" s="145">
        <f t="shared" ca="1" si="432"/>
        <v>1.0096939599999999</v>
      </c>
      <c r="I1424" s="147">
        <f t="shared" si="440"/>
        <v>2.9499999999999998E-2</v>
      </c>
      <c r="J1424" s="148">
        <f t="shared" si="448"/>
        <v>44845</v>
      </c>
      <c r="K1424" s="149">
        <f t="shared" si="441"/>
        <v>19</v>
      </c>
      <c r="L1424" s="150">
        <f t="shared" si="442"/>
        <v>19</v>
      </c>
      <c r="M1424" s="151">
        <f t="shared" si="433"/>
        <v>1.0021944350000001</v>
      </c>
      <c r="N1424" s="151">
        <f t="shared" ca="1" si="434"/>
        <v>1.0119096679999999</v>
      </c>
      <c r="O1424" s="150">
        <f t="shared" si="443"/>
        <v>0</v>
      </c>
      <c r="P1424" s="145">
        <f t="shared" ca="1" si="435"/>
        <v>-28.969433729999999</v>
      </c>
      <c r="Q1424" s="152">
        <f t="shared" si="436"/>
        <v>0</v>
      </c>
      <c r="R1424" s="153" t="str">
        <f t="shared" si="444"/>
        <v>A+J=</v>
      </c>
      <c r="S1424" s="148">
        <f t="shared" si="445"/>
        <v>44876</v>
      </c>
      <c r="T1424" s="154">
        <f t="shared" si="437"/>
        <v>0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7" t="str">
        <f t="shared" ca="1" si="446"/>
        <v>Pago</v>
      </c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</row>
    <row r="1425" spans="1:208" x14ac:dyDescent="0.2">
      <c r="A1425" s="143">
        <f t="shared" si="438"/>
        <v>44875</v>
      </c>
      <c r="B1425" s="144">
        <f t="shared" ca="1" si="447"/>
        <v>-2462.9336524600089</v>
      </c>
      <c r="C1425" s="145">
        <f t="shared" si="439"/>
        <v>-2432.4300000000089</v>
      </c>
      <c r="D1425" s="146">
        <f ca="1">IF(A1425&lt;$B$1,VLOOKUP(A1425,[1]DI!$A$4:$B$15000,2,FALSE),0)</f>
        <v>0.13650000000000001</v>
      </c>
      <c r="E1425" s="145">
        <f t="shared" ca="1" si="431"/>
        <v>1.00050788</v>
      </c>
      <c r="F1425" s="145">
        <f ca="1">(TRUNC(PRODUCT($E$12:$E1424),16))</f>
        <v>1.2553413058522001</v>
      </c>
      <c r="G1425" s="145">
        <f t="shared" ca="1" si="430"/>
        <v>1.24265779760888</v>
      </c>
      <c r="H1425" s="145">
        <f t="shared" ca="1" si="432"/>
        <v>1.01020676</v>
      </c>
      <c r="I1425" s="147">
        <f t="shared" si="440"/>
        <v>2.9499999999999998E-2</v>
      </c>
      <c r="J1425" s="148">
        <f t="shared" si="448"/>
        <v>44845</v>
      </c>
      <c r="K1425" s="149">
        <f t="shared" si="441"/>
        <v>20</v>
      </c>
      <c r="L1425" s="150">
        <f t="shared" si="442"/>
        <v>20</v>
      </c>
      <c r="M1425" s="151">
        <f t="shared" si="433"/>
        <v>1.0023100650000001</v>
      </c>
      <c r="N1425" s="151">
        <f t="shared" ca="1" si="434"/>
        <v>1.012540403</v>
      </c>
      <c r="O1425" s="150">
        <f t="shared" si="443"/>
        <v>0</v>
      </c>
      <c r="P1425" s="145">
        <f t="shared" ca="1" si="435"/>
        <v>-30.503652460000001</v>
      </c>
      <c r="Q1425" s="152">
        <f t="shared" si="436"/>
        <v>0</v>
      </c>
      <c r="R1425" s="153" t="str">
        <f t="shared" si="444"/>
        <v>A+J=</v>
      </c>
      <c r="S1425" s="148">
        <f t="shared" si="445"/>
        <v>44876</v>
      </c>
      <c r="T1425" s="154">
        <f t="shared" si="437"/>
        <v>0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7" t="str">
        <f t="shared" ca="1" si="446"/>
        <v>Pago</v>
      </c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</row>
    <row r="1426" spans="1:208" x14ac:dyDescent="0.2">
      <c r="A1426" s="143">
        <f t="shared" si="438"/>
        <v>44876</v>
      </c>
      <c r="B1426" s="144">
        <f t="shared" ca="1" si="447"/>
        <v>-2464.468827150009</v>
      </c>
      <c r="C1426" s="145">
        <f t="shared" si="439"/>
        <v>-2432.4300000000089</v>
      </c>
      <c r="D1426" s="146">
        <f ca="1">IF(A1426&lt;$B$1,VLOOKUP(A1426,[1]DI!$A$4:$B$15000,2,FALSE),0)</f>
        <v>0.13650000000000001</v>
      </c>
      <c r="E1426" s="145">
        <f t="shared" ca="1" si="431"/>
        <v>1.00050788</v>
      </c>
      <c r="F1426" s="145">
        <f ca="1">(TRUNC(PRODUCT($E$12:$E1425),16))</f>
        <v>1.25597886859462</v>
      </c>
      <c r="G1426" s="145">
        <f t="shared" ca="1" si="430"/>
        <v>1.24265779760888</v>
      </c>
      <c r="H1426" s="145">
        <f t="shared" ca="1" si="432"/>
        <v>1.01071982</v>
      </c>
      <c r="I1426" s="147">
        <f t="shared" si="440"/>
        <v>2.9499999999999998E-2</v>
      </c>
      <c r="J1426" s="148">
        <f t="shared" si="448"/>
        <v>44845</v>
      </c>
      <c r="K1426" s="149">
        <f t="shared" si="441"/>
        <v>21</v>
      </c>
      <c r="L1426" s="150">
        <f t="shared" si="442"/>
        <v>21</v>
      </c>
      <c r="M1426" s="151">
        <f t="shared" si="433"/>
        <v>1.0024257080000001</v>
      </c>
      <c r="N1426" s="151">
        <f t="shared" ca="1" si="434"/>
        <v>1.013171531</v>
      </c>
      <c r="O1426" s="150">
        <f t="shared" si="443"/>
        <v>47</v>
      </c>
      <c r="P1426" s="145">
        <f t="shared" ca="1" si="435"/>
        <v>-32.038827150000003</v>
      </c>
      <c r="Q1426" s="152">
        <f t="shared" si="436"/>
        <v>270.27</v>
      </c>
      <c r="R1426" s="153" t="str">
        <f t="shared" si="444"/>
        <v>A+J=</v>
      </c>
      <c r="S1426" s="148">
        <f t="shared" si="445"/>
        <v>44876</v>
      </c>
      <c r="T1426" s="154">
        <f t="shared" ca="1" si="437"/>
        <v>4645507.8705749996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7" t="str">
        <f t="shared" ca="1" si="446"/>
        <v>Pago</v>
      </c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</row>
    <row r="1427" spans="1:208" x14ac:dyDescent="0.2">
      <c r="A1427" s="143">
        <f t="shared" si="438"/>
        <v>44877</v>
      </c>
      <c r="B1427" s="144">
        <f t="shared" ca="1" si="447"/>
        <v>-2704.3846361500091</v>
      </c>
      <c r="C1427" s="145">
        <f t="shared" si="439"/>
        <v>-2702.7000000000089</v>
      </c>
      <c r="D1427" s="146">
        <f ca="1">IF(A1427&lt;$B$1,VLOOKUP(A1427,[1]DI!$A$4:$B$15000,2,FALSE),0)</f>
        <v>0</v>
      </c>
      <c r="E1427" s="145">
        <f t="shared" ca="1" si="431"/>
        <v>1</v>
      </c>
      <c r="F1427" s="145">
        <f ca="1">(TRUNC(PRODUCT($E$12:$E1426),16))</f>
        <v>1.2566167551423999</v>
      </c>
      <c r="G1427" s="145">
        <f t="shared" ca="1" si="430"/>
        <v>1.25597886859462</v>
      </c>
      <c r="H1427" s="145">
        <f t="shared" ca="1" si="432"/>
        <v>1.00050788</v>
      </c>
      <c r="I1427" s="147">
        <f t="shared" si="440"/>
        <v>2.9499999999999998E-2</v>
      </c>
      <c r="J1427" s="148">
        <f t="shared" si="448"/>
        <v>44876</v>
      </c>
      <c r="K1427" s="149">
        <f t="shared" si="441"/>
        <v>1</v>
      </c>
      <c r="L1427" s="150">
        <f t="shared" si="442"/>
        <v>1</v>
      </c>
      <c r="M1427" s="151">
        <f t="shared" si="433"/>
        <v>1.000115377</v>
      </c>
      <c r="N1427" s="151">
        <f t="shared" ca="1" si="434"/>
        <v>1.000623316</v>
      </c>
      <c r="O1427" s="150">
        <f t="shared" si="443"/>
        <v>0</v>
      </c>
      <c r="P1427" s="145">
        <f t="shared" ca="1" si="435"/>
        <v>-1.68463615</v>
      </c>
      <c r="Q1427" s="152">
        <f t="shared" si="436"/>
        <v>0</v>
      </c>
      <c r="R1427" s="153" t="str">
        <f t="shared" si="444"/>
        <v>A+J=</v>
      </c>
      <c r="S1427" s="148">
        <f t="shared" si="445"/>
        <v>44907</v>
      </c>
      <c r="T1427" s="154">
        <f t="shared" si="437"/>
        <v>0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7" t="str">
        <f t="shared" ca="1" si="446"/>
        <v>Pago</v>
      </c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</row>
    <row r="1428" spans="1:208" x14ac:dyDescent="0.2">
      <c r="A1428" s="143">
        <f t="shared" si="438"/>
        <v>44878</v>
      </c>
      <c r="B1428" s="144">
        <f t="shared" ca="1" si="447"/>
        <v>-2704.3846361500091</v>
      </c>
      <c r="C1428" s="145">
        <f t="shared" si="439"/>
        <v>-2702.7000000000089</v>
      </c>
      <c r="D1428" s="146">
        <f ca="1">IF(A1428&lt;$B$1,VLOOKUP(A1428,[1]DI!$A$4:$B$15000,2,FALSE),0)</f>
        <v>0</v>
      </c>
      <c r="E1428" s="145">
        <f t="shared" ca="1" si="431"/>
        <v>1</v>
      </c>
      <c r="F1428" s="145">
        <f ca="1">(TRUNC(PRODUCT($E$12:$E1427),16))</f>
        <v>1.2566167551423999</v>
      </c>
      <c r="G1428" s="145">
        <f t="shared" ca="1" si="430"/>
        <v>1.25597886859462</v>
      </c>
      <c r="H1428" s="145">
        <f t="shared" ca="1" si="432"/>
        <v>1.00050788</v>
      </c>
      <c r="I1428" s="147">
        <f t="shared" si="440"/>
        <v>2.9499999999999998E-2</v>
      </c>
      <c r="J1428" s="148">
        <f t="shared" si="448"/>
        <v>44876</v>
      </c>
      <c r="K1428" s="149">
        <f t="shared" si="441"/>
        <v>1</v>
      </c>
      <c r="L1428" s="150">
        <f t="shared" si="442"/>
        <v>1</v>
      </c>
      <c r="M1428" s="151">
        <f t="shared" si="433"/>
        <v>1.000115377</v>
      </c>
      <c r="N1428" s="151">
        <f t="shared" ca="1" si="434"/>
        <v>1.000623316</v>
      </c>
      <c r="O1428" s="150">
        <f t="shared" si="443"/>
        <v>0</v>
      </c>
      <c r="P1428" s="145">
        <f t="shared" ca="1" si="435"/>
        <v>-1.68463615</v>
      </c>
      <c r="Q1428" s="152">
        <f t="shared" si="436"/>
        <v>0</v>
      </c>
      <c r="R1428" s="153" t="str">
        <f t="shared" si="444"/>
        <v>A+J=</v>
      </c>
      <c r="S1428" s="148">
        <f t="shared" si="445"/>
        <v>44907</v>
      </c>
      <c r="T1428" s="154">
        <f t="shared" si="437"/>
        <v>0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7" t="str">
        <f t="shared" ca="1" si="446"/>
        <v>Pago</v>
      </c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</row>
    <row r="1429" spans="1:208" x14ac:dyDescent="0.2">
      <c r="A1429" s="143">
        <f t="shared" si="438"/>
        <v>44879</v>
      </c>
      <c r="B1429" s="144">
        <f t="shared" ca="1" si="447"/>
        <v>-2704.3846361500091</v>
      </c>
      <c r="C1429" s="145">
        <f t="shared" si="439"/>
        <v>-2702.7000000000089</v>
      </c>
      <c r="D1429" s="146">
        <f ca="1">IF(A1429&lt;$B$1,VLOOKUP(A1429,[1]DI!$A$4:$B$15000,2,FALSE),0)</f>
        <v>0.13650000000000001</v>
      </c>
      <c r="E1429" s="145">
        <f t="shared" ca="1" si="431"/>
        <v>1.00050788</v>
      </c>
      <c r="F1429" s="145">
        <f ca="1">(TRUNC(PRODUCT($E$12:$E1428),16))</f>
        <v>1.2566167551423999</v>
      </c>
      <c r="G1429" s="145">
        <f t="shared" ca="1" si="430"/>
        <v>1.25597886859462</v>
      </c>
      <c r="H1429" s="145">
        <f t="shared" ca="1" si="432"/>
        <v>1.00050788</v>
      </c>
      <c r="I1429" s="147">
        <f t="shared" si="440"/>
        <v>2.9499999999999998E-2</v>
      </c>
      <c r="J1429" s="148">
        <f t="shared" si="448"/>
        <v>44876</v>
      </c>
      <c r="K1429" s="149">
        <f t="shared" si="441"/>
        <v>1</v>
      </c>
      <c r="L1429" s="150">
        <f t="shared" si="442"/>
        <v>1</v>
      </c>
      <c r="M1429" s="151">
        <f t="shared" si="433"/>
        <v>1.000115377</v>
      </c>
      <c r="N1429" s="151">
        <f t="shared" ca="1" si="434"/>
        <v>1.000623316</v>
      </c>
      <c r="O1429" s="150">
        <f t="shared" si="443"/>
        <v>0</v>
      </c>
      <c r="P1429" s="145">
        <f t="shared" ca="1" si="435"/>
        <v>-1.68463615</v>
      </c>
      <c r="Q1429" s="152">
        <f t="shared" si="436"/>
        <v>0</v>
      </c>
      <c r="R1429" s="153" t="str">
        <f t="shared" si="444"/>
        <v>A+J=</v>
      </c>
      <c r="S1429" s="148">
        <f t="shared" si="445"/>
        <v>44907</v>
      </c>
      <c r="T1429" s="154">
        <f t="shared" si="437"/>
        <v>0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7" t="str">
        <f t="shared" ca="1" si="446"/>
        <v>Pago</v>
      </c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</row>
    <row r="1430" spans="1:208" x14ac:dyDescent="0.2">
      <c r="A1430" s="143">
        <f t="shared" si="438"/>
        <v>44880</v>
      </c>
      <c r="B1430" s="144">
        <f t="shared" ca="1" si="447"/>
        <v>-2705.758142880009</v>
      </c>
      <c r="C1430" s="145">
        <f t="shared" si="439"/>
        <v>-2702.7000000000089</v>
      </c>
      <c r="D1430" s="146">
        <f ca="1">IF(A1430&lt;$B$1,VLOOKUP(A1430,[1]DI!$A$4:$B$15000,2,FALSE),0)</f>
        <v>0</v>
      </c>
      <c r="E1430" s="145">
        <f t="shared" ca="1" si="431"/>
        <v>1</v>
      </c>
      <c r="F1430" s="145">
        <f ca="1">(TRUNC(PRODUCT($E$12:$E1429),16))</f>
        <v>1.2572549656600001</v>
      </c>
      <c r="G1430" s="145">
        <f t="shared" ca="1" si="430"/>
        <v>1.25597886859462</v>
      </c>
      <c r="H1430" s="145">
        <f t="shared" ca="1" si="432"/>
        <v>1.00101602</v>
      </c>
      <c r="I1430" s="147">
        <f t="shared" si="440"/>
        <v>2.9499999999999998E-2</v>
      </c>
      <c r="J1430" s="148">
        <f t="shared" si="448"/>
        <v>44876</v>
      </c>
      <c r="K1430" s="149">
        <f t="shared" si="441"/>
        <v>1</v>
      </c>
      <c r="L1430" s="150">
        <f t="shared" si="442"/>
        <v>1</v>
      </c>
      <c r="M1430" s="151">
        <f t="shared" si="433"/>
        <v>1.000115377</v>
      </c>
      <c r="N1430" s="151">
        <f t="shared" ca="1" si="434"/>
        <v>1.0011315139999999</v>
      </c>
      <c r="O1430" s="150">
        <f t="shared" si="443"/>
        <v>0</v>
      </c>
      <c r="P1430" s="145">
        <f t="shared" ca="1" si="435"/>
        <v>-3.0581428800000001</v>
      </c>
      <c r="Q1430" s="152">
        <f t="shared" si="436"/>
        <v>0</v>
      </c>
      <c r="R1430" s="153" t="str">
        <f t="shared" si="444"/>
        <v>A+J=</v>
      </c>
      <c r="S1430" s="148">
        <f t="shared" si="445"/>
        <v>44907</v>
      </c>
      <c r="T1430" s="154">
        <f t="shared" si="437"/>
        <v>0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7" t="str">
        <f t="shared" ca="1" si="446"/>
        <v>Pago</v>
      </c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</row>
    <row r="1431" spans="1:208" x14ac:dyDescent="0.2">
      <c r="A1431" s="143">
        <f t="shared" si="438"/>
        <v>44881</v>
      </c>
      <c r="B1431" s="144">
        <f t="shared" ca="1" si="447"/>
        <v>-2706.070323650009</v>
      </c>
      <c r="C1431" s="145">
        <f t="shared" si="439"/>
        <v>-2702.7000000000089</v>
      </c>
      <c r="D1431" s="146">
        <f ca="1">IF(A1431&lt;$B$1,VLOOKUP(A1431,[1]DI!$A$4:$B$15000,2,FALSE),0)</f>
        <v>0.13650000000000001</v>
      </c>
      <c r="E1431" s="145">
        <f t="shared" ca="1" si="431"/>
        <v>1.00050788</v>
      </c>
      <c r="F1431" s="145">
        <f ca="1">(TRUNC(PRODUCT($E$12:$E1430),16))</f>
        <v>1.2572549656600001</v>
      </c>
      <c r="G1431" s="145">
        <f t="shared" ca="1" si="430"/>
        <v>1.25597886859462</v>
      </c>
      <c r="H1431" s="145">
        <f t="shared" ca="1" si="432"/>
        <v>1.00101602</v>
      </c>
      <c r="I1431" s="147">
        <f t="shared" si="440"/>
        <v>2.9499999999999998E-2</v>
      </c>
      <c r="J1431" s="148">
        <f t="shared" si="448"/>
        <v>44876</v>
      </c>
      <c r="K1431" s="149">
        <f t="shared" si="441"/>
        <v>2</v>
      </c>
      <c r="L1431" s="150">
        <f t="shared" si="442"/>
        <v>2</v>
      </c>
      <c r="M1431" s="151">
        <f t="shared" si="433"/>
        <v>1.0002307669999999</v>
      </c>
      <c r="N1431" s="151">
        <f t="shared" ca="1" si="434"/>
        <v>1.001247021</v>
      </c>
      <c r="O1431" s="150">
        <f t="shared" si="443"/>
        <v>0</v>
      </c>
      <c r="P1431" s="145">
        <f t="shared" ca="1" si="435"/>
        <v>-3.37032365</v>
      </c>
      <c r="Q1431" s="152">
        <f t="shared" si="436"/>
        <v>0</v>
      </c>
      <c r="R1431" s="153" t="str">
        <f t="shared" si="444"/>
        <v>A+J=</v>
      </c>
      <c r="S1431" s="148">
        <f t="shared" si="445"/>
        <v>44907</v>
      </c>
      <c r="T1431" s="154">
        <f t="shared" si="437"/>
        <v>0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7" t="str">
        <f t="shared" ca="1" si="446"/>
        <v>Pago</v>
      </c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</row>
    <row r="1432" spans="1:208" x14ac:dyDescent="0.2">
      <c r="A1432" s="143">
        <f t="shared" si="438"/>
        <v>44882</v>
      </c>
      <c r="B1432" s="144">
        <f t="shared" ca="1" si="447"/>
        <v>-2707.7570435900088</v>
      </c>
      <c r="C1432" s="145">
        <f t="shared" si="439"/>
        <v>-2702.7000000000089</v>
      </c>
      <c r="D1432" s="146">
        <f ca="1">IF(A1432&lt;$B$1,VLOOKUP(A1432,[1]DI!$A$4:$B$15000,2,FALSE),0)</f>
        <v>0.13650000000000001</v>
      </c>
      <c r="E1432" s="145">
        <f t="shared" ca="1" si="431"/>
        <v>1.00050788</v>
      </c>
      <c r="F1432" s="145">
        <f ca="1">(TRUNC(PRODUCT($E$12:$E1431),16))</f>
        <v>1.25789350031196</v>
      </c>
      <c r="G1432" s="145">
        <f t="shared" ca="1" si="430"/>
        <v>1.25597886859462</v>
      </c>
      <c r="H1432" s="145">
        <f t="shared" ca="1" si="432"/>
        <v>1.00152441</v>
      </c>
      <c r="I1432" s="147">
        <f t="shared" si="440"/>
        <v>2.9499999999999998E-2</v>
      </c>
      <c r="J1432" s="148">
        <f t="shared" si="448"/>
        <v>44876</v>
      </c>
      <c r="K1432" s="149">
        <f t="shared" si="441"/>
        <v>3</v>
      </c>
      <c r="L1432" s="150">
        <f t="shared" si="442"/>
        <v>3</v>
      </c>
      <c r="M1432" s="151">
        <f t="shared" si="433"/>
        <v>1.00034617</v>
      </c>
      <c r="N1432" s="151">
        <f t="shared" ca="1" si="434"/>
        <v>1.001871108</v>
      </c>
      <c r="O1432" s="150">
        <f t="shared" si="443"/>
        <v>0</v>
      </c>
      <c r="P1432" s="145">
        <f t="shared" ca="1" si="435"/>
        <v>-5.0570435900000001</v>
      </c>
      <c r="Q1432" s="152">
        <f t="shared" si="436"/>
        <v>0</v>
      </c>
      <c r="R1432" s="153" t="str">
        <f t="shared" si="444"/>
        <v>A+J=</v>
      </c>
      <c r="S1432" s="148">
        <f t="shared" si="445"/>
        <v>44907</v>
      </c>
      <c r="T1432" s="154">
        <f t="shared" si="437"/>
        <v>0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7" t="str">
        <f t="shared" ca="1" si="446"/>
        <v>Pago</v>
      </c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</row>
    <row r="1433" spans="1:208" x14ac:dyDescent="0.2">
      <c r="A1433" s="143">
        <f t="shared" si="438"/>
        <v>44883</v>
      </c>
      <c r="B1433" s="144">
        <f t="shared" ca="1" si="447"/>
        <v>-2709.4448446000088</v>
      </c>
      <c r="C1433" s="145">
        <f t="shared" si="439"/>
        <v>-2702.7000000000089</v>
      </c>
      <c r="D1433" s="146">
        <f ca="1">IF(A1433&lt;$B$1,VLOOKUP(A1433,[1]DI!$A$4:$B$15000,2,FALSE),0)</f>
        <v>0.13650000000000001</v>
      </c>
      <c r="E1433" s="145">
        <f t="shared" ca="1" si="431"/>
        <v>1.00050788</v>
      </c>
      <c r="F1433" s="145">
        <f ca="1">(TRUNC(PRODUCT($E$12:$E1432),16))</f>
        <v>1.2585323592629001</v>
      </c>
      <c r="G1433" s="145">
        <f t="shared" ca="1" si="430"/>
        <v>1.25597886859462</v>
      </c>
      <c r="H1433" s="145">
        <f t="shared" ca="1" si="432"/>
        <v>1.00203307</v>
      </c>
      <c r="I1433" s="147">
        <f t="shared" si="440"/>
        <v>2.9499999999999998E-2</v>
      </c>
      <c r="J1433" s="148">
        <f t="shared" si="448"/>
        <v>44876</v>
      </c>
      <c r="K1433" s="149">
        <f t="shared" si="441"/>
        <v>4</v>
      </c>
      <c r="L1433" s="150">
        <f t="shared" si="442"/>
        <v>4</v>
      </c>
      <c r="M1433" s="151">
        <f t="shared" si="433"/>
        <v>1.000461587</v>
      </c>
      <c r="N1433" s="151">
        <f t="shared" ca="1" si="434"/>
        <v>1.0024955950000001</v>
      </c>
      <c r="O1433" s="150">
        <f t="shared" si="443"/>
        <v>0</v>
      </c>
      <c r="P1433" s="145">
        <f t="shared" ca="1" si="435"/>
        <v>-6.7448446000000004</v>
      </c>
      <c r="Q1433" s="152">
        <f t="shared" si="436"/>
        <v>0</v>
      </c>
      <c r="R1433" s="153" t="str">
        <f t="shared" si="444"/>
        <v>A+J=</v>
      </c>
      <c r="S1433" s="148">
        <f t="shared" si="445"/>
        <v>44907</v>
      </c>
      <c r="T1433" s="154">
        <f t="shared" si="437"/>
        <v>0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7" t="str">
        <f t="shared" ca="1" si="446"/>
        <v>Pago</v>
      </c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</row>
    <row r="1434" spans="1:208" x14ac:dyDescent="0.2">
      <c r="A1434" s="143">
        <f t="shared" si="438"/>
        <v>44884</v>
      </c>
      <c r="B1434" s="144">
        <f t="shared" ca="1" si="447"/>
        <v>-2711.1336780500087</v>
      </c>
      <c r="C1434" s="145">
        <f t="shared" si="439"/>
        <v>-2702.7000000000089</v>
      </c>
      <c r="D1434" s="146">
        <f ca="1">IF(A1434&lt;$B$1,VLOOKUP(A1434,[1]DI!$A$4:$B$15000,2,FALSE),0)</f>
        <v>0</v>
      </c>
      <c r="E1434" s="145">
        <f t="shared" ca="1" si="431"/>
        <v>1</v>
      </c>
      <c r="F1434" s="145">
        <f ca="1">(TRUNC(PRODUCT($E$12:$E1433),16))</f>
        <v>1.2591715426775201</v>
      </c>
      <c r="G1434" s="145">
        <f t="shared" ca="1" si="430"/>
        <v>1.25597886859462</v>
      </c>
      <c r="H1434" s="145">
        <f t="shared" ca="1" si="432"/>
        <v>1.0025419799999999</v>
      </c>
      <c r="I1434" s="147">
        <f t="shared" si="440"/>
        <v>2.9499999999999998E-2</v>
      </c>
      <c r="J1434" s="148">
        <f t="shared" si="448"/>
        <v>44876</v>
      </c>
      <c r="K1434" s="149">
        <f t="shared" si="441"/>
        <v>4</v>
      </c>
      <c r="L1434" s="150">
        <f t="shared" si="442"/>
        <v>5</v>
      </c>
      <c r="M1434" s="151">
        <f t="shared" si="433"/>
        <v>1.0005770169999999</v>
      </c>
      <c r="N1434" s="151">
        <f t="shared" ca="1" si="434"/>
        <v>1.003120464</v>
      </c>
      <c r="O1434" s="150">
        <f t="shared" si="443"/>
        <v>0</v>
      </c>
      <c r="P1434" s="145">
        <f t="shared" ca="1" si="435"/>
        <v>-8.4336780499999993</v>
      </c>
      <c r="Q1434" s="152">
        <f t="shared" si="436"/>
        <v>0</v>
      </c>
      <c r="R1434" s="153" t="str">
        <f t="shared" si="444"/>
        <v>A+J=</v>
      </c>
      <c r="S1434" s="148">
        <f t="shared" si="445"/>
        <v>44907</v>
      </c>
      <c r="T1434" s="154">
        <f t="shared" si="437"/>
        <v>0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7" t="str">
        <f t="shared" ca="1" si="446"/>
        <v>Pago</v>
      </c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</row>
    <row r="1435" spans="1:208" x14ac:dyDescent="0.2">
      <c r="A1435" s="143">
        <f t="shared" si="438"/>
        <v>44885</v>
      </c>
      <c r="B1435" s="144">
        <f t="shared" ca="1" si="447"/>
        <v>-2711.1336780500087</v>
      </c>
      <c r="C1435" s="145">
        <f t="shared" si="439"/>
        <v>-2702.7000000000089</v>
      </c>
      <c r="D1435" s="146">
        <f ca="1">IF(A1435&lt;$B$1,VLOOKUP(A1435,[1]DI!$A$4:$B$15000,2,FALSE),0)</f>
        <v>0</v>
      </c>
      <c r="E1435" s="145">
        <f t="shared" ca="1" si="431"/>
        <v>1</v>
      </c>
      <c r="F1435" s="145">
        <f ca="1">(TRUNC(PRODUCT($E$12:$E1434),16))</f>
        <v>1.2591715426775201</v>
      </c>
      <c r="G1435" s="145">
        <f t="shared" ca="1" si="430"/>
        <v>1.25597886859462</v>
      </c>
      <c r="H1435" s="145">
        <f t="shared" ca="1" si="432"/>
        <v>1.0025419799999999</v>
      </c>
      <c r="I1435" s="147">
        <f t="shared" si="440"/>
        <v>2.9499999999999998E-2</v>
      </c>
      <c r="J1435" s="148">
        <f t="shared" si="448"/>
        <v>44876</v>
      </c>
      <c r="K1435" s="149">
        <f t="shared" si="441"/>
        <v>4</v>
      </c>
      <c r="L1435" s="150">
        <f t="shared" si="442"/>
        <v>5</v>
      </c>
      <c r="M1435" s="151">
        <f t="shared" si="433"/>
        <v>1.0005770169999999</v>
      </c>
      <c r="N1435" s="151">
        <f t="shared" ca="1" si="434"/>
        <v>1.003120464</v>
      </c>
      <c r="O1435" s="150">
        <f t="shared" si="443"/>
        <v>0</v>
      </c>
      <c r="P1435" s="145">
        <f t="shared" ca="1" si="435"/>
        <v>-8.4336780499999993</v>
      </c>
      <c r="Q1435" s="152">
        <f t="shared" si="436"/>
        <v>0</v>
      </c>
      <c r="R1435" s="153" t="str">
        <f t="shared" si="444"/>
        <v>A+J=</v>
      </c>
      <c r="S1435" s="148">
        <f t="shared" si="445"/>
        <v>44907</v>
      </c>
      <c r="T1435" s="154">
        <f t="shared" si="437"/>
        <v>0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7" t="str">
        <f t="shared" ca="1" si="446"/>
        <v>Pago</v>
      </c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</row>
    <row r="1436" spans="1:208" x14ac:dyDescent="0.2">
      <c r="A1436" s="143">
        <f t="shared" si="438"/>
        <v>44886</v>
      </c>
      <c r="B1436" s="144">
        <f t="shared" ca="1" si="447"/>
        <v>-2711.1336780500087</v>
      </c>
      <c r="C1436" s="145">
        <f t="shared" si="439"/>
        <v>-2702.7000000000089</v>
      </c>
      <c r="D1436" s="146">
        <f ca="1">IF(A1436&lt;$B$1,VLOOKUP(A1436,[1]DI!$A$4:$B$15000,2,FALSE),0)</f>
        <v>0.13650000000000001</v>
      </c>
      <c r="E1436" s="145">
        <f t="shared" ca="1" si="431"/>
        <v>1.00050788</v>
      </c>
      <c r="F1436" s="145">
        <f ca="1">(TRUNC(PRODUCT($E$12:$E1435),16))</f>
        <v>1.2591715426775201</v>
      </c>
      <c r="G1436" s="145">
        <f t="shared" ca="1" si="430"/>
        <v>1.25597886859462</v>
      </c>
      <c r="H1436" s="145">
        <f t="shared" ca="1" si="432"/>
        <v>1.0025419799999999</v>
      </c>
      <c r="I1436" s="147">
        <f t="shared" si="440"/>
        <v>2.9499999999999998E-2</v>
      </c>
      <c r="J1436" s="148">
        <f t="shared" si="448"/>
        <v>44876</v>
      </c>
      <c r="K1436" s="149">
        <f t="shared" si="441"/>
        <v>5</v>
      </c>
      <c r="L1436" s="150">
        <f t="shared" si="442"/>
        <v>5</v>
      </c>
      <c r="M1436" s="151">
        <f t="shared" si="433"/>
        <v>1.0005770169999999</v>
      </c>
      <c r="N1436" s="151">
        <f t="shared" ca="1" si="434"/>
        <v>1.003120464</v>
      </c>
      <c r="O1436" s="150">
        <f t="shared" si="443"/>
        <v>0</v>
      </c>
      <c r="P1436" s="145">
        <f t="shared" ca="1" si="435"/>
        <v>-8.4336780499999993</v>
      </c>
      <c r="Q1436" s="152">
        <f t="shared" si="436"/>
        <v>0</v>
      </c>
      <c r="R1436" s="153" t="str">
        <f t="shared" si="444"/>
        <v>A+J=</v>
      </c>
      <c r="S1436" s="148">
        <f t="shared" si="445"/>
        <v>44907</v>
      </c>
      <c r="T1436" s="154">
        <f t="shared" si="437"/>
        <v>0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7" t="str">
        <f t="shared" ca="1" si="446"/>
        <v>Pago</v>
      </c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</row>
    <row r="1437" spans="1:208" x14ac:dyDescent="0.2">
      <c r="A1437" s="143">
        <f t="shared" si="438"/>
        <v>44887</v>
      </c>
      <c r="B1437" s="144">
        <f t="shared" ca="1" si="447"/>
        <v>-2712.8235655500089</v>
      </c>
      <c r="C1437" s="145">
        <f t="shared" si="439"/>
        <v>-2702.7000000000089</v>
      </c>
      <c r="D1437" s="146">
        <f ca="1">IF(A1437&lt;$B$1,VLOOKUP(A1437,[1]DI!$A$4:$B$15000,2,FALSE),0)</f>
        <v>0.13650000000000001</v>
      </c>
      <c r="E1437" s="145">
        <f t="shared" ca="1" si="431"/>
        <v>1.00050788</v>
      </c>
      <c r="F1437" s="145">
        <f ca="1">(TRUNC(PRODUCT($E$12:$E1436),16))</f>
        <v>1.2598110507206199</v>
      </c>
      <c r="G1437" s="145">
        <f t="shared" ca="1" si="430"/>
        <v>1.25597886859462</v>
      </c>
      <c r="H1437" s="145">
        <f t="shared" ca="1" si="432"/>
        <v>1.0030511499999999</v>
      </c>
      <c r="I1437" s="147">
        <f t="shared" si="440"/>
        <v>2.9499999999999998E-2</v>
      </c>
      <c r="J1437" s="148">
        <f t="shared" si="448"/>
        <v>44876</v>
      </c>
      <c r="K1437" s="149">
        <f t="shared" si="441"/>
        <v>6</v>
      </c>
      <c r="L1437" s="150">
        <f t="shared" si="442"/>
        <v>6</v>
      </c>
      <c r="M1437" s="151">
        <f t="shared" si="433"/>
        <v>1.00069246</v>
      </c>
      <c r="N1437" s="151">
        <f t="shared" ca="1" si="434"/>
        <v>1.003745723</v>
      </c>
      <c r="O1437" s="150">
        <f t="shared" si="443"/>
        <v>0</v>
      </c>
      <c r="P1437" s="145">
        <f t="shared" ca="1" si="435"/>
        <v>-10.12356555</v>
      </c>
      <c r="Q1437" s="152">
        <f t="shared" si="436"/>
        <v>0</v>
      </c>
      <c r="R1437" s="153" t="str">
        <f t="shared" si="444"/>
        <v>A+J=</v>
      </c>
      <c r="S1437" s="148">
        <f t="shared" si="445"/>
        <v>44907</v>
      </c>
      <c r="T1437" s="154">
        <f t="shared" si="437"/>
        <v>0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7" t="str">
        <f t="shared" ca="1" si="446"/>
        <v>Pago</v>
      </c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</row>
    <row r="1438" spans="1:208" x14ac:dyDescent="0.2">
      <c r="A1438" s="143">
        <f t="shared" si="438"/>
        <v>44888</v>
      </c>
      <c r="B1438" s="144">
        <f t="shared" ca="1" si="447"/>
        <v>-2714.5145098000089</v>
      </c>
      <c r="C1438" s="145">
        <f t="shared" si="439"/>
        <v>-2702.7000000000089</v>
      </c>
      <c r="D1438" s="146">
        <f ca="1">IF(A1438&lt;$B$1,VLOOKUP(A1438,[1]DI!$A$4:$B$15000,2,FALSE),0)</f>
        <v>0.13650000000000001</v>
      </c>
      <c r="E1438" s="145">
        <f t="shared" ca="1" si="431"/>
        <v>1.00050788</v>
      </c>
      <c r="F1438" s="145">
        <f ca="1">(TRUNC(PRODUCT($E$12:$E1437),16))</f>
        <v>1.26045088355706</v>
      </c>
      <c r="G1438" s="145">
        <f t="shared" ca="1" si="430"/>
        <v>1.25597886859462</v>
      </c>
      <c r="H1438" s="145">
        <f t="shared" ca="1" si="432"/>
        <v>1.00356058</v>
      </c>
      <c r="I1438" s="147">
        <f t="shared" si="440"/>
        <v>2.9499999999999998E-2</v>
      </c>
      <c r="J1438" s="148">
        <f t="shared" si="448"/>
        <v>44876</v>
      </c>
      <c r="K1438" s="149">
        <f t="shared" si="441"/>
        <v>7</v>
      </c>
      <c r="L1438" s="150">
        <f t="shared" si="442"/>
        <v>7</v>
      </c>
      <c r="M1438" s="151">
        <f t="shared" si="433"/>
        <v>1.0008079160000001</v>
      </c>
      <c r="N1438" s="151">
        <f t="shared" ca="1" si="434"/>
        <v>1.0043713729999999</v>
      </c>
      <c r="O1438" s="150">
        <f t="shared" si="443"/>
        <v>0</v>
      </c>
      <c r="P1438" s="145">
        <f t="shared" ca="1" si="435"/>
        <v>-11.8145098</v>
      </c>
      <c r="Q1438" s="152">
        <f t="shared" si="436"/>
        <v>0</v>
      </c>
      <c r="R1438" s="153" t="str">
        <f t="shared" si="444"/>
        <v>A+J=</v>
      </c>
      <c r="S1438" s="148">
        <f t="shared" si="445"/>
        <v>44907</v>
      </c>
      <c r="T1438" s="154">
        <f t="shared" si="437"/>
        <v>0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7" t="str">
        <f t="shared" ca="1" si="446"/>
        <v>Pago</v>
      </c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</row>
    <row r="1439" spans="1:208" x14ac:dyDescent="0.2">
      <c r="A1439" s="143">
        <f t="shared" si="438"/>
        <v>44889</v>
      </c>
      <c r="B1439" s="144">
        <f t="shared" ca="1" si="447"/>
        <v>-2716.2065108100087</v>
      </c>
      <c r="C1439" s="145">
        <f t="shared" si="439"/>
        <v>-2702.7000000000089</v>
      </c>
      <c r="D1439" s="146">
        <f ca="1">IF(A1439&lt;$B$1,VLOOKUP(A1439,[1]DI!$A$4:$B$15000,2,FALSE),0)</f>
        <v>0.13650000000000001</v>
      </c>
      <c r="E1439" s="145">
        <f t="shared" ca="1" si="431"/>
        <v>1.00050788</v>
      </c>
      <c r="F1439" s="145">
        <f ca="1">(TRUNC(PRODUCT($E$12:$E1438),16))</f>
        <v>1.2610910413517999</v>
      </c>
      <c r="G1439" s="145">
        <f t="shared" ca="1" si="430"/>
        <v>1.25597886859462</v>
      </c>
      <c r="H1439" s="145">
        <f t="shared" ca="1" si="432"/>
        <v>1.0040702699999999</v>
      </c>
      <c r="I1439" s="147">
        <f t="shared" si="440"/>
        <v>2.9499999999999998E-2</v>
      </c>
      <c r="J1439" s="148">
        <f t="shared" si="448"/>
        <v>44876</v>
      </c>
      <c r="K1439" s="149">
        <f t="shared" si="441"/>
        <v>8</v>
      </c>
      <c r="L1439" s="150">
        <f t="shared" si="442"/>
        <v>8</v>
      </c>
      <c r="M1439" s="151">
        <f t="shared" si="433"/>
        <v>1.000923386</v>
      </c>
      <c r="N1439" s="151">
        <f t="shared" ca="1" si="434"/>
        <v>1.004997414</v>
      </c>
      <c r="O1439" s="150">
        <f t="shared" si="443"/>
        <v>0</v>
      </c>
      <c r="P1439" s="145">
        <f t="shared" ca="1" si="435"/>
        <v>-13.50651081</v>
      </c>
      <c r="Q1439" s="152">
        <f t="shared" si="436"/>
        <v>0</v>
      </c>
      <c r="R1439" s="153" t="str">
        <f t="shared" si="444"/>
        <v>A+J=</v>
      </c>
      <c r="S1439" s="148">
        <f t="shared" si="445"/>
        <v>44907</v>
      </c>
      <c r="T1439" s="154">
        <f t="shared" si="437"/>
        <v>0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7" t="str">
        <f t="shared" ca="1" si="446"/>
        <v>Pago</v>
      </c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</row>
    <row r="1440" spans="1:208" x14ac:dyDescent="0.2">
      <c r="A1440" s="143">
        <f t="shared" si="438"/>
        <v>44890</v>
      </c>
      <c r="B1440" s="144">
        <f t="shared" ca="1" si="447"/>
        <v>-2717.8995739800089</v>
      </c>
      <c r="C1440" s="145">
        <f t="shared" si="439"/>
        <v>-2702.7000000000089</v>
      </c>
      <c r="D1440" s="146">
        <f ca="1">IF(A1440&lt;$B$1,VLOOKUP(A1440,[1]DI!$A$4:$B$15000,2,FALSE),0)</f>
        <v>0.13650000000000001</v>
      </c>
      <c r="E1440" s="145">
        <f t="shared" ca="1" si="431"/>
        <v>1.00050788</v>
      </c>
      <c r="F1440" s="145">
        <f ca="1">(TRUNC(PRODUCT($E$12:$E1439),16))</f>
        <v>1.2617315242698799</v>
      </c>
      <c r="G1440" s="145">
        <f t="shared" ca="1" si="430"/>
        <v>1.25597886859462</v>
      </c>
      <c r="H1440" s="145">
        <f t="shared" ca="1" si="432"/>
        <v>1.00458022</v>
      </c>
      <c r="I1440" s="147">
        <f t="shared" si="440"/>
        <v>2.9499999999999998E-2</v>
      </c>
      <c r="J1440" s="148">
        <f t="shared" si="448"/>
        <v>44876</v>
      </c>
      <c r="K1440" s="149">
        <f t="shared" si="441"/>
        <v>9</v>
      </c>
      <c r="L1440" s="150">
        <f t="shared" si="442"/>
        <v>9</v>
      </c>
      <c r="M1440" s="151">
        <f t="shared" si="433"/>
        <v>1.0010388699999999</v>
      </c>
      <c r="N1440" s="151">
        <f t="shared" ca="1" si="434"/>
        <v>1.0056238479999999</v>
      </c>
      <c r="O1440" s="150">
        <f t="shared" si="443"/>
        <v>0</v>
      </c>
      <c r="P1440" s="145">
        <f t="shared" ca="1" si="435"/>
        <v>-15.19957398</v>
      </c>
      <c r="Q1440" s="152">
        <f t="shared" si="436"/>
        <v>0</v>
      </c>
      <c r="R1440" s="153" t="str">
        <f t="shared" si="444"/>
        <v>A+J=</v>
      </c>
      <c r="S1440" s="148">
        <f t="shared" si="445"/>
        <v>44907</v>
      </c>
      <c r="T1440" s="154">
        <f t="shared" si="437"/>
        <v>0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7" t="str">
        <f t="shared" ca="1" si="446"/>
        <v>Pago</v>
      </c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</row>
    <row r="1441" spans="1:208" x14ac:dyDescent="0.2">
      <c r="A1441" s="143">
        <f t="shared" si="438"/>
        <v>44891</v>
      </c>
      <c r="B1441" s="144">
        <f t="shared" ca="1" si="447"/>
        <v>-2719.593664180009</v>
      </c>
      <c r="C1441" s="145">
        <f t="shared" si="439"/>
        <v>-2702.7000000000089</v>
      </c>
      <c r="D1441" s="146">
        <f ca="1">IF(A1441&lt;$B$1,VLOOKUP(A1441,[1]DI!$A$4:$B$15000,2,FALSE),0)</f>
        <v>0</v>
      </c>
      <c r="E1441" s="145">
        <f t="shared" ca="1" si="431"/>
        <v>1</v>
      </c>
      <c r="F1441" s="145">
        <f ca="1">(TRUNC(PRODUCT($E$12:$E1440),16))</f>
        <v>1.26237233247643</v>
      </c>
      <c r="G1441" s="145">
        <f t="shared" ca="1" si="430"/>
        <v>1.25597886859462</v>
      </c>
      <c r="H1441" s="145">
        <f t="shared" ca="1" si="432"/>
        <v>1.0050904199999999</v>
      </c>
      <c r="I1441" s="147">
        <f t="shared" si="440"/>
        <v>2.9499999999999998E-2</v>
      </c>
      <c r="J1441" s="148">
        <f t="shared" si="448"/>
        <v>44876</v>
      </c>
      <c r="K1441" s="149">
        <f t="shared" si="441"/>
        <v>9</v>
      </c>
      <c r="L1441" s="150">
        <f t="shared" si="442"/>
        <v>10</v>
      </c>
      <c r="M1441" s="151">
        <f t="shared" si="433"/>
        <v>1.001154366</v>
      </c>
      <c r="N1441" s="151">
        <f t="shared" ca="1" si="434"/>
        <v>1.006250662</v>
      </c>
      <c r="O1441" s="150">
        <f t="shared" si="443"/>
        <v>0</v>
      </c>
      <c r="P1441" s="145">
        <f t="shared" ca="1" si="435"/>
        <v>-16.893664179999998</v>
      </c>
      <c r="Q1441" s="152">
        <f t="shared" si="436"/>
        <v>0</v>
      </c>
      <c r="R1441" s="153" t="str">
        <f t="shared" si="444"/>
        <v>A+J=</v>
      </c>
      <c r="S1441" s="148">
        <f t="shared" si="445"/>
        <v>44907</v>
      </c>
      <c r="T1441" s="154">
        <f t="shared" si="437"/>
        <v>0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7" t="str">
        <f t="shared" ca="1" si="446"/>
        <v>Pago</v>
      </c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</row>
    <row r="1442" spans="1:208" x14ac:dyDescent="0.2">
      <c r="A1442" s="143">
        <f t="shared" si="438"/>
        <v>44892</v>
      </c>
      <c r="B1442" s="144">
        <f t="shared" ca="1" si="447"/>
        <v>-2719.593664180009</v>
      </c>
      <c r="C1442" s="145">
        <f t="shared" si="439"/>
        <v>-2702.7000000000089</v>
      </c>
      <c r="D1442" s="146">
        <f ca="1">IF(A1442&lt;$B$1,VLOOKUP(A1442,[1]DI!$A$4:$B$15000,2,FALSE),0)</f>
        <v>0</v>
      </c>
      <c r="E1442" s="145">
        <f t="shared" ca="1" si="431"/>
        <v>1</v>
      </c>
      <c r="F1442" s="145">
        <f ca="1">(TRUNC(PRODUCT($E$12:$E1441),16))</f>
        <v>1.26237233247643</v>
      </c>
      <c r="G1442" s="145">
        <f t="shared" ca="1" si="430"/>
        <v>1.25597886859462</v>
      </c>
      <c r="H1442" s="145">
        <f t="shared" ca="1" si="432"/>
        <v>1.0050904199999999</v>
      </c>
      <c r="I1442" s="147">
        <f t="shared" si="440"/>
        <v>2.9499999999999998E-2</v>
      </c>
      <c r="J1442" s="148">
        <f t="shared" si="448"/>
        <v>44876</v>
      </c>
      <c r="K1442" s="149">
        <f t="shared" si="441"/>
        <v>9</v>
      </c>
      <c r="L1442" s="150">
        <f t="shared" si="442"/>
        <v>10</v>
      </c>
      <c r="M1442" s="151">
        <f t="shared" si="433"/>
        <v>1.001154366</v>
      </c>
      <c r="N1442" s="151">
        <f t="shared" ca="1" si="434"/>
        <v>1.006250662</v>
      </c>
      <c r="O1442" s="150">
        <f t="shared" si="443"/>
        <v>0</v>
      </c>
      <c r="P1442" s="145">
        <f t="shared" ca="1" si="435"/>
        <v>-16.893664179999998</v>
      </c>
      <c r="Q1442" s="152">
        <f t="shared" si="436"/>
        <v>0</v>
      </c>
      <c r="R1442" s="153" t="str">
        <f t="shared" si="444"/>
        <v>A+J=</v>
      </c>
      <c r="S1442" s="148">
        <f t="shared" si="445"/>
        <v>44907</v>
      </c>
      <c r="T1442" s="154">
        <f t="shared" si="437"/>
        <v>0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7" t="str">
        <f t="shared" ca="1" si="446"/>
        <v>Pago</v>
      </c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</row>
    <row r="1443" spans="1:208" x14ac:dyDescent="0.2">
      <c r="A1443" s="143">
        <f t="shared" si="438"/>
        <v>44893</v>
      </c>
      <c r="B1443" s="144">
        <f t="shared" ca="1" si="447"/>
        <v>-2719.593664180009</v>
      </c>
      <c r="C1443" s="145">
        <f t="shared" si="439"/>
        <v>-2702.7000000000089</v>
      </c>
      <c r="D1443" s="146">
        <f ca="1">IF(A1443&lt;$B$1,VLOOKUP(A1443,[1]DI!$A$4:$B$15000,2,FALSE),0)</f>
        <v>0.13650000000000001</v>
      </c>
      <c r="E1443" s="145">
        <f t="shared" ca="1" si="431"/>
        <v>1.00050788</v>
      </c>
      <c r="F1443" s="145">
        <f ca="1">(TRUNC(PRODUCT($E$12:$E1442),16))</f>
        <v>1.26237233247643</v>
      </c>
      <c r="G1443" s="145">
        <f t="shared" ca="1" si="430"/>
        <v>1.25597886859462</v>
      </c>
      <c r="H1443" s="145">
        <f t="shared" ca="1" si="432"/>
        <v>1.0050904199999999</v>
      </c>
      <c r="I1443" s="147">
        <f t="shared" si="440"/>
        <v>2.9499999999999998E-2</v>
      </c>
      <c r="J1443" s="148">
        <f t="shared" si="448"/>
        <v>44876</v>
      </c>
      <c r="K1443" s="149">
        <f t="shared" si="441"/>
        <v>10</v>
      </c>
      <c r="L1443" s="150">
        <f t="shared" si="442"/>
        <v>10</v>
      </c>
      <c r="M1443" s="151">
        <f t="shared" si="433"/>
        <v>1.001154366</v>
      </c>
      <c r="N1443" s="151">
        <f t="shared" ca="1" si="434"/>
        <v>1.006250662</v>
      </c>
      <c r="O1443" s="150">
        <f t="shared" si="443"/>
        <v>0</v>
      </c>
      <c r="P1443" s="145">
        <f t="shared" ca="1" si="435"/>
        <v>-16.893664179999998</v>
      </c>
      <c r="Q1443" s="152">
        <f t="shared" si="436"/>
        <v>0</v>
      </c>
      <c r="R1443" s="153" t="str">
        <f t="shared" si="444"/>
        <v>A+J=</v>
      </c>
      <c r="S1443" s="148">
        <f t="shared" si="445"/>
        <v>44907</v>
      </c>
      <c r="T1443" s="154">
        <f t="shared" si="437"/>
        <v>0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7" t="str">
        <f t="shared" ca="1" si="446"/>
        <v>Pago</v>
      </c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</row>
    <row r="1444" spans="1:208" x14ac:dyDescent="0.2">
      <c r="A1444" s="143">
        <f t="shared" si="438"/>
        <v>44894</v>
      </c>
      <c r="B1444" s="144">
        <f t="shared" ca="1" si="447"/>
        <v>-2721.2888408700087</v>
      </c>
      <c r="C1444" s="145">
        <f t="shared" si="439"/>
        <v>-2702.7000000000089</v>
      </c>
      <c r="D1444" s="146">
        <f ca="1">IF(A1444&lt;$B$1,VLOOKUP(A1444,[1]DI!$A$4:$B$15000,2,FALSE),0)</f>
        <v>0.13650000000000001</v>
      </c>
      <c r="E1444" s="145">
        <f t="shared" ca="1" si="431"/>
        <v>1.00050788</v>
      </c>
      <c r="F1444" s="145">
        <f ca="1">(TRUNC(PRODUCT($E$12:$E1443),16))</f>
        <v>1.2630134661366399</v>
      </c>
      <c r="G1444" s="145">
        <f t="shared" ca="1" si="430"/>
        <v>1.25597886859462</v>
      </c>
      <c r="H1444" s="145">
        <f t="shared" ca="1" si="432"/>
        <v>1.00560089</v>
      </c>
      <c r="I1444" s="147">
        <f t="shared" si="440"/>
        <v>2.9499999999999998E-2</v>
      </c>
      <c r="J1444" s="148">
        <f t="shared" si="448"/>
        <v>44876</v>
      </c>
      <c r="K1444" s="149">
        <f t="shared" si="441"/>
        <v>11</v>
      </c>
      <c r="L1444" s="150">
        <f t="shared" si="442"/>
        <v>11</v>
      </c>
      <c r="M1444" s="151">
        <f t="shared" si="433"/>
        <v>1.0012698760000001</v>
      </c>
      <c r="N1444" s="151">
        <f t="shared" ca="1" si="434"/>
        <v>1.0068778780000001</v>
      </c>
      <c r="O1444" s="150">
        <f t="shared" si="443"/>
        <v>0</v>
      </c>
      <c r="P1444" s="145">
        <f t="shared" ca="1" si="435"/>
        <v>-18.588840869999999</v>
      </c>
      <c r="Q1444" s="152">
        <f t="shared" si="436"/>
        <v>0</v>
      </c>
      <c r="R1444" s="153" t="str">
        <f t="shared" si="444"/>
        <v>A+J=</v>
      </c>
      <c r="S1444" s="148">
        <f t="shared" si="445"/>
        <v>44907</v>
      </c>
      <c r="T1444" s="154">
        <f t="shared" si="437"/>
        <v>0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7" t="str">
        <f t="shared" ca="1" si="446"/>
        <v>Pago</v>
      </c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</row>
    <row r="1445" spans="1:208" x14ac:dyDescent="0.2">
      <c r="A1445" s="143">
        <f t="shared" si="438"/>
        <v>44895</v>
      </c>
      <c r="B1445" s="144">
        <f t="shared" ca="1" si="447"/>
        <v>-2722.9850499800091</v>
      </c>
      <c r="C1445" s="145">
        <f t="shared" si="439"/>
        <v>-2702.7000000000089</v>
      </c>
      <c r="D1445" s="146">
        <f ca="1">IF(A1445&lt;$B$1,VLOOKUP(A1445,[1]DI!$A$4:$B$15000,2,FALSE),0)</f>
        <v>0.13650000000000001</v>
      </c>
      <c r="E1445" s="145">
        <f t="shared" ca="1" si="431"/>
        <v>1.00050788</v>
      </c>
      <c r="F1445" s="145">
        <f ca="1">(TRUNC(PRODUCT($E$12:$E1444),16))</f>
        <v>1.26365492541582</v>
      </c>
      <c r="G1445" s="145">
        <f t="shared" ca="1" si="430"/>
        <v>1.25597886859462</v>
      </c>
      <c r="H1445" s="145">
        <f t="shared" ca="1" si="432"/>
        <v>1.00611161</v>
      </c>
      <c r="I1445" s="147">
        <f t="shared" si="440"/>
        <v>2.9499999999999998E-2</v>
      </c>
      <c r="J1445" s="148">
        <f t="shared" si="448"/>
        <v>44876</v>
      </c>
      <c r="K1445" s="149">
        <f t="shared" si="441"/>
        <v>12</v>
      </c>
      <c r="L1445" s="150">
        <f t="shared" si="442"/>
        <v>12</v>
      </c>
      <c r="M1445" s="151">
        <f t="shared" si="433"/>
        <v>1.0013853989999999</v>
      </c>
      <c r="N1445" s="151">
        <f t="shared" ca="1" si="434"/>
        <v>1.007505476</v>
      </c>
      <c r="O1445" s="150">
        <f t="shared" si="443"/>
        <v>0</v>
      </c>
      <c r="P1445" s="145">
        <f t="shared" ca="1" si="435"/>
        <v>-20.28504998</v>
      </c>
      <c r="Q1445" s="152">
        <f t="shared" si="436"/>
        <v>0</v>
      </c>
      <c r="R1445" s="153" t="str">
        <f t="shared" si="444"/>
        <v>A+J=</v>
      </c>
      <c r="S1445" s="148">
        <f t="shared" si="445"/>
        <v>44907</v>
      </c>
      <c r="T1445" s="154">
        <f t="shared" si="437"/>
        <v>0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7" t="str">
        <f t="shared" ca="1" si="446"/>
        <v>Pago</v>
      </c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</row>
    <row r="1446" spans="1:208" x14ac:dyDescent="0.2">
      <c r="A1446" s="143">
        <f t="shared" si="438"/>
        <v>44896</v>
      </c>
      <c r="B1446" s="144">
        <f t="shared" ca="1" si="447"/>
        <v>-2724.682345580009</v>
      </c>
      <c r="C1446" s="145">
        <f t="shared" si="439"/>
        <v>-2702.7000000000089</v>
      </c>
      <c r="D1446" s="146">
        <f ca="1">IF(A1446&lt;$B$1,VLOOKUP(A1446,[1]DI!$A$4:$B$15000,2,FALSE),0)</f>
        <v>0.13650000000000001</v>
      </c>
      <c r="E1446" s="145">
        <f t="shared" ca="1" si="431"/>
        <v>1.00050788</v>
      </c>
      <c r="F1446" s="145">
        <f ca="1">(TRUNC(PRODUCT($E$12:$E1445),16))</f>
        <v>1.2642967104793399</v>
      </c>
      <c r="G1446" s="145">
        <f t="shared" ca="1" si="430"/>
        <v>1.25597886859462</v>
      </c>
      <c r="H1446" s="145">
        <f t="shared" ca="1" si="432"/>
        <v>1.0066226</v>
      </c>
      <c r="I1446" s="147">
        <f t="shared" si="440"/>
        <v>2.9499999999999998E-2</v>
      </c>
      <c r="J1446" s="148">
        <f t="shared" si="448"/>
        <v>44876</v>
      </c>
      <c r="K1446" s="149">
        <f t="shared" si="441"/>
        <v>13</v>
      </c>
      <c r="L1446" s="150">
        <f t="shared" si="442"/>
        <v>13</v>
      </c>
      <c r="M1446" s="151">
        <f t="shared" si="433"/>
        <v>1.001500936</v>
      </c>
      <c r="N1446" s="151">
        <f t="shared" ca="1" si="434"/>
        <v>1.008133476</v>
      </c>
      <c r="O1446" s="150">
        <f t="shared" si="443"/>
        <v>0</v>
      </c>
      <c r="P1446" s="145">
        <f t="shared" ca="1" si="435"/>
        <v>-21.98234558</v>
      </c>
      <c r="Q1446" s="152">
        <f t="shared" si="436"/>
        <v>0</v>
      </c>
      <c r="R1446" s="153" t="str">
        <f t="shared" si="444"/>
        <v>A+J=</v>
      </c>
      <c r="S1446" s="148">
        <f t="shared" si="445"/>
        <v>44907</v>
      </c>
      <c r="T1446" s="154">
        <f t="shared" si="437"/>
        <v>0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7" t="str">
        <f t="shared" ca="1" si="446"/>
        <v>Pago</v>
      </c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</row>
    <row r="1447" spans="1:208" x14ac:dyDescent="0.2">
      <c r="A1447" s="143">
        <f t="shared" si="438"/>
        <v>44897</v>
      </c>
      <c r="B1447" s="144">
        <f t="shared" ca="1" si="447"/>
        <v>-2726.3806736100091</v>
      </c>
      <c r="C1447" s="145">
        <f t="shared" si="439"/>
        <v>-2702.7000000000089</v>
      </c>
      <c r="D1447" s="146">
        <f ca="1">IF(A1447&lt;$B$1,VLOOKUP(A1447,[1]DI!$A$4:$B$15000,2,FALSE),0)</f>
        <v>0.13650000000000001</v>
      </c>
      <c r="E1447" s="145">
        <f t="shared" ca="1" si="431"/>
        <v>1.00050788</v>
      </c>
      <c r="F1447" s="145">
        <f ca="1">(TRUNC(PRODUCT($E$12:$E1446),16))</f>
        <v>1.26493882149266</v>
      </c>
      <c r="G1447" s="145">
        <f t="shared" ca="1" si="430"/>
        <v>1.25597886859462</v>
      </c>
      <c r="H1447" s="145">
        <f t="shared" ca="1" si="432"/>
        <v>1.0071338400000001</v>
      </c>
      <c r="I1447" s="147">
        <f t="shared" si="440"/>
        <v>2.9499999999999998E-2</v>
      </c>
      <c r="J1447" s="148">
        <f t="shared" si="448"/>
        <v>44876</v>
      </c>
      <c r="K1447" s="149">
        <f t="shared" si="441"/>
        <v>14</v>
      </c>
      <c r="L1447" s="150">
        <f t="shared" si="442"/>
        <v>14</v>
      </c>
      <c r="M1447" s="151">
        <f t="shared" si="433"/>
        <v>1.0016164860000001</v>
      </c>
      <c r="N1447" s="151">
        <f t="shared" ca="1" si="434"/>
        <v>1.008761858</v>
      </c>
      <c r="O1447" s="150">
        <f t="shared" si="443"/>
        <v>0</v>
      </c>
      <c r="P1447" s="145">
        <f t="shared" ca="1" si="435"/>
        <v>-23.680673609999999</v>
      </c>
      <c r="Q1447" s="152">
        <f t="shared" si="436"/>
        <v>0</v>
      </c>
      <c r="R1447" s="153" t="str">
        <f t="shared" si="444"/>
        <v>A+J=</v>
      </c>
      <c r="S1447" s="148">
        <f t="shared" si="445"/>
        <v>44907</v>
      </c>
      <c r="T1447" s="154">
        <f t="shared" si="437"/>
        <v>0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7" t="str">
        <f t="shared" ca="1" si="446"/>
        <v>Pago</v>
      </c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</row>
    <row r="1448" spans="1:208" x14ac:dyDescent="0.2">
      <c r="A1448" s="143">
        <f t="shared" si="438"/>
        <v>44898</v>
      </c>
      <c r="B1448" s="144">
        <f t="shared" ca="1" si="447"/>
        <v>-2728.080058400009</v>
      </c>
      <c r="C1448" s="145">
        <f t="shared" si="439"/>
        <v>-2702.7000000000089</v>
      </c>
      <c r="D1448" s="146">
        <f ca="1">IF(A1448&lt;$B$1,VLOOKUP(A1448,[1]DI!$A$4:$B$15000,2,FALSE),0)</f>
        <v>0</v>
      </c>
      <c r="E1448" s="145">
        <f t="shared" ca="1" si="431"/>
        <v>1</v>
      </c>
      <c r="F1448" s="145">
        <f ca="1">(TRUNC(PRODUCT($E$12:$E1447),16))</f>
        <v>1.26558125862132</v>
      </c>
      <c r="G1448" s="145">
        <f t="shared" ca="1" si="430"/>
        <v>1.25597886859462</v>
      </c>
      <c r="H1448" s="145">
        <f t="shared" ca="1" si="432"/>
        <v>1.0076453400000001</v>
      </c>
      <c r="I1448" s="147">
        <f t="shared" si="440"/>
        <v>2.9499999999999998E-2</v>
      </c>
      <c r="J1448" s="148">
        <f t="shared" si="448"/>
        <v>44876</v>
      </c>
      <c r="K1448" s="149">
        <f t="shared" si="441"/>
        <v>14</v>
      </c>
      <c r="L1448" s="150">
        <f t="shared" si="442"/>
        <v>15</v>
      </c>
      <c r="M1448" s="151">
        <f t="shared" si="433"/>
        <v>1.0017320489999999</v>
      </c>
      <c r="N1448" s="151">
        <f t="shared" ca="1" si="434"/>
        <v>1.009390631</v>
      </c>
      <c r="O1448" s="150">
        <f t="shared" si="443"/>
        <v>0</v>
      </c>
      <c r="P1448" s="145">
        <f t="shared" ca="1" si="435"/>
        <v>-25.380058399999999</v>
      </c>
      <c r="Q1448" s="152">
        <f t="shared" si="436"/>
        <v>0</v>
      </c>
      <c r="R1448" s="153" t="str">
        <f t="shared" si="444"/>
        <v>A+J=</v>
      </c>
      <c r="S1448" s="148">
        <f t="shared" si="445"/>
        <v>44907</v>
      </c>
      <c r="T1448" s="154">
        <f t="shared" si="437"/>
        <v>0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7" t="str">
        <f t="shared" ca="1" si="446"/>
        <v>Pago</v>
      </c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</row>
    <row r="1449" spans="1:208" x14ac:dyDescent="0.2">
      <c r="A1449" s="143">
        <f t="shared" si="438"/>
        <v>44899</v>
      </c>
      <c r="B1449" s="144">
        <f t="shared" ca="1" si="447"/>
        <v>-2728.080058400009</v>
      </c>
      <c r="C1449" s="145">
        <f t="shared" si="439"/>
        <v>-2702.7000000000089</v>
      </c>
      <c r="D1449" s="146">
        <f ca="1">IF(A1449&lt;$B$1,VLOOKUP(A1449,[1]DI!$A$4:$B$15000,2,FALSE),0)</f>
        <v>0</v>
      </c>
      <c r="E1449" s="145">
        <f t="shared" ca="1" si="431"/>
        <v>1</v>
      </c>
      <c r="F1449" s="145">
        <f ca="1">(TRUNC(PRODUCT($E$12:$E1448),16))</f>
        <v>1.26558125862132</v>
      </c>
      <c r="G1449" s="145">
        <f t="shared" ca="1" si="430"/>
        <v>1.25597886859462</v>
      </c>
      <c r="H1449" s="145">
        <f t="shared" ca="1" si="432"/>
        <v>1.0076453400000001</v>
      </c>
      <c r="I1449" s="147">
        <f t="shared" si="440"/>
        <v>2.9499999999999998E-2</v>
      </c>
      <c r="J1449" s="148">
        <f t="shared" si="448"/>
        <v>44876</v>
      </c>
      <c r="K1449" s="149">
        <f t="shared" si="441"/>
        <v>14</v>
      </c>
      <c r="L1449" s="150">
        <f t="shared" si="442"/>
        <v>15</v>
      </c>
      <c r="M1449" s="151">
        <f t="shared" si="433"/>
        <v>1.0017320489999999</v>
      </c>
      <c r="N1449" s="151">
        <f t="shared" ca="1" si="434"/>
        <v>1.009390631</v>
      </c>
      <c r="O1449" s="150">
        <f t="shared" si="443"/>
        <v>0</v>
      </c>
      <c r="P1449" s="145">
        <f t="shared" ca="1" si="435"/>
        <v>-25.380058399999999</v>
      </c>
      <c r="Q1449" s="152">
        <f t="shared" si="436"/>
        <v>0</v>
      </c>
      <c r="R1449" s="153" t="str">
        <f t="shared" si="444"/>
        <v>A+J=</v>
      </c>
      <c r="S1449" s="148">
        <f t="shared" si="445"/>
        <v>44907</v>
      </c>
      <c r="T1449" s="154">
        <f t="shared" si="437"/>
        <v>0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7" t="str">
        <f t="shared" ca="1" si="446"/>
        <v>Pago</v>
      </c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</row>
    <row r="1450" spans="1:208" x14ac:dyDescent="0.2">
      <c r="A1450" s="143">
        <f t="shared" si="438"/>
        <v>44900</v>
      </c>
      <c r="B1450" s="144">
        <f t="shared" ca="1" si="447"/>
        <v>-2728.080058400009</v>
      </c>
      <c r="C1450" s="145">
        <f t="shared" si="439"/>
        <v>-2702.7000000000089</v>
      </c>
      <c r="D1450" s="146">
        <f ca="1">IF(A1450&lt;$B$1,VLOOKUP(A1450,[1]DI!$A$4:$B$15000,2,FALSE),0)</f>
        <v>0.13650000000000001</v>
      </c>
      <c r="E1450" s="145">
        <f t="shared" ca="1" si="431"/>
        <v>1.00050788</v>
      </c>
      <c r="F1450" s="145">
        <f ca="1">(TRUNC(PRODUCT($E$12:$E1449),16))</f>
        <v>1.26558125862132</v>
      </c>
      <c r="G1450" s="145">
        <f t="shared" ca="1" si="430"/>
        <v>1.25597886859462</v>
      </c>
      <c r="H1450" s="145">
        <f t="shared" ca="1" si="432"/>
        <v>1.0076453400000001</v>
      </c>
      <c r="I1450" s="147">
        <f t="shared" si="440"/>
        <v>2.9499999999999998E-2</v>
      </c>
      <c r="J1450" s="148">
        <f t="shared" si="448"/>
        <v>44876</v>
      </c>
      <c r="K1450" s="149">
        <f t="shared" si="441"/>
        <v>15</v>
      </c>
      <c r="L1450" s="150">
        <f t="shared" si="442"/>
        <v>15</v>
      </c>
      <c r="M1450" s="151">
        <f t="shared" si="433"/>
        <v>1.0017320489999999</v>
      </c>
      <c r="N1450" s="151">
        <f t="shared" ca="1" si="434"/>
        <v>1.009390631</v>
      </c>
      <c r="O1450" s="150">
        <f t="shared" si="443"/>
        <v>0</v>
      </c>
      <c r="P1450" s="145">
        <f t="shared" ca="1" si="435"/>
        <v>-25.380058399999999</v>
      </c>
      <c r="Q1450" s="152">
        <f t="shared" si="436"/>
        <v>0</v>
      </c>
      <c r="R1450" s="153" t="str">
        <f t="shared" si="444"/>
        <v>A+J=</v>
      </c>
      <c r="S1450" s="148">
        <f t="shared" si="445"/>
        <v>44907</v>
      </c>
      <c r="T1450" s="154">
        <f t="shared" si="437"/>
        <v>0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7" t="str">
        <f t="shared" ca="1" si="446"/>
        <v>Pago</v>
      </c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</row>
    <row r="1451" spans="1:208" x14ac:dyDescent="0.2">
      <c r="A1451" s="143">
        <f t="shared" si="438"/>
        <v>44901</v>
      </c>
      <c r="B1451" s="144">
        <f t="shared" ca="1" si="447"/>
        <v>-2729.7805296700089</v>
      </c>
      <c r="C1451" s="145">
        <f t="shared" si="439"/>
        <v>-2702.7000000000089</v>
      </c>
      <c r="D1451" s="146">
        <f ca="1">IF(A1451&lt;$B$1,VLOOKUP(A1451,[1]DI!$A$4:$B$15000,2,FALSE),0)</f>
        <v>0.13650000000000001</v>
      </c>
      <c r="E1451" s="145">
        <f t="shared" ca="1" si="431"/>
        <v>1.00050788</v>
      </c>
      <c r="F1451" s="145">
        <f ca="1">(TRUNC(PRODUCT($E$12:$E1450),16))</f>
        <v>1.26622402203095</v>
      </c>
      <c r="G1451" s="145">
        <f t="shared" ca="1" si="430"/>
        <v>1.25597886859462</v>
      </c>
      <c r="H1451" s="145">
        <f t="shared" ca="1" si="432"/>
        <v>1.00815711</v>
      </c>
      <c r="I1451" s="147">
        <f t="shared" si="440"/>
        <v>2.9499999999999998E-2</v>
      </c>
      <c r="J1451" s="148">
        <f t="shared" si="448"/>
        <v>44876</v>
      </c>
      <c r="K1451" s="149">
        <f t="shared" si="441"/>
        <v>16</v>
      </c>
      <c r="L1451" s="150">
        <f t="shared" si="442"/>
        <v>16</v>
      </c>
      <c r="M1451" s="151">
        <f t="shared" si="433"/>
        <v>1.0018476249999999</v>
      </c>
      <c r="N1451" s="151">
        <f t="shared" ca="1" si="434"/>
        <v>1.0100198060000001</v>
      </c>
      <c r="O1451" s="150">
        <f t="shared" si="443"/>
        <v>0</v>
      </c>
      <c r="P1451" s="145">
        <f t="shared" ca="1" si="435"/>
        <v>-27.080529670000001</v>
      </c>
      <c r="Q1451" s="152">
        <f t="shared" si="436"/>
        <v>0</v>
      </c>
      <c r="R1451" s="153" t="str">
        <f t="shared" si="444"/>
        <v>A+J=</v>
      </c>
      <c r="S1451" s="148">
        <f t="shared" si="445"/>
        <v>44907</v>
      </c>
      <c r="T1451" s="154">
        <f t="shared" si="437"/>
        <v>0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7" t="str">
        <f t="shared" ca="1" si="446"/>
        <v>Pago</v>
      </c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</row>
    <row r="1452" spans="1:208" x14ac:dyDescent="0.2">
      <c r="A1452" s="143">
        <f t="shared" si="438"/>
        <v>44902</v>
      </c>
      <c r="B1452" s="144">
        <f t="shared" ca="1" si="447"/>
        <v>-2731.482036080009</v>
      </c>
      <c r="C1452" s="145">
        <f t="shared" si="439"/>
        <v>-2702.7000000000089</v>
      </c>
      <c r="D1452" s="146">
        <f ca="1">IF(A1452&lt;$B$1,VLOOKUP(A1452,[1]DI!$A$4:$B$15000,2,FALSE),0)</f>
        <v>0.13650000000000001</v>
      </c>
      <c r="E1452" s="145">
        <f t="shared" ca="1" si="431"/>
        <v>1.00050788</v>
      </c>
      <c r="F1452" s="145">
        <f ca="1">(TRUNC(PRODUCT($E$12:$E1451),16))</f>
        <v>1.2668671118872601</v>
      </c>
      <c r="G1452" s="145">
        <f t="shared" ca="1" si="430"/>
        <v>1.25597886859462</v>
      </c>
      <c r="H1452" s="145">
        <f t="shared" ca="1" si="432"/>
        <v>1.0086691299999999</v>
      </c>
      <c r="I1452" s="147">
        <f t="shared" si="440"/>
        <v>2.9499999999999998E-2</v>
      </c>
      <c r="J1452" s="148">
        <f t="shared" si="448"/>
        <v>44876</v>
      </c>
      <c r="K1452" s="149">
        <f t="shared" si="441"/>
        <v>17</v>
      </c>
      <c r="L1452" s="150">
        <f t="shared" si="442"/>
        <v>17</v>
      </c>
      <c r="M1452" s="151">
        <f t="shared" si="433"/>
        <v>1.001963215</v>
      </c>
      <c r="N1452" s="151">
        <f t="shared" ca="1" si="434"/>
        <v>1.0106493640000001</v>
      </c>
      <c r="O1452" s="150">
        <f t="shared" si="443"/>
        <v>0</v>
      </c>
      <c r="P1452" s="145">
        <f t="shared" ca="1" si="435"/>
        <v>-28.782036080000001</v>
      </c>
      <c r="Q1452" s="152">
        <f t="shared" si="436"/>
        <v>0</v>
      </c>
      <c r="R1452" s="153" t="str">
        <f t="shared" si="444"/>
        <v>A+J=</v>
      </c>
      <c r="S1452" s="148">
        <f t="shared" si="445"/>
        <v>44907</v>
      </c>
      <c r="T1452" s="154">
        <f t="shared" si="437"/>
        <v>0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7" t="str">
        <f t="shared" ca="1" si="446"/>
        <v>Pago</v>
      </c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</row>
    <row r="1453" spans="1:208" x14ac:dyDescent="0.2">
      <c r="A1453" s="143">
        <f t="shared" si="438"/>
        <v>44903</v>
      </c>
      <c r="B1453" s="144">
        <f t="shared" ca="1" si="447"/>
        <v>-2733.1846019400091</v>
      </c>
      <c r="C1453" s="145">
        <f t="shared" si="439"/>
        <v>-2702.7000000000089</v>
      </c>
      <c r="D1453" s="146">
        <f ca="1">IF(A1453&lt;$B$1,VLOOKUP(A1453,[1]DI!$A$4:$B$15000,2,FALSE),0)</f>
        <v>0.13650000000000001</v>
      </c>
      <c r="E1453" s="145">
        <f t="shared" ca="1" si="431"/>
        <v>1.00050788</v>
      </c>
      <c r="F1453" s="145">
        <f ca="1">(TRUNC(PRODUCT($E$12:$E1452),16))</f>
        <v>1.2675105283560499</v>
      </c>
      <c r="G1453" s="145">
        <f t="shared" ca="1" si="430"/>
        <v>1.25597886859462</v>
      </c>
      <c r="H1453" s="145">
        <f t="shared" ca="1" si="432"/>
        <v>1.0091814100000001</v>
      </c>
      <c r="I1453" s="147">
        <f t="shared" si="440"/>
        <v>2.9499999999999998E-2</v>
      </c>
      <c r="J1453" s="148">
        <f t="shared" si="448"/>
        <v>44876</v>
      </c>
      <c r="K1453" s="149">
        <f t="shared" si="441"/>
        <v>18</v>
      </c>
      <c r="L1453" s="150">
        <f t="shared" si="442"/>
        <v>18</v>
      </c>
      <c r="M1453" s="151">
        <f t="shared" si="433"/>
        <v>1.002078818</v>
      </c>
      <c r="N1453" s="151">
        <f t="shared" ca="1" si="434"/>
        <v>1.011279314</v>
      </c>
      <c r="O1453" s="150">
        <f t="shared" si="443"/>
        <v>0</v>
      </c>
      <c r="P1453" s="145">
        <f t="shared" ca="1" si="435"/>
        <v>-30.484601940000001</v>
      </c>
      <c r="Q1453" s="152">
        <f t="shared" si="436"/>
        <v>0</v>
      </c>
      <c r="R1453" s="153" t="str">
        <f t="shared" si="444"/>
        <v>A+J=</v>
      </c>
      <c r="S1453" s="148">
        <f t="shared" si="445"/>
        <v>44907</v>
      </c>
      <c r="T1453" s="154">
        <f t="shared" si="437"/>
        <v>0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7" t="str">
        <f t="shared" ca="1" si="446"/>
        <v>Pago</v>
      </c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</row>
    <row r="1454" spans="1:208" x14ac:dyDescent="0.2">
      <c r="A1454" s="143">
        <f t="shared" si="438"/>
        <v>44904</v>
      </c>
      <c r="B1454" s="144">
        <f t="shared" ca="1" si="447"/>
        <v>-2734.8882597000088</v>
      </c>
      <c r="C1454" s="145">
        <f t="shared" si="439"/>
        <v>-2702.7000000000089</v>
      </c>
      <c r="D1454" s="146">
        <f ca="1">IF(A1454&lt;$B$1,VLOOKUP(A1454,[1]DI!$A$4:$B$15000,2,FALSE),0)</f>
        <v>0.13650000000000001</v>
      </c>
      <c r="E1454" s="145">
        <f t="shared" ca="1" si="431"/>
        <v>1.00050788</v>
      </c>
      <c r="F1454" s="145">
        <f ca="1">(TRUNC(PRODUCT($E$12:$E1453),16))</f>
        <v>1.2681542716031899</v>
      </c>
      <c r="G1454" s="145">
        <f t="shared" ca="1" si="430"/>
        <v>1.25597886859462</v>
      </c>
      <c r="H1454" s="145">
        <f t="shared" ca="1" si="432"/>
        <v>1.0096939599999999</v>
      </c>
      <c r="I1454" s="147">
        <f t="shared" si="440"/>
        <v>2.9499999999999998E-2</v>
      </c>
      <c r="J1454" s="148">
        <f t="shared" si="448"/>
        <v>44876</v>
      </c>
      <c r="K1454" s="149">
        <f t="shared" si="441"/>
        <v>19</v>
      </c>
      <c r="L1454" s="150">
        <f t="shared" si="442"/>
        <v>19</v>
      </c>
      <c r="M1454" s="151">
        <f t="shared" si="433"/>
        <v>1.0021944350000001</v>
      </c>
      <c r="N1454" s="151">
        <f t="shared" ca="1" si="434"/>
        <v>1.0119096679999999</v>
      </c>
      <c r="O1454" s="150">
        <f t="shared" si="443"/>
        <v>0</v>
      </c>
      <c r="P1454" s="145">
        <f t="shared" ca="1" si="435"/>
        <v>-32.188259700000003</v>
      </c>
      <c r="Q1454" s="152">
        <f t="shared" si="436"/>
        <v>0</v>
      </c>
      <c r="R1454" s="153" t="str">
        <f t="shared" si="444"/>
        <v>A+J=</v>
      </c>
      <c r="S1454" s="148">
        <f t="shared" si="445"/>
        <v>44907</v>
      </c>
      <c r="T1454" s="154">
        <f t="shared" si="437"/>
        <v>0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7" t="str">
        <f t="shared" ca="1" si="446"/>
        <v>Pago</v>
      </c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</row>
    <row r="1455" spans="1:208" x14ac:dyDescent="0.2">
      <c r="A1455" s="143">
        <f t="shared" si="438"/>
        <v>44905</v>
      </c>
      <c r="B1455" s="144">
        <f t="shared" ca="1" si="447"/>
        <v>-2736.5929471800091</v>
      </c>
      <c r="C1455" s="145">
        <f t="shared" si="439"/>
        <v>-2702.7000000000089</v>
      </c>
      <c r="D1455" s="146">
        <f ca="1">IF(A1455&lt;$B$1,VLOOKUP(A1455,[1]DI!$A$4:$B$15000,2,FALSE),0)</f>
        <v>0</v>
      </c>
      <c r="E1455" s="145">
        <f t="shared" ca="1" si="431"/>
        <v>1</v>
      </c>
      <c r="F1455" s="145">
        <f ca="1">(TRUNC(PRODUCT($E$12:$E1454),16))</f>
        <v>1.26879834179465</v>
      </c>
      <c r="G1455" s="145">
        <f t="shared" ca="1" si="430"/>
        <v>1.25597886859462</v>
      </c>
      <c r="H1455" s="145">
        <f t="shared" ca="1" si="432"/>
        <v>1.01020676</v>
      </c>
      <c r="I1455" s="147">
        <f t="shared" si="440"/>
        <v>2.9499999999999998E-2</v>
      </c>
      <c r="J1455" s="148">
        <f t="shared" si="448"/>
        <v>44876</v>
      </c>
      <c r="K1455" s="149">
        <f t="shared" si="441"/>
        <v>19</v>
      </c>
      <c r="L1455" s="150">
        <f t="shared" si="442"/>
        <v>20</v>
      </c>
      <c r="M1455" s="151">
        <f t="shared" si="433"/>
        <v>1.0023100650000001</v>
      </c>
      <c r="N1455" s="151">
        <f t="shared" ca="1" si="434"/>
        <v>1.012540403</v>
      </c>
      <c r="O1455" s="150">
        <f t="shared" si="443"/>
        <v>0</v>
      </c>
      <c r="P1455" s="145">
        <f t="shared" ca="1" si="435"/>
        <v>-33.89294718</v>
      </c>
      <c r="Q1455" s="152">
        <f t="shared" si="436"/>
        <v>0</v>
      </c>
      <c r="R1455" s="153" t="str">
        <f t="shared" si="444"/>
        <v>A+J=</v>
      </c>
      <c r="S1455" s="148">
        <f t="shared" si="445"/>
        <v>44907</v>
      </c>
      <c r="T1455" s="154">
        <f t="shared" si="437"/>
        <v>0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7" t="str">
        <f t="shared" ca="1" si="446"/>
        <v>Pago</v>
      </c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</row>
    <row r="1456" spans="1:208" x14ac:dyDescent="0.2">
      <c r="A1456" s="143">
        <f t="shared" si="438"/>
        <v>44906</v>
      </c>
      <c r="B1456" s="144">
        <f t="shared" ca="1" si="447"/>
        <v>-2736.5929471800091</v>
      </c>
      <c r="C1456" s="145">
        <f t="shared" si="439"/>
        <v>-2702.7000000000089</v>
      </c>
      <c r="D1456" s="146">
        <f ca="1">IF(A1456&lt;$B$1,VLOOKUP(A1456,[1]DI!$A$4:$B$15000,2,FALSE),0)</f>
        <v>0</v>
      </c>
      <c r="E1456" s="145">
        <f t="shared" ca="1" si="431"/>
        <v>1</v>
      </c>
      <c r="F1456" s="145">
        <f ca="1">(TRUNC(PRODUCT($E$12:$E1455),16))</f>
        <v>1.26879834179465</v>
      </c>
      <c r="G1456" s="145">
        <f t="shared" ref="G1456:G1457" ca="1" si="449">IF(O1455&gt;0,F1455,G1455)</f>
        <v>1.25597886859462</v>
      </c>
      <c r="H1456" s="145">
        <f t="shared" ca="1" si="432"/>
        <v>1.01020676</v>
      </c>
      <c r="I1456" s="147">
        <f t="shared" si="440"/>
        <v>2.9499999999999998E-2</v>
      </c>
      <c r="J1456" s="148">
        <f t="shared" si="448"/>
        <v>44876</v>
      </c>
      <c r="K1456" s="149">
        <f t="shared" si="441"/>
        <v>19</v>
      </c>
      <c r="L1456" s="150">
        <f t="shared" si="442"/>
        <v>20</v>
      </c>
      <c r="M1456" s="151">
        <f t="shared" si="433"/>
        <v>1.0023100650000001</v>
      </c>
      <c r="N1456" s="151">
        <f t="shared" ca="1" si="434"/>
        <v>1.012540403</v>
      </c>
      <c r="O1456" s="150">
        <f t="shared" si="443"/>
        <v>0</v>
      </c>
      <c r="P1456" s="145">
        <f t="shared" ca="1" si="435"/>
        <v>-33.89294718</v>
      </c>
      <c r="Q1456" s="152">
        <f t="shared" si="436"/>
        <v>0</v>
      </c>
      <c r="R1456" s="153" t="str">
        <f t="shared" si="444"/>
        <v>A+J=</v>
      </c>
      <c r="S1456" s="148">
        <f t="shared" si="445"/>
        <v>44907</v>
      </c>
      <c r="T1456" s="154">
        <f t="shared" si="437"/>
        <v>0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7" t="str">
        <f t="shared" ca="1" si="446"/>
        <v>Pago</v>
      </c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</row>
    <row r="1457" spans="1:208" x14ac:dyDescent="0.2">
      <c r="A1457" s="143">
        <f t="shared" si="438"/>
        <v>44907</v>
      </c>
      <c r="B1457" s="144">
        <f t="shared" ca="1" si="447"/>
        <v>-2736.5929471800091</v>
      </c>
      <c r="C1457" s="145">
        <f t="shared" si="439"/>
        <v>-2702.7000000000089</v>
      </c>
      <c r="D1457" s="146">
        <f ca="1">IF(A1457&lt;$B$1,VLOOKUP(A1457,[1]DI!$A$4:$B$15000,2,FALSE),0)</f>
        <v>0.13650000000000001</v>
      </c>
      <c r="E1457" s="145">
        <f t="shared" ca="1" si="431"/>
        <v>1.00050788</v>
      </c>
      <c r="F1457" s="145">
        <f ca="1">(TRUNC(PRODUCT($E$12:$E1456),16))</f>
        <v>1.26879834179465</v>
      </c>
      <c r="G1457" s="145">
        <f t="shared" ca="1" si="449"/>
        <v>1.25597886859462</v>
      </c>
      <c r="H1457" s="145">
        <f t="shared" ca="1" si="432"/>
        <v>1.01020676</v>
      </c>
      <c r="I1457" s="147">
        <f t="shared" si="440"/>
        <v>2.9499999999999998E-2</v>
      </c>
      <c r="J1457" s="148">
        <f t="shared" si="448"/>
        <v>44876</v>
      </c>
      <c r="K1457" s="149">
        <f t="shared" si="441"/>
        <v>20</v>
      </c>
      <c r="L1457" s="150">
        <f t="shared" si="442"/>
        <v>20</v>
      </c>
      <c r="M1457" s="151">
        <f t="shared" si="433"/>
        <v>1.0023100650000001</v>
      </c>
      <c r="N1457" s="151">
        <f t="shared" ca="1" si="434"/>
        <v>1.012540403</v>
      </c>
      <c r="O1457" s="150">
        <f t="shared" si="443"/>
        <v>48</v>
      </c>
      <c r="P1457" s="145">
        <f t="shared" ca="1" si="435"/>
        <v>-33.89294718</v>
      </c>
      <c r="Q1457" s="152">
        <f t="shared" si="436"/>
        <v>270.27999999999997</v>
      </c>
      <c r="R1457" s="153" t="str">
        <f t="shared" si="444"/>
        <v>A+J=</v>
      </c>
      <c r="S1457" s="148">
        <f t="shared" si="445"/>
        <v>44907</v>
      </c>
      <c r="T1457" s="154">
        <f t="shared" ca="1" si="437"/>
        <v>4609547.5299899997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7" t="str">
        <f t="shared" ca="1" si="446"/>
        <v>Pago</v>
      </c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</row>
    <row r="1458" spans="1:208" x14ac:dyDescent="0.2">
      <c r="A1458" s="143"/>
      <c r="B1458" s="144"/>
      <c r="C1458" s="145"/>
      <c r="D1458" s="146"/>
      <c r="E1458" s="145"/>
      <c r="F1458" s="145"/>
      <c r="G1458" s="145"/>
      <c r="H1458" s="145"/>
      <c r="I1458" s="147"/>
      <c r="J1458" s="148"/>
      <c r="K1458" s="149"/>
      <c r="L1458" s="150"/>
      <c r="M1458" s="151"/>
      <c r="N1458" s="151"/>
      <c r="O1458" s="150"/>
      <c r="P1458" s="145"/>
      <c r="Q1458" s="152"/>
      <c r="R1458" s="153"/>
      <c r="S1458" s="148"/>
      <c r="T1458" s="154"/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7" t="str">
        <f t="shared" ca="1" si="446"/>
        <v>Pago</v>
      </c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</row>
    <row r="1459" spans="1:208" x14ac:dyDescent="0.2">
      <c r="A1459" s="143"/>
      <c r="B1459" s="144"/>
      <c r="C1459" s="145"/>
      <c r="D1459" s="146"/>
      <c r="E1459" s="145"/>
      <c r="F1459" s="145"/>
      <c r="G1459" s="145"/>
      <c r="H1459" s="145"/>
      <c r="I1459" s="147"/>
      <c r="J1459" s="148"/>
      <c r="K1459" s="149"/>
      <c r="L1459" s="150"/>
      <c r="M1459" s="151"/>
      <c r="N1459" s="151"/>
      <c r="O1459" s="150"/>
      <c r="P1459" s="145"/>
      <c r="Q1459" s="152"/>
      <c r="R1459" s="153"/>
      <c r="S1459" s="148"/>
      <c r="T1459" s="154"/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7" t="str">
        <f t="shared" ca="1" si="446"/>
        <v>Pago</v>
      </c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</row>
    <row r="1460" spans="1:208" x14ac:dyDescent="0.2">
      <c r="A1460" s="143"/>
      <c r="B1460" s="144"/>
      <c r="C1460" s="145"/>
      <c r="D1460" s="146"/>
      <c r="E1460" s="145"/>
      <c r="F1460" s="145"/>
      <c r="G1460" s="145"/>
      <c r="H1460" s="145"/>
      <c r="I1460" s="147"/>
      <c r="J1460" s="148"/>
      <c r="K1460" s="149"/>
      <c r="L1460" s="150"/>
      <c r="M1460" s="151"/>
      <c r="N1460" s="151"/>
      <c r="O1460" s="150"/>
      <c r="P1460" s="145"/>
      <c r="Q1460" s="152"/>
      <c r="R1460" s="153"/>
      <c r="S1460" s="148"/>
      <c r="T1460" s="154"/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7" t="str">
        <f t="shared" ca="1" si="446"/>
        <v>Pago</v>
      </c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</row>
    <row r="1461" spans="1:208" x14ac:dyDescent="0.2">
      <c r="A1461" s="143"/>
      <c r="B1461" s="144"/>
      <c r="C1461" s="145"/>
      <c r="D1461" s="146"/>
      <c r="E1461" s="145"/>
      <c r="F1461" s="145"/>
      <c r="G1461" s="145"/>
      <c r="H1461" s="145"/>
      <c r="I1461" s="147"/>
      <c r="J1461" s="148"/>
      <c r="K1461" s="149"/>
      <c r="L1461" s="150"/>
      <c r="M1461" s="151"/>
      <c r="N1461" s="151"/>
      <c r="O1461" s="150"/>
      <c r="P1461" s="145"/>
      <c r="Q1461" s="152"/>
      <c r="R1461" s="153"/>
      <c r="S1461" s="148"/>
      <c r="T1461" s="154"/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7" t="str">
        <f t="shared" ca="1" si="446"/>
        <v>Pago</v>
      </c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</row>
    <row r="1462" spans="1:208" x14ac:dyDescent="0.2">
      <c r="A1462" s="143"/>
      <c r="B1462" s="144"/>
      <c r="C1462" s="145"/>
      <c r="D1462" s="146"/>
      <c r="E1462" s="145"/>
      <c r="F1462" s="145"/>
      <c r="G1462" s="145"/>
      <c r="H1462" s="145"/>
      <c r="I1462" s="147"/>
      <c r="J1462" s="148"/>
      <c r="K1462" s="149"/>
      <c r="L1462" s="150"/>
      <c r="M1462" s="151"/>
      <c r="N1462" s="151"/>
      <c r="O1462" s="150"/>
      <c r="P1462" s="145"/>
      <c r="Q1462" s="152"/>
      <c r="R1462" s="153"/>
      <c r="S1462" s="148"/>
      <c r="T1462" s="154"/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7" t="str">
        <f t="shared" ca="1" si="446"/>
        <v>Pago</v>
      </c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</row>
    <row r="1463" spans="1:208" x14ac:dyDescent="0.2">
      <c r="A1463" s="143"/>
      <c r="B1463" s="144"/>
      <c r="C1463" s="145"/>
      <c r="D1463" s="146"/>
      <c r="E1463" s="145"/>
      <c r="F1463" s="145"/>
      <c r="G1463" s="145"/>
      <c r="H1463" s="145"/>
      <c r="I1463" s="147"/>
      <c r="J1463" s="148"/>
      <c r="K1463" s="149"/>
      <c r="L1463" s="150"/>
      <c r="M1463" s="151"/>
      <c r="N1463" s="151"/>
      <c r="O1463" s="150"/>
      <c r="P1463" s="145"/>
      <c r="Q1463" s="152"/>
      <c r="R1463" s="153"/>
      <c r="S1463" s="148"/>
      <c r="T1463" s="154"/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7" t="str">
        <f t="shared" ca="1" si="446"/>
        <v>Pago</v>
      </c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</row>
    <row r="1464" spans="1:208" x14ac:dyDescent="0.2">
      <c r="A1464" s="143"/>
      <c r="B1464" s="144"/>
      <c r="C1464" s="145"/>
      <c r="D1464" s="146"/>
      <c r="E1464" s="145"/>
      <c r="F1464" s="145"/>
      <c r="G1464" s="145"/>
      <c r="H1464" s="145"/>
      <c r="I1464" s="147"/>
      <c r="J1464" s="148"/>
      <c r="K1464" s="149"/>
      <c r="L1464" s="150"/>
      <c r="M1464" s="151"/>
      <c r="N1464" s="151"/>
      <c r="O1464" s="150"/>
      <c r="P1464" s="145"/>
      <c r="Q1464" s="152"/>
      <c r="R1464" s="153"/>
      <c r="S1464" s="148"/>
      <c r="T1464" s="154"/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7" t="str">
        <f t="shared" ca="1" si="446"/>
        <v>Pago</v>
      </c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</row>
    <row r="1465" spans="1:208" x14ac:dyDescent="0.2">
      <c r="A1465" s="143"/>
      <c r="B1465" s="144"/>
      <c r="C1465" s="145"/>
      <c r="D1465" s="146"/>
      <c r="E1465" s="145"/>
      <c r="F1465" s="145"/>
      <c r="G1465" s="145"/>
      <c r="H1465" s="145"/>
      <c r="I1465" s="147"/>
      <c r="J1465" s="148"/>
      <c r="K1465" s="149"/>
      <c r="L1465" s="150"/>
      <c r="M1465" s="151"/>
      <c r="N1465" s="151"/>
      <c r="O1465" s="150"/>
      <c r="P1465" s="145"/>
      <c r="Q1465" s="152"/>
      <c r="R1465" s="153"/>
      <c r="S1465" s="148"/>
      <c r="T1465" s="154"/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7" t="str">
        <f t="shared" ca="1" si="446"/>
        <v>Pago</v>
      </c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</row>
    <row r="1466" spans="1:208" x14ac:dyDescent="0.2">
      <c r="A1466" s="143"/>
      <c r="B1466" s="144"/>
      <c r="C1466" s="145"/>
      <c r="D1466" s="146"/>
      <c r="E1466" s="145"/>
      <c r="F1466" s="145"/>
      <c r="G1466" s="145"/>
      <c r="H1466" s="145"/>
      <c r="I1466" s="147"/>
      <c r="J1466" s="148"/>
      <c r="K1466" s="149"/>
      <c r="L1466" s="150"/>
      <c r="M1466" s="151"/>
      <c r="N1466" s="151"/>
      <c r="O1466" s="150"/>
      <c r="P1466" s="145"/>
      <c r="Q1466" s="152"/>
      <c r="R1466" s="153"/>
      <c r="S1466" s="148"/>
      <c r="T1466" s="154"/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7" t="str">
        <f t="shared" ca="1" si="446"/>
        <v>Pago</v>
      </c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</row>
    <row r="1467" spans="1:208" x14ac:dyDescent="0.2">
      <c r="A1467" s="143"/>
      <c r="B1467" s="144"/>
      <c r="C1467" s="145"/>
      <c r="D1467" s="146"/>
      <c r="E1467" s="145"/>
      <c r="F1467" s="145"/>
      <c r="G1467" s="145"/>
      <c r="H1467" s="145"/>
      <c r="I1467" s="147"/>
      <c r="J1467" s="148"/>
      <c r="K1467" s="149"/>
      <c r="L1467" s="150"/>
      <c r="M1467" s="151"/>
      <c r="N1467" s="151"/>
      <c r="O1467" s="150"/>
      <c r="P1467" s="145"/>
      <c r="Q1467" s="152"/>
      <c r="R1467" s="153"/>
      <c r="S1467" s="148"/>
      <c r="T1467" s="154"/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7" t="str">
        <f t="shared" ca="1" si="446"/>
        <v>Pago</v>
      </c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</row>
    <row r="1468" spans="1:208" x14ac:dyDescent="0.2">
      <c r="A1468" s="143"/>
      <c r="B1468" s="144"/>
      <c r="C1468" s="145"/>
      <c r="D1468" s="146"/>
      <c r="E1468" s="145"/>
      <c r="F1468" s="145"/>
      <c r="G1468" s="145"/>
      <c r="H1468" s="145"/>
      <c r="I1468" s="147"/>
      <c r="J1468" s="148"/>
      <c r="K1468" s="149"/>
      <c r="L1468" s="150"/>
      <c r="M1468" s="151"/>
      <c r="N1468" s="151"/>
      <c r="O1468" s="150"/>
      <c r="P1468" s="145"/>
      <c r="Q1468" s="152"/>
      <c r="R1468" s="153"/>
      <c r="S1468" s="148"/>
      <c r="T1468" s="154"/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7" t="str">
        <f t="shared" ca="1" si="446"/>
        <v>Pago</v>
      </c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</row>
    <row r="1469" spans="1:208" x14ac:dyDescent="0.2">
      <c r="A1469" s="143"/>
      <c r="B1469" s="144"/>
      <c r="C1469" s="145"/>
      <c r="D1469" s="146"/>
      <c r="E1469" s="145"/>
      <c r="F1469" s="145"/>
      <c r="G1469" s="145"/>
      <c r="H1469" s="145"/>
      <c r="I1469" s="147"/>
      <c r="J1469" s="148"/>
      <c r="K1469" s="149"/>
      <c r="L1469" s="150"/>
      <c r="M1469" s="151"/>
      <c r="N1469" s="151"/>
      <c r="O1469" s="150"/>
      <c r="P1469" s="145"/>
      <c r="Q1469" s="152"/>
      <c r="R1469" s="153"/>
      <c r="S1469" s="148"/>
      <c r="T1469" s="154"/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7" t="str">
        <f t="shared" ca="1" si="446"/>
        <v>Pago</v>
      </c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</row>
    <row r="1470" spans="1:208" x14ac:dyDescent="0.2">
      <c r="A1470" s="143"/>
      <c r="B1470" s="144"/>
      <c r="C1470" s="145"/>
      <c r="D1470" s="146"/>
      <c r="E1470" s="145"/>
      <c r="F1470" s="145"/>
      <c r="G1470" s="145"/>
      <c r="H1470" s="145"/>
      <c r="I1470" s="147"/>
      <c r="J1470" s="148"/>
      <c r="K1470" s="149"/>
      <c r="L1470" s="150"/>
      <c r="M1470" s="151"/>
      <c r="N1470" s="151"/>
      <c r="O1470" s="150"/>
      <c r="P1470" s="145"/>
      <c r="Q1470" s="152"/>
      <c r="R1470" s="153"/>
      <c r="S1470" s="148"/>
      <c r="T1470" s="154"/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7" t="str">
        <f t="shared" ca="1" si="446"/>
        <v>Pago</v>
      </c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</row>
    <row r="1471" spans="1:208" x14ac:dyDescent="0.2">
      <c r="A1471" s="143"/>
      <c r="B1471" s="144"/>
      <c r="C1471" s="145"/>
      <c r="D1471" s="146"/>
      <c r="E1471" s="145"/>
      <c r="F1471" s="145"/>
      <c r="G1471" s="145"/>
      <c r="H1471" s="145"/>
      <c r="I1471" s="147"/>
      <c r="J1471" s="148"/>
      <c r="K1471" s="149"/>
      <c r="L1471" s="150"/>
      <c r="M1471" s="151"/>
      <c r="N1471" s="151"/>
      <c r="O1471" s="150"/>
      <c r="P1471" s="145"/>
      <c r="Q1471" s="152"/>
      <c r="R1471" s="153"/>
      <c r="S1471" s="148"/>
      <c r="T1471" s="154"/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7" t="str">
        <f t="shared" ca="1" si="446"/>
        <v>Pago</v>
      </c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</row>
    <row r="1472" spans="1:208" x14ac:dyDescent="0.2">
      <c r="A1472" s="143"/>
      <c r="B1472" s="144"/>
      <c r="C1472" s="145"/>
      <c r="D1472" s="146"/>
      <c r="E1472" s="145"/>
      <c r="F1472" s="145"/>
      <c r="G1472" s="145"/>
      <c r="H1472" s="145"/>
      <c r="I1472" s="147"/>
      <c r="J1472" s="148"/>
      <c r="K1472" s="149"/>
      <c r="L1472" s="150"/>
      <c r="M1472" s="151"/>
      <c r="N1472" s="151"/>
      <c r="O1472" s="150"/>
      <c r="P1472" s="145"/>
      <c r="Q1472" s="152"/>
      <c r="R1472" s="153"/>
      <c r="S1472" s="148"/>
      <c r="T1472" s="154"/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7" t="str">
        <f t="shared" ca="1" si="446"/>
        <v>Pago</v>
      </c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</row>
    <row r="1473" spans="1:208" x14ac:dyDescent="0.2">
      <c r="A1473" s="143"/>
      <c r="B1473" s="144"/>
      <c r="C1473" s="145"/>
      <c r="D1473" s="146"/>
      <c r="E1473" s="145"/>
      <c r="F1473" s="145"/>
      <c r="G1473" s="145"/>
      <c r="H1473" s="145"/>
      <c r="I1473" s="147"/>
      <c r="J1473" s="148"/>
      <c r="K1473" s="149"/>
      <c r="L1473" s="150"/>
      <c r="M1473" s="151"/>
      <c r="N1473" s="151"/>
      <c r="O1473" s="150"/>
      <c r="P1473" s="145"/>
      <c r="Q1473" s="152"/>
      <c r="R1473" s="153"/>
      <c r="S1473" s="148"/>
      <c r="T1473" s="154"/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7" t="str">
        <f t="shared" ca="1" si="446"/>
        <v>Pago</v>
      </c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</row>
    <row r="1474" spans="1:208" x14ac:dyDescent="0.2">
      <c r="A1474" s="143"/>
      <c r="B1474" s="144"/>
      <c r="C1474" s="145"/>
      <c r="D1474" s="146"/>
      <c r="E1474" s="145"/>
      <c r="F1474" s="145"/>
      <c r="G1474" s="145"/>
      <c r="H1474" s="145"/>
      <c r="I1474" s="147"/>
      <c r="J1474" s="148"/>
      <c r="K1474" s="149"/>
      <c r="L1474" s="150"/>
      <c r="M1474" s="151"/>
      <c r="N1474" s="151"/>
      <c r="O1474" s="150"/>
      <c r="P1474" s="145"/>
      <c r="Q1474" s="152"/>
      <c r="R1474" s="153"/>
      <c r="S1474" s="148"/>
      <c r="T1474" s="154"/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7" t="str">
        <f t="shared" ca="1" si="446"/>
        <v>Pago</v>
      </c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</row>
    <row r="1475" spans="1:208" x14ac:dyDescent="0.2">
      <c r="A1475" s="127"/>
      <c r="B1475" s="140"/>
      <c r="C1475" s="11"/>
      <c r="D1475" s="129"/>
      <c r="E1475" s="11"/>
      <c r="F1475" s="11"/>
      <c r="G1475" s="11"/>
      <c r="H1475" s="11"/>
      <c r="I1475" s="10"/>
      <c r="J1475" s="5"/>
      <c r="K1475" s="3"/>
      <c r="L1475" s="15"/>
      <c r="M1475" s="9"/>
      <c r="N1475" s="9"/>
      <c r="O1475" s="15"/>
      <c r="P1475" s="11"/>
      <c r="Q1475" s="2"/>
      <c r="R1475" s="4"/>
      <c r="S1475" s="5"/>
      <c r="T1475" s="7"/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7" t="str">
        <f t="shared" ca="1" si="446"/>
        <v>Pago</v>
      </c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</row>
    <row r="1476" spans="1:208" x14ac:dyDescent="0.2">
      <c r="A1476" s="127"/>
      <c r="B1476" s="140"/>
      <c r="C1476" s="11"/>
      <c r="D1476" s="129"/>
      <c r="E1476" s="11"/>
      <c r="F1476" s="11"/>
      <c r="G1476" s="11"/>
      <c r="H1476" s="11"/>
      <c r="I1476" s="10"/>
      <c r="J1476" s="5"/>
      <c r="K1476" s="3"/>
      <c r="L1476" s="15"/>
      <c r="M1476" s="9"/>
      <c r="N1476" s="9"/>
      <c r="O1476" s="15"/>
      <c r="P1476" s="11"/>
      <c r="Q1476" s="2"/>
      <c r="R1476" s="4"/>
      <c r="S1476" s="5"/>
      <c r="T1476" s="7"/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7" t="str">
        <f t="shared" ca="1" si="446"/>
        <v>Pago</v>
      </c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</row>
    <row r="1477" spans="1:208" x14ac:dyDescent="0.2">
      <c r="A1477" s="127"/>
      <c r="B1477" s="140"/>
      <c r="C1477" s="11"/>
      <c r="D1477" s="129"/>
      <c r="E1477" s="11"/>
      <c r="F1477" s="11"/>
      <c r="G1477" s="11"/>
      <c r="H1477" s="11"/>
      <c r="I1477" s="10"/>
      <c r="J1477" s="5"/>
      <c r="K1477" s="3"/>
      <c r="L1477" s="15"/>
      <c r="M1477" s="9"/>
      <c r="N1477" s="9"/>
      <c r="O1477" s="15"/>
      <c r="P1477" s="11"/>
      <c r="Q1477" s="2"/>
      <c r="R1477" s="4"/>
      <c r="S1477" s="5"/>
      <c r="T1477" s="7"/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7" t="str">
        <f t="shared" ca="1" si="446"/>
        <v>Pago</v>
      </c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</row>
    <row r="1478" spans="1:208" x14ac:dyDescent="0.2">
      <c r="A1478" s="127"/>
      <c r="B1478" s="140"/>
      <c r="C1478" s="11"/>
      <c r="D1478" s="129"/>
      <c r="E1478" s="11"/>
      <c r="F1478" s="11"/>
      <c r="G1478" s="11"/>
      <c r="H1478" s="11"/>
      <c r="I1478" s="10"/>
      <c r="J1478" s="5"/>
      <c r="K1478" s="3"/>
      <c r="L1478" s="15"/>
      <c r="M1478" s="9"/>
      <c r="N1478" s="9"/>
      <c r="O1478" s="15"/>
      <c r="P1478" s="11"/>
      <c r="Q1478" s="2"/>
      <c r="R1478" s="4"/>
      <c r="S1478" s="5"/>
      <c r="T1478" s="7"/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7" t="str">
        <f t="shared" ca="1" si="446"/>
        <v>Pago</v>
      </c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</row>
    <row r="1479" spans="1:208" x14ac:dyDescent="0.2">
      <c r="A1479" s="127"/>
      <c r="B1479" s="140"/>
      <c r="C1479" s="11"/>
      <c r="D1479" s="129"/>
      <c r="E1479" s="11"/>
      <c r="F1479" s="11"/>
      <c r="G1479" s="11"/>
      <c r="H1479" s="11"/>
      <c r="I1479" s="10"/>
      <c r="J1479" s="5"/>
      <c r="K1479" s="3"/>
      <c r="L1479" s="15"/>
      <c r="M1479" s="9"/>
      <c r="N1479" s="9"/>
      <c r="O1479" s="15"/>
      <c r="P1479" s="11"/>
      <c r="Q1479" s="2"/>
      <c r="R1479" s="4"/>
      <c r="S1479" s="5"/>
      <c r="T1479" s="7"/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7" t="str">
        <f t="shared" ca="1" si="446"/>
        <v>Pago</v>
      </c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</row>
    <row r="1480" spans="1:208" x14ac:dyDescent="0.2">
      <c r="A1480" s="127"/>
      <c r="B1480" s="140"/>
      <c r="C1480" s="11"/>
      <c r="D1480" s="129"/>
      <c r="E1480" s="11"/>
      <c r="F1480" s="11"/>
      <c r="G1480" s="11"/>
      <c r="H1480" s="11"/>
      <c r="I1480" s="10"/>
      <c r="J1480" s="5"/>
      <c r="K1480" s="3"/>
      <c r="L1480" s="15"/>
      <c r="M1480" s="9"/>
      <c r="N1480" s="9"/>
      <c r="O1480" s="15"/>
      <c r="P1480" s="11"/>
      <c r="Q1480" s="2"/>
      <c r="R1480" s="4"/>
      <c r="S1480" s="5"/>
      <c r="T1480" s="7"/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7" t="str">
        <f t="shared" ca="1" si="446"/>
        <v>Pago</v>
      </c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</row>
    <row r="1481" spans="1:208" x14ac:dyDescent="0.2">
      <c r="A1481" s="127"/>
      <c r="B1481" s="140"/>
      <c r="C1481" s="11"/>
      <c r="D1481" s="129"/>
      <c r="E1481" s="11"/>
      <c r="F1481" s="11"/>
      <c r="G1481" s="11"/>
      <c r="H1481" s="11"/>
      <c r="I1481" s="10"/>
      <c r="J1481" s="5"/>
      <c r="K1481" s="3"/>
      <c r="L1481" s="15"/>
      <c r="M1481" s="9"/>
      <c r="N1481" s="9"/>
      <c r="O1481" s="15"/>
      <c r="P1481" s="11"/>
      <c r="Q1481" s="2"/>
      <c r="R1481" s="4"/>
      <c r="S1481" s="5"/>
      <c r="T1481" s="7"/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7" t="str">
        <f t="shared" ca="1" si="446"/>
        <v>Pago</v>
      </c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</row>
    <row r="1482" spans="1:208" x14ac:dyDescent="0.2">
      <c r="A1482" s="127"/>
      <c r="B1482" s="140"/>
      <c r="C1482" s="11"/>
      <c r="D1482" s="129"/>
      <c r="E1482" s="11"/>
      <c r="F1482" s="11"/>
      <c r="G1482" s="11"/>
      <c r="H1482" s="11"/>
      <c r="I1482" s="10"/>
      <c r="J1482" s="5"/>
      <c r="K1482" s="3"/>
      <c r="L1482" s="15"/>
      <c r="M1482" s="9"/>
      <c r="N1482" s="9"/>
      <c r="O1482" s="15"/>
      <c r="P1482" s="11"/>
      <c r="Q1482" s="2"/>
      <c r="R1482" s="4"/>
      <c r="S1482" s="5"/>
      <c r="T1482" s="7"/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7" t="str">
        <f t="shared" ca="1" si="446"/>
        <v>Pago</v>
      </c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</row>
    <row r="1483" spans="1:208" x14ac:dyDescent="0.2">
      <c r="A1483" s="127"/>
      <c r="B1483" s="140"/>
      <c r="C1483" s="11"/>
      <c r="D1483" s="129"/>
      <c r="E1483" s="11"/>
      <c r="F1483" s="11"/>
      <c r="G1483" s="11"/>
      <c r="H1483" s="11"/>
      <c r="I1483" s="10"/>
      <c r="J1483" s="5"/>
      <c r="K1483" s="3"/>
      <c r="L1483" s="15"/>
      <c r="M1483" s="9"/>
      <c r="N1483" s="9"/>
      <c r="O1483" s="15"/>
      <c r="P1483" s="11"/>
      <c r="Q1483" s="2"/>
      <c r="R1483" s="4"/>
      <c r="S1483" s="5"/>
      <c r="T1483" s="7"/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7" t="str">
        <f t="shared" ca="1" si="446"/>
        <v>Pago</v>
      </c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</row>
    <row r="1484" spans="1:208" x14ac:dyDescent="0.2">
      <c r="A1484" s="127"/>
      <c r="B1484" s="140"/>
      <c r="C1484" s="11"/>
      <c r="D1484" s="129"/>
      <c r="E1484" s="11"/>
      <c r="F1484" s="11"/>
      <c r="G1484" s="11"/>
      <c r="H1484" s="11"/>
      <c r="I1484" s="10"/>
      <c r="J1484" s="5"/>
      <c r="K1484" s="3"/>
      <c r="L1484" s="15"/>
      <c r="M1484" s="9"/>
      <c r="N1484" s="9"/>
      <c r="O1484" s="15"/>
      <c r="P1484" s="11"/>
      <c r="Q1484" s="2"/>
      <c r="R1484" s="4"/>
      <c r="S1484" s="5"/>
      <c r="T1484" s="7"/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7" t="str">
        <f t="shared" ca="1" si="446"/>
        <v>Pago</v>
      </c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</row>
    <row r="1485" spans="1:208" x14ac:dyDescent="0.2">
      <c r="A1485" s="127"/>
      <c r="B1485" s="140"/>
      <c r="C1485" s="11"/>
      <c r="D1485" s="129"/>
      <c r="E1485" s="11"/>
      <c r="F1485" s="11"/>
      <c r="G1485" s="11"/>
      <c r="H1485" s="11"/>
      <c r="I1485" s="10"/>
      <c r="J1485" s="5"/>
      <c r="K1485" s="3"/>
      <c r="L1485" s="15"/>
      <c r="M1485" s="9"/>
      <c r="N1485" s="9"/>
      <c r="O1485" s="15"/>
      <c r="P1485" s="11"/>
      <c r="Q1485" s="2"/>
      <c r="R1485" s="4"/>
      <c r="S1485" s="5"/>
      <c r="T1485" s="7"/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7" t="str">
        <f t="shared" ref="AG1485:AG1548" ca="1" si="450">IF(W1485&lt;TODAY(),"Pago","")</f>
        <v>Pago</v>
      </c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</row>
    <row r="1486" spans="1:208" x14ac:dyDescent="0.2">
      <c r="A1486" s="127"/>
      <c r="B1486" s="140"/>
      <c r="C1486" s="11"/>
      <c r="D1486" s="129"/>
      <c r="E1486" s="11"/>
      <c r="F1486" s="11"/>
      <c r="G1486" s="11"/>
      <c r="H1486" s="11"/>
      <c r="I1486" s="10"/>
      <c r="J1486" s="5"/>
      <c r="K1486" s="3"/>
      <c r="L1486" s="15"/>
      <c r="M1486" s="9"/>
      <c r="N1486" s="9"/>
      <c r="O1486" s="15"/>
      <c r="P1486" s="11"/>
      <c r="Q1486" s="2"/>
      <c r="R1486" s="4"/>
      <c r="S1486" s="5"/>
      <c r="T1486" s="7"/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7" t="str">
        <f t="shared" ca="1" si="450"/>
        <v>Pago</v>
      </c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</row>
    <row r="1487" spans="1:208" x14ac:dyDescent="0.2">
      <c r="A1487" s="127"/>
      <c r="B1487" s="140"/>
      <c r="C1487" s="11"/>
      <c r="D1487" s="129"/>
      <c r="E1487" s="11"/>
      <c r="F1487" s="11"/>
      <c r="G1487" s="11"/>
      <c r="H1487" s="11"/>
      <c r="I1487" s="10"/>
      <c r="J1487" s="5"/>
      <c r="K1487" s="3"/>
      <c r="L1487" s="15"/>
      <c r="M1487" s="9"/>
      <c r="N1487" s="9"/>
      <c r="O1487" s="15"/>
      <c r="P1487" s="11"/>
      <c r="Q1487" s="2"/>
      <c r="R1487" s="4"/>
      <c r="S1487" s="5"/>
      <c r="T1487" s="7"/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7" t="str">
        <f t="shared" ca="1" si="450"/>
        <v>Pago</v>
      </c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</row>
    <row r="1488" spans="1:208" x14ac:dyDescent="0.2">
      <c r="A1488" s="127"/>
      <c r="B1488" s="140"/>
      <c r="C1488" s="11"/>
      <c r="D1488" s="129"/>
      <c r="E1488" s="11"/>
      <c r="F1488" s="11"/>
      <c r="G1488" s="11"/>
      <c r="H1488" s="11"/>
      <c r="I1488" s="10"/>
      <c r="J1488" s="5"/>
      <c r="K1488" s="3"/>
      <c r="L1488" s="15"/>
      <c r="M1488" s="9"/>
      <c r="N1488" s="9"/>
      <c r="O1488" s="15"/>
      <c r="P1488" s="11"/>
      <c r="Q1488" s="2"/>
      <c r="R1488" s="4"/>
      <c r="S1488" s="5"/>
      <c r="T1488" s="7"/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7" t="str">
        <f t="shared" ca="1" si="450"/>
        <v>Pago</v>
      </c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</row>
    <row r="1489" spans="1:208" x14ac:dyDescent="0.2">
      <c r="A1489" s="127"/>
      <c r="B1489" s="140"/>
      <c r="C1489" s="11"/>
      <c r="D1489" s="129"/>
      <c r="E1489" s="11"/>
      <c r="F1489" s="11"/>
      <c r="G1489" s="11"/>
      <c r="H1489" s="11"/>
      <c r="I1489" s="10"/>
      <c r="J1489" s="5"/>
      <c r="K1489" s="3"/>
      <c r="L1489" s="15"/>
      <c r="M1489" s="9"/>
      <c r="N1489" s="9"/>
      <c r="O1489" s="15"/>
      <c r="P1489" s="11"/>
      <c r="Q1489" s="2"/>
      <c r="R1489" s="4"/>
      <c r="S1489" s="5"/>
      <c r="T1489" s="7"/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7" t="str">
        <f t="shared" ca="1" si="450"/>
        <v>Pago</v>
      </c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</row>
    <row r="1490" spans="1:208" x14ac:dyDescent="0.2">
      <c r="A1490" s="127"/>
      <c r="B1490" s="140"/>
      <c r="C1490" s="11"/>
      <c r="D1490" s="129"/>
      <c r="E1490" s="11"/>
      <c r="F1490" s="11"/>
      <c r="G1490" s="11"/>
      <c r="H1490" s="11"/>
      <c r="I1490" s="10"/>
      <c r="J1490" s="5"/>
      <c r="K1490" s="3"/>
      <c r="L1490" s="15"/>
      <c r="M1490" s="9"/>
      <c r="N1490" s="9"/>
      <c r="O1490" s="15"/>
      <c r="P1490" s="11"/>
      <c r="Q1490" s="2"/>
      <c r="R1490" s="4"/>
      <c r="S1490" s="5"/>
      <c r="T1490" s="7"/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7" t="str">
        <f t="shared" ca="1" si="450"/>
        <v>Pago</v>
      </c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</row>
    <row r="1491" spans="1:208" x14ac:dyDescent="0.2">
      <c r="A1491" s="127"/>
      <c r="B1491" s="140"/>
      <c r="C1491" s="11"/>
      <c r="D1491" s="129"/>
      <c r="E1491" s="11"/>
      <c r="F1491" s="11"/>
      <c r="G1491" s="11"/>
      <c r="H1491" s="11"/>
      <c r="I1491" s="10"/>
      <c r="J1491" s="5"/>
      <c r="K1491" s="3"/>
      <c r="L1491" s="15"/>
      <c r="M1491" s="9"/>
      <c r="N1491" s="9"/>
      <c r="O1491" s="15"/>
      <c r="P1491" s="11"/>
      <c r="Q1491" s="2"/>
      <c r="R1491" s="4"/>
      <c r="S1491" s="5"/>
      <c r="T1491" s="7"/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7" t="str">
        <f t="shared" ca="1" si="450"/>
        <v>Pago</v>
      </c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</row>
    <row r="1492" spans="1:208" x14ac:dyDescent="0.2">
      <c r="A1492" s="127"/>
      <c r="B1492" s="140"/>
      <c r="C1492" s="11"/>
      <c r="D1492" s="129"/>
      <c r="E1492" s="11"/>
      <c r="F1492" s="11"/>
      <c r="G1492" s="11"/>
      <c r="H1492" s="11"/>
      <c r="I1492" s="10"/>
      <c r="J1492" s="5"/>
      <c r="K1492" s="3"/>
      <c r="L1492" s="15"/>
      <c r="M1492" s="9"/>
      <c r="N1492" s="9"/>
      <c r="O1492" s="15"/>
      <c r="P1492" s="11"/>
      <c r="Q1492" s="2"/>
      <c r="R1492" s="4"/>
      <c r="S1492" s="5"/>
      <c r="T1492" s="7"/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7" t="str">
        <f t="shared" ca="1" si="450"/>
        <v>Pago</v>
      </c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</row>
    <row r="1493" spans="1:208" x14ac:dyDescent="0.2">
      <c r="A1493" s="127"/>
      <c r="B1493" s="140"/>
      <c r="C1493" s="11"/>
      <c r="D1493" s="129"/>
      <c r="E1493" s="11"/>
      <c r="F1493" s="11"/>
      <c r="G1493" s="11"/>
      <c r="H1493" s="11"/>
      <c r="I1493" s="10"/>
      <c r="J1493" s="5"/>
      <c r="K1493" s="3"/>
      <c r="L1493" s="15"/>
      <c r="M1493" s="9"/>
      <c r="N1493" s="9"/>
      <c r="O1493" s="15"/>
      <c r="P1493" s="11"/>
      <c r="Q1493" s="2"/>
      <c r="R1493" s="4"/>
      <c r="S1493" s="5"/>
      <c r="T1493" s="7"/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7" t="str">
        <f t="shared" ca="1" si="450"/>
        <v>Pago</v>
      </c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</row>
    <row r="1494" spans="1:208" x14ac:dyDescent="0.2">
      <c r="A1494" s="127"/>
      <c r="B1494" s="140"/>
      <c r="C1494" s="11"/>
      <c r="D1494" s="129"/>
      <c r="E1494" s="11"/>
      <c r="F1494" s="11"/>
      <c r="G1494" s="11"/>
      <c r="H1494" s="11"/>
      <c r="I1494" s="10"/>
      <c r="J1494" s="5"/>
      <c r="K1494" s="3"/>
      <c r="L1494" s="15"/>
      <c r="M1494" s="9"/>
      <c r="N1494" s="9"/>
      <c r="O1494" s="15"/>
      <c r="P1494" s="11"/>
      <c r="Q1494" s="2"/>
      <c r="R1494" s="4"/>
      <c r="S1494" s="5"/>
      <c r="T1494" s="7"/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7" t="str">
        <f t="shared" ca="1" si="450"/>
        <v>Pago</v>
      </c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</row>
    <row r="1495" spans="1:208" x14ac:dyDescent="0.2">
      <c r="A1495" s="127"/>
      <c r="B1495" s="140"/>
      <c r="C1495" s="11"/>
      <c r="D1495" s="129"/>
      <c r="E1495" s="11"/>
      <c r="F1495" s="11"/>
      <c r="G1495" s="11"/>
      <c r="H1495" s="11"/>
      <c r="I1495" s="10"/>
      <c r="J1495" s="5"/>
      <c r="K1495" s="3"/>
      <c r="L1495" s="15"/>
      <c r="M1495" s="9"/>
      <c r="N1495" s="9"/>
      <c r="O1495" s="15"/>
      <c r="P1495" s="11"/>
      <c r="Q1495" s="2"/>
      <c r="R1495" s="4"/>
      <c r="S1495" s="5"/>
      <c r="T1495" s="7"/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7" t="str">
        <f t="shared" ca="1" si="450"/>
        <v>Pago</v>
      </c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</row>
    <row r="1496" spans="1:208" x14ac:dyDescent="0.2">
      <c r="A1496" s="127"/>
      <c r="B1496" s="140"/>
      <c r="C1496" s="11"/>
      <c r="D1496" s="129"/>
      <c r="E1496" s="11"/>
      <c r="F1496" s="11"/>
      <c r="G1496" s="11"/>
      <c r="H1496" s="11"/>
      <c r="I1496" s="10"/>
      <c r="J1496" s="5"/>
      <c r="K1496" s="3"/>
      <c r="L1496" s="15"/>
      <c r="M1496" s="9"/>
      <c r="N1496" s="9"/>
      <c r="O1496" s="15"/>
      <c r="P1496" s="11"/>
      <c r="Q1496" s="2"/>
      <c r="R1496" s="4"/>
      <c r="S1496" s="5"/>
      <c r="T1496" s="7"/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7" t="str">
        <f t="shared" ca="1" si="450"/>
        <v>Pago</v>
      </c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</row>
    <row r="1497" spans="1:208" x14ac:dyDescent="0.2">
      <c r="A1497" s="127"/>
      <c r="B1497" s="140"/>
      <c r="C1497" s="11"/>
      <c r="D1497" s="129"/>
      <c r="E1497" s="11"/>
      <c r="F1497" s="11"/>
      <c r="G1497" s="11"/>
      <c r="H1497" s="11"/>
      <c r="I1497" s="10"/>
      <c r="J1497" s="5"/>
      <c r="K1497" s="3"/>
      <c r="L1497" s="15"/>
      <c r="M1497" s="9"/>
      <c r="N1497" s="9"/>
      <c r="O1497" s="15"/>
      <c r="P1497" s="11"/>
      <c r="Q1497" s="2"/>
      <c r="R1497" s="4"/>
      <c r="S1497" s="5"/>
      <c r="T1497" s="7"/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7" t="str">
        <f t="shared" ca="1" si="450"/>
        <v>Pago</v>
      </c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</row>
    <row r="1498" spans="1:208" x14ac:dyDescent="0.2">
      <c r="A1498" s="127"/>
      <c r="B1498" s="140"/>
      <c r="C1498" s="11"/>
      <c r="D1498" s="129"/>
      <c r="E1498" s="11"/>
      <c r="F1498" s="11"/>
      <c r="G1498" s="11"/>
      <c r="H1498" s="11"/>
      <c r="I1498" s="10"/>
      <c r="J1498" s="5"/>
      <c r="K1498" s="3"/>
      <c r="L1498" s="15"/>
      <c r="M1498" s="9"/>
      <c r="N1498" s="9"/>
      <c r="O1498" s="15"/>
      <c r="P1498" s="11"/>
      <c r="Q1498" s="2"/>
      <c r="R1498" s="4"/>
      <c r="S1498" s="5"/>
      <c r="T1498" s="7"/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7" t="str">
        <f t="shared" ca="1" si="450"/>
        <v>Pago</v>
      </c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</row>
    <row r="1499" spans="1:208" x14ac:dyDescent="0.2">
      <c r="A1499" s="127"/>
      <c r="B1499" s="140"/>
      <c r="C1499" s="11"/>
      <c r="D1499" s="129"/>
      <c r="E1499" s="11"/>
      <c r="F1499" s="11"/>
      <c r="G1499" s="11"/>
      <c r="H1499" s="11"/>
      <c r="I1499" s="10"/>
      <c r="J1499" s="5"/>
      <c r="K1499" s="3"/>
      <c r="L1499" s="15"/>
      <c r="M1499" s="9"/>
      <c r="N1499" s="9"/>
      <c r="O1499" s="15"/>
      <c r="P1499" s="11"/>
      <c r="Q1499" s="2"/>
      <c r="R1499" s="4"/>
      <c r="S1499" s="5"/>
      <c r="T1499" s="7"/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7" t="str">
        <f t="shared" ca="1" si="450"/>
        <v>Pago</v>
      </c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</row>
    <row r="1500" spans="1:208" x14ac:dyDescent="0.2">
      <c r="A1500" s="127"/>
      <c r="B1500" s="140"/>
      <c r="C1500" s="11"/>
      <c r="D1500" s="129"/>
      <c r="E1500" s="11"/>
      <c r="F1500" s="11"/>
      <c r="G1500" s="11"/>
      <c r="H1500" s="11"/>
      <c r="I1500" s="10"/>
      <c r="J1500" s="5"/>
      <c r="K1500" s="3"/>
      <c r="L1500" s="15"/>
      <c r="M1500" s="9"/>
      <c r="N1500" s="9"/>
      <c r="O1500" s="15"/>
      <c r="P1500" s="11"/>
      <c r="Q1500" s="2"/>
      <c r="R1500" s="4"/>
      <c r="S1500" s="5"/>
      <c r="T1500" s="7"/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7" t="str">
        <f t="shared" ca="1" si="450"/>
        <v>Pago</v>
      </c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</row>
    <row r="1501" spans="1:208" x14ac:dyDescent="0.2">
      <c r="A1501" s="127"/>
      <c r="B1501" s="140"/>
      <c r="C1501" s="11"/>
      <c r="D1501" s="129"/>
      <c r="E1501" s="11"/>
      <c r="F1501" s="11"/>
      <c r="G1501" s="11"/>
      <c r="H1501" s="11"/>
      <c r="I1501" s="10"/>
      <c r="J1501" s="5"/>
      <c r="K1501" s="3"/>
      <c r="L1501" s="15"/>
      <c r="M1501" s="9"/>
      <c r="N1501" s="9"/>
      <c r="O1501" s="15"/>
      <c r="P1501" s="11"/>
      <c r="Q1501" s="2"/>
      <c r="R1501" s="4"/>
      <c r="S1501" s="5"/>
      <c r="T1501" s="7"/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7" t="str">
        <f t="shared" ca="1" si="450"/>
        <v>Pago</v>
      </c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</row>
    <row r="1502" spans="1:208" x14ac:dyDescent="0.2">
      <c r="A1502" s="127"/>
      <c r="B1502" s="140"/>
      <c r="C1502" s="11"/>
      <c r="D1502" s="129"/>
      <c r="E1502" s="11"/>
      <c r="F1502" s="11"/>
      <c r="G1502" s="11"/>
      <c r="H1502" s="11"/>
      <c r="I1502" s="10"/>
      <c r="J1502" s="5"/>
      <c r="K1502" s="3"/>
      <c r="L1502" s="15"/>
      <c r="M1502" s="9"/>
      <c r="N1502" s="9"/>
      <c r="O1502" s="15"/>
      <c r="P1502" s="11"/>
      <c r="Q1502" s="2"/>
      <c r="R1502" s="4"/>
      <c r="S1502" s="5"/>
      <c r="T1502" s="7"/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7" t="str">
        <f t="shared" ca="1" si="450"/>
        <v>Pago</v>
      </c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</row>
    <row r="1503" spans="1:208" x14ac:dyDescent="0.2">
      <c r="A1503" s="127"/>
      <c r="B1503" s="140"/>
      <c r="C1503" s="11"/>
      <c r="D1503" s="129"/>
      <c r="E1503" s="11"/>
      <c r="F1503" s="11"/>
      <c r="G1503" s="11"/>
      <c r="H1503" s="11"/>
      <c r="I1503" s="10"/>
      <c r="J1503" s="5"/>
      <c r="K1503" s="3"/>
      <c r="L1503" s="15"/>
      <c r="M1503" s="9"/>
      <c r="N1503" s="9"/>
      <c r="O1503" s="15"/>
      <c r="P1503" s="11"/>
      <c r="Q1503" s="2"/>
      <c r="R1503" s="4"/>
      <c r="S1503" s="5"/>
      <c r="T1503" s="7"/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7" t="str">
        <f t="shared" ca="1" si="450"/>
        <v>Pago</v>
      </c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</row>
    <row r="1504" spans="1:208" x14ac:dyDescent="0.2">
      <c r="A1504" s="127"/>
      <c r="B1504" s="140"/>
      <c r="C1504" s="11"/>
      <c r="D1504" s="129"/>
      <c r="E1504" s="11"/>
      <c r="F1504" s="11"/>
      <c r="G1504" s="11"/>
      <c r="H1504" s="11"/>
      <c r="I1504" s="10"/>
      <c r="J1504" s="5"/>
      <c r="K1504" s="3"/>
      <c r="L1504" s="15"/>
      <c r="M1504" s="9"/>
      <c r="N1504" s="9"/>
      <c r="O1504" s="15"/>
      <c r="P1504" s="11"/>
      <c r="Q1504" s="2"/>
      <c r="R1504" s="4"/>
      <c r="S1504" s="5"/>
      <c r="T1504" s="7"/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7" t="str">
        <f t="shared" ca="1" si="450"/>
        <v>Pago</v>
      </c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</row>
    <row r="1505" spans="1:208" x14ac:dyDescent="0.2">
      <c r="A1505" s="127"/>
      <c r="B1505" s="140"/>
      <c r="C1505" s="11"/>
      <c r="D1505" s="129"/>
      <c r="E1505" s="11"/>
      <c r="F1505" s="11"/>
      <c r="G1505" s="11"/>
      <c r="H1505" s="11"/>
      <c r="I1505" s="10"/>
      <c r="J1505" s="5"/>
      <c r="K1505" s="3"/>
      <c r="L1505" s="15"/>
      <c r="M1505" s="9"/>
      <c r="N1505" s="9"/>
      <c r="O1505" s="15"/>
      <c r="P1505" s="11"/>
      <c r="Q1505" s="2"/>
      <c r="R1505" s="4"/>
      <c r="S1505" s="5"/>
      <c r="T1505" s="7"/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7" t="str">
        <f t="shared" ca="1" si="450"/>
        <v>Pago</v>
      </c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</row>
    <row r="1506" spans="1:208" x14ac:dyDescent="0.2">
      <c r="A1506" s="127"/>
      <c r="B1506" s="140"/>
      <c r="C1506" s="11"/>
      <c r="D1506" s="129"/>
      <c r="E1506" s="11"/>
      <c r="F1506" s="11"/>
      <c r="G1506" s="11"/>
      <c r="H1506" s="11"/>
      <c r="I1506" s="10"/>
      <c r="J1506" s="5"/>
      <c r="K1506" s="3"/>
      <c r="L1506" s="15"/>
      <c r="M1506" s="9"/>
      <c r="N1506" s="9"/>
      <c r="O1506" s="15"/>
      <c r="P1506" s="11"/>
      <c r="Q1506" s="2"/>
      <c r="R1506" s="4"/>
      <c r="S1506" s="5"/>
      <c r="T1506" s="7"/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7" t="str">
        <f t="shared" ca="1" si="450"/>
        <v>Pago</v>
      </c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</row>
    <row r="1507" spans="1:208" x14ac:dyDescent="0.2">
      <c r="A1507" s="127"/>
      <c r="B1507" s="140"/>
      <c r="C1507" s="11"/>
      <c r="D1507" s="129"/>
      <c r="E1507" s="11"/>
      <c r="F1507" s="11"/>
      <c r="G1507" s="11"/>
      <c r="H1507" s="11"/>
      <c r="I1507" s="10"/>
      <c r="J1507" s="5"/>
      <c r="K1507" s="3"/>
      <c r="L1507" s="15"/>
      <c r="M1507" s="9"/>
      <c r="N1507" s="9"/>
      <c r="O1507" s="15"/>
      <c r="P1507" s="11"/>
      <c r="Q1507" s="2"/>
      <c r="R1507" s="4"/>
      <c r="S1507" s="5"/>
      <c r="T1507" s="7"/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7" t="str">
        <f t="shared" ca="1" si="450"/>
        <v>Pago</v>
      </c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</row>
    <row r="1508" spans="1:208" x14ac:dyDescent="0.2">
      <c r="A1508" s="127"/>
      <c r="B1508" s="140"/>
      <c r="C1508" s="11"/>
      <c r="D1508" s="129"/>
      <c r="E1508" s="11"/>
      <c r="F1508" s="11"/>
      <c r="G1508" s="11"/>
      <c r="H1508" s="11"/>
      <c r="I1508" s="10"/>
      <c r="J1508" s="5"/>
      <c r="K1508" s="3"/>
      <c r="L1508" s="15"/>
      <c r="M1508" s="9"/>
      <c r="N1508" s="9"/>
      <c r="O1508" s="15"/>
      <c r="P1508" s="11"/>
      <c r="Q1508" s="2"/>
      <c r="R1508" s="4"/>
      <c r="S1508" s="5"/>
      <c r="T1508" s="7"/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7" t="str">
        <f t="shared" ca="1" si="450"/>
        <v>Pago</v>
      </c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</row>
    <row r="1509" spans="1:208" x14ac:dyDescent="0.2">
      <c r="A1509" s="127"/>
      <c r="B1509" s="140"/>
      <c r="C1509" s="11"/>
      <c r="D1509" s="129"/>
      <c r="E1509" s="11"/>
      <c r="F1509" s="11"/>
      <c r="G1509" s="11"/>
      <c r="H1509" s="11"/>
      <c r="I1509" s="10"/>
      <c r="J1509" s="5"/>
      <c r="K1509" s="3"/>
      <c r="L1509" s="15"/>
      <c r="M1509" s="9"/>
      <c r="N1509" s="9"/>
      <c r="O1509" s="15"/>
      <c r="P1509" s="11"/>
      <c r="Q1509" s="2"/>
      <c r="R1509" s="4"/>
      <c r="S1509" s="5"/>
      <c r="T1509" s="7"/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7" t="str">
        <f t="shared" ca="1" si="450"/>
        <v>Pago</v>
      </c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</row>
    <row r="1510" spans="1:208" x14ac:dyDescent="0.2">
      <c r="A1510" s="127"/>
      <c r="B1510" s="140"/>
      <c r="C1510" s="11"/>
      <c r="D1510" s="129"/>
      <c r="E1510" s="11"/>
      <c r="F1510" s="11"/>
      <c r="G1510" s="11"/>
      <c r="H1510" s="11"/>
      <c r="I1510" s="10"/>
      <c r="J1510" s="5"/>
      <c r="K1510" s="3"/>
      <c r="L1510" s="15"/>
      <c r="M1510" s="9"/>
      <c r="N1510" s="9"/>
      <c r="O1510" s="15"/>
      <c r="P1510" s="11"/>
      <c r="Q1510" s="2"/>
      <c r="R1510" s="4"/>
      <c r="S1510" s="5"/>
      <c r="T1510" s="7"/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7" t="str">
        <f t="shared" ca="1" si="450"/>
        <v>Pago</v>
      </c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</row>
    <row r="1511" spans="1:208" x14ac:dyDescent="0.2">
      <c r="A1511" s="127"/>
      <c r="B1511" s="140"/>
      <c r="C1511" s="11"/>
      <c r="D1511" s="129"/>
      <c r="E1511" s="11"/>
      <c r="F1511" s="11"/>
      <c r="G1511" s="11"/>
      <c r="H1511" s="11"/>
      <c r="I1511" s="10"/>
      <c r="J1511" s="5"/>
      <c r="K1511" s="3"/>
      <c r="L1511" s="15"/>
      <c r="M1511" s="9"/>
      <c r="N1511" s="9"/>
      <c r="O1511" s="15"/>
      <c r="P1511" s="11"/>
      <c r="Q1511" s="2"/>
      <c r="R1511" s="4"/>
      <c r="S1511" s="5"/>
      <c r="T1511" s="7"/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7" t="str">
        <f t="shared" ca="1" si="450"/>
        <v>Pago</v>
      </c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</row>
    <row r="1512" spans="1:208" x14ac:dyDescent="0.2">
      <c r="A1512" s="127"/>
      <c r="B1512" s="140"/>
      <c r="C1512" s="11"/>
      <c r="D1512" s="129"/>
      <c r="E1512" s="11"/>
      <c r="F1512" s="11"/>
      <c r="G1512" s="11"/>
      <c r="H1512" s="11"/>
      <c r="I1512" s="10"/>
      <c r="J1512" s="5"/>
      <c r="K1512" s="3"/>
      <c r="L1512" s="15"/>
      <c r="M1512" s="9"/>
      <c r="N1512" s="9"/>
      <c r="O1512" s="15"/>
      <c r="P1512" s="11"/>
      <c r="Q1512" s="2"/>
      <c r="R1512" s="4"/>
      <c r="S1512" s="5"/>
      <c r="T1512" s="7"/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7" t="str">
        <f t="shared" ca="1" si="450"/>
        <v>Pago</v>
      </c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</row>
    <row r="1513" spans="1:208" x14ac:dyDescent="0.2">
      <c r="A1513" s="127"/>
      <c r="B1513" s="140"/>
      <c r="C1513" s="11"/>
      <c r="D1513" s="129"/>
      <c r="E1513" s="11"/>
      <c r="F1513" s="11"/>
      <c r="G1513" s="11"/>
      <c r="H1513" s="11"/>
      <c r="I1513" s="10"/>
      <c r="J1513" s="5"/>
      <c r="K1513" s="3"/>
      <c r="L1513" s="15"/>
      <c r="M1513" s="9"/>
      <c r="N1513" s="9"/>
      <c r="O1513" s="15"/>
      <c r="P1513" s="11"/>
      <c r="Q1513" s="2"/>
      <c r="R1513" s="4"/>
      <c r="S1513" s="5"/>
      <c r="T1513" s="7"/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7" t="str">
        <f t="shared" ca="1" si="450"/>
        <v>Pago</v>
      </c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</row>
    <row r="1514" spans="1:208" x14ac:dyDescent="0.2">
      <c r="A1514" s="127"/>
      <c r="B1514" s="140"/>
      <c r="C1514" s="11"/>
      <c r="D1514" s="129"/>
      <c r="E1514" s="11"/>
      <c r="F1514" s="11"/>
      <c r="G1514" s="11"/>
      <c r="H1514" s="11"/>
      <c r="I1514" s="10"/>
      <c r="J1514" s="5"/>
      <c r="K1514" s="3"/>
      <c r="L1514" s="15"/>
      <c r="M1514" s="9"/>
      <c r="N1514" s="9"/>
      <c r="O1514" s="15"/>
      <c r="P1514" s="11"/>
      <c r="Q1514" s="2"/>
      <c r="R1514" s="4"/>
      <c r="S1514" s="5"/>
      <c r="T1514" s="7"/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7" t="str">
        <f t="shared" ca="1" si="450"/>
        <v>Pago</v>
      </c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</row>
    <row r="1515" spans="1:208" x14ac:dyDescent="0.2">
      <c r="A1515" s="127"/>
      <c r="B1515" s="140"/>
      <c r="C1515" s="11"/>
      <c r="D1515" s="129"/>
      <c r="E1515" s="11"/>
      <c r="F1515" s="11"/>
      <c r="G1515" s="11"/>
      <c r="H1515" s="11"/>
      <c r="I1515" s="10"/>
      <c r="J1515" s="5"/>
      <c r="K1515" s="3"/>
      <c r="L1515" s="15"/>
      <c r="M1515" s="9"/>
      <c r="N1515" s="9"/>
      <c r="O1515" s="15"/>
      <c r="P1515" s="11"/>
      <c r="Q1515" s="2"/>
      <c r="R1515" s="4"/>
      <c r="S1515" s="5"/>
      <c r="T1515" s="7"/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7" t="str">
        <f t="shared" ca="1" si="450"/>
        <v>Pago</v>
      </c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</row>
    <row r="1516" spans="1:208" x14ac:dyDescent="0.2">
      <c r="A1516" s="127"/>
      <c r="B1516" s="140"/>
      <c r="C1516" s="11"/>
      <c r="D1516" s="129"/>
      <c r="E1516" s="11"/>
      <c r="F1516" s="11"/>
      <c r="G1516" s="11"/>
      <c r="H1516" s="11"/>
      <c r="I1516" s="10"/>
      <c r="J1516" s="5"/>
      <c r="K1516" s="3"/>
      <c r="L1516" s="15"/>
      <c r="M1516" s="9"/>
      <c r="N1516" s="9"/>
      <c r="O1516" s="15"/>
      <c r="P1516" s="11"/>
      <c r="Q1516" s="2"/>
      <c r="R1516" s="4"/>
      <c r="S1516" s="5"/>
      <c r="T1516" s="7"/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7" t="str">
        <f t="shared" ca="1" si="450"/>
        <v>Pago</v>
      </c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</row>
    <row r="1517" spans="1:208" x14ac:dyDescent="0.2">
      <c r="A1517" s="127"/>
      <c r="B1517" s="140"/>
      <c r="C1517" s="11"/>
      <c r="D1517" s="129"/>
      <c r="E1517" s="11"/>
      <c r="F1517" s="11"/>
      <c r="G1517" s="11"/>
      <c r="H1517" s="11"/>
      <c r="I1517" s="10"/>
      <c r="J1517" s="5"/>
      <c r="K1517" s="3"/>
      <c r="L1517" s="15"/>
      <c r="M1517" s="9"/>
      <c r="N1517" s="9"/>
      <c r="O1517" s="15"/>
      <c r="P1517" s="11"/>
      <c r="Q1517" s="2"/>
      <c r="R1517" s="4"/>
      <c r="S1517" s="5"/>
      <c r="T1517" s="7"/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7" t="str">
        <f t="shared" ca="1" si="450"/>
        <v>Pago</v>
      </c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</row>
    <row r="1518" spans="1:208" x14ac:dyDescent="0.2">
      <c r="A1518" s="127"/>
      <c r="B1518" s="140"/>
      <c r="C1518" s="11"/>
      <c r="D1518" s="129"/>
      <c r="E1518" s="11"/>
      <c r="F1518" s="11"/>
      <c r="G1518" s="11"/>
      <c r="H1518" s="11"/>
      <c r="I1518" s="10"/>
      <c r="J1518" s="5"/>
      <c r="K1518" s="3"/>
      <c r="L1518" s="15"/>
      <c r="M1518" s="9"/>
      <c r="N1518" s="9"/>
      <c r="O1518" s="15"/>
      <c r="P1518" s="11"/>
      <c r="Q1518" s="2"/>
      <c r="R1518" s="4"/>
      <c r="S1518" s="5"/>
      <c r="T1518" s="7"/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7" t="str">
        <f t="shared" ca="1" si="450"/>
        <v>Pago</v>
      </c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</row>
    <row r="1519" spans="1:208" x14ac:dyDescent="0.2">
      <c r="A1519" s="127"/>
      <c r="B1519" s="140"/>
      <c r="C1519" s="11"/>
      <c r="D1519" s="129"/>
      <c r="E1519" s="11"/>
      <c r="F1519" s="11"/>
      <c r="G1519" s="11"/>
      <c r="H1519" s="11"/>
      <c r="I1519" s="10"/>
      <c r="J1519" s="5"/>
      <c r="K1519" s="3"/>
      <c r="L1519" s="15"/>
      <c r="M1519" s="9"/>
      <c r="N1519" s="9"/>
      <c r="O1519" s="15"/>
      <c r="P1519" s="11"/>
      <c r="Q1519" s="2"/>
      <c r="R1519" s="4"/>
      <c r="S1519" s="5"/>
      <c r="T1519" s="7"/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7" t="str">
        <f t="shared" ca="1" si="450"/>
        <v>Pago</v>
      </c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</row>
    <row r="1520" spans="1:208" x14ac:dyDescent="0.2">
      <c r="A1520" s="127"/>
      <c r="B1520" s="140"/>
      <c r="C1520" s="11"/>
      <c r="D1520" s="129"/>
      <c r="E1520" s="11"/>
      <c r="F1520" s="11"/>
      <c r="G1520" s="11"/>
      <c r="H1520" s="11"/>
      <c r="I1520" s="10"/>
      <c r="J1520" s="5"/>
      <c r="K1520" s="3"/>
      <c r="L1520" s="15"/>
      <c r="M1520" s="9"/>
      <c r="N1520" s="9"/>
      <c r="O1520" s="15"/>
      <c r="P1520" s="11"/>
      <c r="Q1520" s="2"/>
      <c r="R1520" s="4"/>
      <c r="S1520" s="5"/>
      <c r="T1520" s="7"/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7" t="str">
        <f t="shared" ca="1" si="450"/>
        <v>Pago</v>
      </c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</row>
    <row r="1521" spans="1:208" x14ac:dyDescent="0.2">
      <c r="A1521" s="127"/>
      <c r="B1521" s="140"/>
      <c r="C1521" s="11"/>
      <c r="D1521" s="129"/>
      <c r="E1521" s="11"/>
      <c r="F1521" s="11"/>
      <c r="G1521" s="11"/>
      <c r="H1521" s="11"/>
      <c r="I1521" s="10"/>
      <c r="J1521" s="5"/>
      <c r="K1521" s="3"/>
      <c r="L1521" s="15"/>
      <c r="M1521" s="9"/>
      <c r="N1521" s="9"/>
      <c r="O1521" s="15"/>
      <c r="P1521" s="11"/>
      <c r="Q1521" s="2"/>
      <c r="R1521" s="4"/>
      <c r="S1521" s="5"/>
      <c r="T1521" s="7"/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7" t="str">
        <f t="shared" ca="1" si="450"/>
        <v>Pago</v>
      </c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</row>
    <row r="1522" spans="1:208" x14ac:dyDescent="0.2">
      <c r="A1522" s="127"/>
      <c r="B1522" s="140"/>
      <c r="C1522" s="11"/>
      <c r="D1522" s="129"/>
      <c r="E1522" s="11"/>
      <c r="F1522" s="11"/>
      <c r="G1522" s="11"/>
      <c r="H1522" s="11"/>
      <c r="I1522" s="10"/>
      <c r="J1522" s="5"/>
      <c r="K1522" s="3"/>
      <c r="L1522" s="15"/>
      <c r="M1522" s="9"/>
      <c r="N1522" s="9"/>
      <c r="O1522" s="15"/>
      <c r="P1522" s="11"/>
      <c r="Q1522" s="2"/>
      <c r="R1522" s="4"/>
      <c r="S1522" s="5"/>
      <c r="T1522" s="7"/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7" t="str">
        <f t="shared" ca="1" si="450"/>
        <v>Pago</v>
      </c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</row>
    <row r="1523" spans="1:208" x14ac:dyDescent="0.2">
      <c r="A1523" s="127"/>
      <c r="B1523" s="140"/>
      <c r="C1523" s="11"/>
      <c r="D1523" s="129"/>
      <c r="E1523" s="11"/>
      <c r="F1523" s="11"/>
      <c r="G1523" s="11"/>
      <c r="H1523" s="11"/>
      <c r="I1523" s="10"/>
      <c r="J1523" s="5"/>
      <c r="K1523" s="3"/>
      <c r="L1523" s="15"/>
      <c r="M1523" s="9"/>
      <c r="N1523" s="9"/>
      <c r="O1523" s="15"/>
      <c r="P1523" s="11"/>
      <c r="Q1523" s="2"/>
      <c r="R1523" s="4"/>
      <c r="S1523" s="5"/>
      <c r="T1523" s="7"/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7" t="str">
        <f t="shared" ca="1" si="450"/>
        <v>Pago</v>
      </c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</row>
    <row r="1524" spans="1:208" x14ac:dyDescent="0.2">
      <c r="A1524" s="127"/>
      <c r="B1524" s="140"/>
      <c r="C1524" s="11"/>
      <c r="D1524" s="129"/>
      <c r="E1524" s="11"/>
      <c r="F1524" s="11"/>
      <c r="G1524" s="11"/>
      <c r="H1524" s="11"/>
      <c r="I1524" s="10"/>
      <c r="J1524" s="5"/>
      <c r="K1524" s="3"/>
      <c r="L1524" s="15"/>
      <c r="M1524" s="9"/>
      <c r="N1524" s="9"/>
      <c r="O1524" s="15"/>
      <c r="P1524" s="11"/>
      <c r="Q1524" s="2"/>
      <c r="R1524" s="4"/>
      <c r="S1524" s="5"/>
      <c r="T1524" s="7"/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7" t="str">
        <f t="shared" ca="1" si="450"/>
        <v>Pago</v>
      </c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</row>
    <row r="1525" spans="1:208" x14ac:dyDescent="0.2">
      <c r="A1525" s="127"/>
      <c r="B1525" s="140"/>
      <c r="C1525" s="11"/>
      <c r="D1525" s="129"/>
      <c r="E1525" s="11"/>
      <c r="F1525" s="11"/>
      <c r="G1525" s="11"/>
      <c r="H1525" s="11"/>
      <c r="I1525" s="10"/>
      <c r="J1525" s="5"/>
      <c r="K1525" s="3"/>
      <c r="L1525" s="15"/>
      <c r="M1525" s="9"/>
      <c r="N1525" s="9"/>
      <c r="O1525" s="15"/>
      <c r="P1525" s="11"/>
      <c r="Q1525" s="2"/>
      <c r="R1525" s="4"/>
      <c r="S1525" s="5"/>
      <c r="T1525" s="7"/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7" t="str">
        <f t="shared" ca="1" si="450"/>
        <v>Pago</v>
      </c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</row>
    <row r="1526" spans="1:208" x14ac:dyDescent="0.2">
      <c r="A1526" s="127"/>
      <c r="B1526" s="140"/>
      <c r="C1526" s="11"/>
      <c r="D1526" s="129"/>
      <c r="E1526" s="11"/>
      <c r="F1526" s="11"/>
      <c r="G1526" s="11"/>
      <c r="H1526" s="11"/>
      <c r="I1526" s="10"/>
      <c r="J1526" s="5"/>
      <c r="K1526" s="3"/>
      <c r="L1526" s="15"/>
      <c r="M1526" s="9"/>
      <c r="N1526" s="9"/>
      <c r="O1526" s="15"/>
      <c r="P1526" s="11"/>
      <c r="Q1526" s="2"/>
      <c r="R1526" s="4"/>
      <c r="S1526" s="5"/>
      <c r="T1526" s="7"/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7" t="str">
        <f t="shared" ca="1" si="450"/>
        <v>Pago</v>
      </c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</row>
    <row r="1527" spans="1:208" x14ac:dyDescent="0.2">
      <c r="A1527" s="127"/>
      <c r="B1527" s="140"/>
      <c r="C1527" s="11"/>
      <c r="D1527" s="129"/>
      <c r="E1527" s="11"/>
      <c r="F1527" s="11"/>
      <c r="G1527" s="11"/>
      <c r="H1527" s="11"/>
      <c r="I1527" s="10"/>
      <c r="J1527" s="5"/>
      <c r="K1527" s="3"/>
      <c r="L1527" s="15"/>
      <c r="M1527" s="9"/>
      <c r="N1527" s="9"/>
      <c r="O1527" s="15"/>
      <c r="P1527" s="11"/>
      <c r="Q1527" s="2"/>
      <c r="R1527" s="4"/>
      <c r="S1527" s="5"/>
      <c r="T1527" s="7"/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7" t="str">
        <f t="shared" ca="1" si="450"/>
        <v>Pago</v>
      </c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</row>
    <row r="1528" spans="1:208" x14ac:dyDescent="0.2">
      <c r="A1528" s="127"/>
      <c r="B1528" s="140"/>
      <c r="C1528" s="11"/>
      <c r="D1528" s="129"/>
      <c r="E1528" s="11"/>
      <c r="F1528" s="11"/>
      <c r="G1528" s="11"/>
      <c r="H1528" s="11"/>
      <c r="I1528" s="10"/>
      <c r="J1528" s="5"/>
      <c r="K1528" s="3"/>
      <c r="L1528" s="15"/>
      <c r="M1528" s="9"/>
      <c r="N1528" s="9"/>
      <c r="O1528" s="15"/>
      <c r="P1528" s="11"/>
      <c r="Q1528" s="2"/>
      <c r="R1528" s="4"/>
      <c r="S1528" s="5"/>
      <c r="T1528" s="7"/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7" t="str">
        <f t="shared" ca="1" si="450"/>
        <v>Pago</v>
      </c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</row>
    <row r="1529" spans="1:208" x14ac:dyDescent="0.2">
      <c r="A1529" s="127"/>
      <c r="B1529" s="140"/>
      <c r="C1529" s="11"/>
      <c r="D1529" s="129"/>
      <c r="E1529" s="11"/>
      <c r="F1529" s="11"/>
      <c r="G1529" s="11"/>
      <c r="H1529" s="11"/>
      <c r="I1529" s="10"/>
      <c r="J1529" s="5"/>
      <c r="K1529" s="3"/>
      <c r="L1529" s="15"/>
      <c r="M1529" s="9"/>
      <c r="N1529" s="9"/>
      <c r="O1529" s="15"/>
      <c r="P1529" s="11"/>
      <c r="Q1529" s="2"/>
      <c r="R1529" s="4"/>
      <c r="S1529" s="5"/>
      <c r="T1529" s="7"/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7" t="str">
        <f t="shared" ca="1" si="450"/>
        <v>Pago</v>
      </c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</row>
    <row r="1530" spans="1:208" x14ac:dyDescent="0.2">
      <c r="A1530" s="127"/>
      <c r="B1530" s="140"/>
      <c r="C1530" s="11"/>
      <c r="D1530" s="129"/>
      <c r="E1530" s="11"/>
      <c r="F1530" s="11"/>
      <c r="G1530" s="11"/>
      <c r="H1530" s="11"/>
      <c r="I1530" s="10"/>
      <c r="J1530" s="5"/>
      <c r="K1530" s="3"/>
      <c r="L1530" s="15"/>
      <c r="M1530" s="9"/>
      <c r="N1530" s="9"/>
      <c r="O1530" s="15"/>
      <c r="P1530" s="11"/>
      <c r="Q1530" s="2"/>
      <c r="R1530" s="4"/>
      <c r="S1530" s="5"/>
      <c r="T1530" s="7"/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7" t="str">
        <f t="shared" ca="1" si="450"/>
        <v>Pago</v>
      </c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</row>
    <row r="1531" spans="1:208" x14ac:dyDescent="0.2">
      <c r="A1531" s="127"/>
      <c r="B1531" s="140"/>
      <c r="C1531" s="11"/>
      <c r="D1531" s="129"/>
      <c r="E1531" s="11"/>
      <c r="F1531" s="11"/>
      <c r="G1531" s="11"/>
      <c r="H1531" s="11"/>
      <c r="I1531" s="10"/>
      <c r="J1531" s="5"/>
      <c r="K1531" s="3"/>
      <c r="L1531" s="15"/>
      <c r="M1531" s="9"/>
      <c r="N1531" s="9"/>
      <c r="O1531" s="15"/>
      <c r="P1531" s="11"/>
      <c r="Q1531" s="2"/>
      <c r="R1531" s="4"/>
      <c r="S1531" s="5"/>
      <c r="T1531" s="7"/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7" t="str">
        <f t="shared" ca="1" si="450"/>
        <v>Pago</v>
      </c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</row>
    <row r="1532" spans="1:208" x14ac:dyDescent="0.2">
      <c r="A1532" s="127"/>
      <c r="B1532" s="140"/>
      <c r="C1532" s="11"/>
      <c r="D1532" s="129"/>
      <c r="E1532" s="11"/>
      <c r="F1532" s="11"/>
      <c r="G1532" s="11"/>
      <c r="H1532" s="11"/>
      <c r="I1532" s="10"/>
      <c r="J1532" s="5"/>
      <c r="K1532" s="3"/>
      <c r="L1532" s="15"/>
      <c r="M1532" s="9"/>
      <c r="N1532" s="9"/>
      <c r="O1532" s="15"/>
      <c r="P1532" s="11"/>
      <c r="Q1532" s="2"/>
      <c r="R1532" s="4"/>
      <c r="S1532" s="5"/>
      <c r="T1532" s="7"/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7" t="str">
        <f t="shared" ca="1" si="450"/>
        <v>Pago</v>
      </c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</row>
    <row r="1533" spans="1:208" x14ac:dyDescent="0.2">
      <c r="A1533" s="127"/>
      <c r="B1533" s="140"/>
      <c r="C1533" s="11"/>
      <c r="D1533" s="129"/>
      <c r="E1533" s="11"/>
      <c r="F1533" s="11"/>
      <c r="G1533" s="11"/>
      <c r="H1533" s="11"/>
      <c r="I1533" s="10"/>
      <c r="J1533" s="5"/>
      <c r="K1533" s="3"/>
      <c r="L1533" s="15"/>
      <c r="M1533" s="9"/>
      <c r="N1533" s="9"/>
      <c r="O1533" s="15"/>
      <c r="P1533" s="11"/>
      <c r="Q1533" s="2"/>
      <c r="R1533" s="4"/>
      <c r="S1533" s="5"/>
      <c r="T1533" s="7"/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7" t="str">
        <f t="shared" ca="1" si="450"/>
        <v>Pago</v>
      </c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</row>
    <row r="1534" spans="1:208" x14ac:dyDescent="0.2">
      <c r="A1534" s="127"/>
      <c r="B1534" s="140"/>
      <c r="C1534" s="11"/>
      <c r="D1534" s="129"/>
      <c r="E1534" s="11"/>
      <c r="F1534" s="11"/>
      <c r="G1534" s="11"/>
      <c r="H1534" s="11"/>
      <c r="I1534" s="10"/>
      <c r="J1534" s="5"/>
      <c r="K1534" s="3"/>
      <c r="L1534" s="15"/>
      <c r="M1534" s="9"/>
      <c r="N1534" s="9"/>
      <c r="O1534" s="15"/>
      <c r="P1534" s="11"/>
      <c r="Q1534" s="2"/>
      <c r="R1534" s="4"/>
      <c r="S1534" s="5"/>
      <c r="T1534" s="7"/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7" t="str">
        <f t="shared" ca="1" si="450"/>
        <v>Pago</v>
      </c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</row>
    <row r="1535" spans="1:208" x14ac:dyDescent="0.2">
      <c r="A1535" s="127"/>
      <c r="B1535" s="140"/>
      <c r="C1535" s="11"/>
      <c r="D1535" s="129"/>
      <c r="E1535" s="11"/>
      <c r="F1535" s="11"/>
      <c r="G1535" s="11"/>
      <c r="H1535" s="11"/>
      <c r="I1535" s="10"/>
      <c r="J1535" s="5"/>
      <c r="K1535" s="3"/>
      <c r="L1535" s="15"/>
      <c r="M1535" s="9"/>
      <c r="N1535" s="9"/>
      <c r="O1535" s="15"/>
      <c r="P1535" s="11"/>
      <c r="Q1535" s="2"/>
      <c r="R1535" s="4"/>
      <c r="S1535" s="5"/>
      <c r="T1535" s="7"/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7" t="str">
        <f t="shared" ca="1" si="450"/>
        <v>Pago</v>
      </c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</row>
    <row r="1536" spans="1:208" x14ac:dyDescent="0.2">
      <c r="A1536" s="127"/>
      <c r="B1536" s="140"/>
      <c r="C1536" s="11"/>
      <c r="D1536" s="129"/>
      <c r="E1536" s="11"/>
      <c r="F1536" s="11"/>
      <c r="G1536" s="11"/>
      <c r="H1536" s="11"/>
      <c r="I1536" s="10"/>
      <c r="J1536" s="5"/>
      <c r="K1536" s="3"/>
      <c r="L1536" s="15"/>
      <c r="M1536" s="9"/>
      <c r="N1536" s="9"/>
      <c r="O1536" s="15"/>
      <c r="P1536" s="11"/>
      <c r="Q1536" s="2"/>
      <c r="R1536" s="4"/>
      <c r="S1536" s="5"/>
      <c r="T1536" s="7"/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7" t="str">
        <f t="shared" ca="1" si="450"/>
        <v>Pago</v>
      </c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</row>
    <row r="1537" spans="1:208" x14ac:dyDescent="0.2">
      <c r="A1537" s="127"/>
      <c r="B1537" s="140"/>
      <c r="C1537" s="11"/>
      <c r="D1537" s="129"/>
      <c r="E1537" s="11"/>
      <c r="F1537" s="11"/>
      <c r="G1537" s="11"/>
      <c r="H1537" s="11"/>
      <c r="I1537" s="10"/>
      <c r="J1537" s="5"/>
      <c r="K1537" s="3"/>
      <c r="L1537" s="15"/>
      <c r="M1537" s="9"/>
      <c r="N1537" s="9"/>
      <c r="O1537" s="15"/>
      <c r="P1537" s="11"/>
      <c r="Q1537" s="2"/>
      <c r="R1537" s="4"/>
      <c r="S1537" s="5"/>
      <c r="T1537" s="7"/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7" t="str">
        <f t="shared" ca="1" si="450"/>
        <v>Pago</v>
      </c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</row>
    <row r="1538" spans="1:208" x14ac:dyDescent="0.2">
      <c r="A1538" s="127"/>
      <c r="B1538" s="140"/>
      <c r="C1538" s="11"/>
      <c r="D1538" s="129"/>
      <c r="E1538" s="11"/>
      <c r="F1538" s="11"/>
      <c r="G1538" s="11"/>
      <c r="H1538" s="11"/>
      <c r="I1538" s="10"/>
      <c r="J1538" s="5"/>
      <c r="K1538" s="3"/>
      <c r="L1538" s="15"/>
      <c r="M1538" s="9"/>
      <c r="N1538" s="9"/>
      <c r="O1538" s="15"/>
      <c r="P1538" s="11"/>
      <c r="Q1538" s="2"/>
      <c r="R1538" s="4"/>
      <c r="S1538" s="5"/>
      <c r="T1538" s="7"/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7" t="str">
        <f t="shared" ca="1" si="450"/>
        <v>Pago</v>
      </c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</row>
    <row r="1539" spans="1:208" x14ac:dyDescent="0.2">
      <c r="A1539" s="127"/>
      <c r="B1539" s="140"/>
      <c r="C1539" s="11"/>
      <c r="D1539" s="129"/>
      <c r="E1539" s="11"/>
      <c r="F1539" s="11"/>
      <c r="G1539" s="11"/>
      <c r="H1539" s="11"/>
      <c r="I1539" s="10"/>
      <c r="J1539" s="5"/>
      <c r="K1539" s="3"/>
      <c r="L1539" s="15"/>
      <c r="M1539" s="9"/>
      <c r="N1539" s="9"/>
      <c r="O1539" s="15"/>
      <c r="P1539" s="11"/>
      <c r="Q1539" s="2"/>
      <c r="R1539" s="4"/>
      <c r="S1539" s="5"/>
      <c r="T1539" s="7"/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7" t="str">
        <f t="shared" ca="1" si="450"/>
        <v>Pago</v>
      </c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</row>
    <row r="1540" spans="1:208" x14ac:dyDescent="0.2">
      <c r="A1540" s="127"/>
      <c r="B1540" s="140"/>
      <c r="C1540" s="11"/>
      <c r="D1540" s="129"/>
      <c r="E1540" s="11"/>
      <c r="F1540" s="11"/>
      <c r="G1540" s="11"/>
      <c r="H1540" s="11"/>
      <c r="I1540" s="10"/>
      <c r="J1540" s="5"/>
      <c r="K1540" s="3"/>
      <c r="L1540" s="15"/>
      <c r="M1540" s="9"/>
      <c r="N1540" s="9"/>
      <c r="O1540" s="15"/>
      <c r="P1540" s="11"/>
      <c r="Q1540" s="2"/>
      <c r="R1540" s="4"/>
      <c r="S1540" s="5"/>
      <c r="T1540" s="7"/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7" t="str">
        <f t="shared" ca="1" si="450"/>
        <v>Pago</v>
      </c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</row>
    <row r="1541" spans="1:208" x14ac:dyDescent="0.2">
      <c r="A1541" s="127"/>
      <c r="B1541" s="140"/>
      <c r="C1541" s="11"/>
      <c r="D1541" s="129"/>
      <c r="E1541" s="11"/>
      <c r="F1541" s="11"/>
      <c r="G1541" s="11"/>
      <c r="H1541" s="11"/>
      <c r="I1541" s="10"/>
      <c r="J1541" s="5"/>
      <c r="K1541" s="3"/>
      <c r="L1541" s="15"/>
      <c r="M1541" s="9"/>
      <c r="N1541" s="9"/>
      <c r="O1541" s="15"/>
      <c r="P1541" s="11"/>
      <c r="Q1541" s="2"/>
      <c r="R1541" s="4"/>
      <c r="S1541" s="5"/>
      <c r="T1541" s="7"/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7" t="str">
        <f t="shared" ca="1" si="450"/>
        <v>Pago</v>
      </c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</row>
    <row r="1542" spans="1:208" x14ac:dyDescent="0.2">
      <c r="A1542" s="127"/>
      <c r="B1542" s="140"/>
      <c r="C1542" s="11"/>
      <c r="D1542" s="129"/>
      <c r="E1542" s="11"/>
      <c r="F1542" s="11"/>
      <c r="G1542" s="11"/>
      <c r="H1542" s="11"/>
      <c r="I1542" s="10"/>
      <c r="J1542" s="5"/>
      <c r="K1542" s="3"/>
      <c r="L1542" s="15"/>
      <c r="M1542" s="9"/>
      <c r="N1542" s="9"/>
      <c r="O1542" s="15"/>
      <c r="P1542" s="11"/>
      <c r="Q1542" s="2"/>
      <c r="R1542" s="4"/>
      <c r="S1542" s="5"/>
      <c r="T1542" s="7"/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7" t="str">
        <f t="shared" ca="1" si="450"/>
        <v>Pago</v>
      </c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</row>
    <row r="1543" spans="1:208" x14ac:dyDescent="0.2">
      <c r="A1543" s="127"/>
      <c r="B1543" s="140"/>
      <c r="C1543" s="11"/>
      <c r="D1543" s="129"/>
      <c r="E1543" s="11"/>
      <c r="F1543" s="11"/>
      <c r="G1543" s="11"/>
      <c r="H1543" s="11"/>
      <c r="I1543" s="10"/>
      <c r="J1543" s="5"/>
      <c r="K1543" s="3"/>
      <c r="L1543" s="15"/>
      <c r="M1543" s="9"/>
      <c r="N1543" s="9"/>
      <c r="O1543" s="15"/>
      <c r="P1543" s="11"/>
      <c r="Q1543" s="2"/>
      <c r="R1543" s="4"/>
      <c r="S1543" s="5"/>
      <c r="T1543" s="7"/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7" t="str">
        <f t="shared" ca="1" si="450"/>
        <v>Pago</v>
      </c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</row>
    <row r="1544" spans="1:208" x14ac:dyDescent="0.2">
      <c r="A1544" s="127"/>
      <c r="B1544" s="140"/>
      <c r="C1544" s="11"/>
      <c r="D1544" s="129"/>
      <c r="E1544" s="11"/>
      <c r="F1544" s="11"/>
      <c r="G1544" s="11"/>
      <c r="H1544" s="11"/>
      <c r="I1544" s="10"/>
      <c r="J1544" s="5"/>
      <c r="K1544" s="3"/>
      <c r="L1544" s="15"/>
      <c r="M1544" s="9"/>
      <c r="N1544" s="9"/>
      <c r="O1544" s="15"/>
      <c r="P1544" s="11"/>
      <c r="Q1544" s="2"/>
      <c r="R1544" s="4"/>
      <c r="S1544" s="5"/>
      <c r="T1544" s="7"/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7" t="str">
        <f t="shared" ca="1" si="450"/>
        <v>Pago</v>
      </c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</row>
    <row r="1545" spans="1:208" x14ac:dyDescent="0.2">
      <c r="A1545" s="127"/>
      <c r="B1545" s="140"/>
      <c r="C1545" s="11"/>
      <c r="D1545" s="129"/>
      <c r="E1545" s="11"/>
      <c r="F1545" s="11"/>
      <c r="G1545" s="11"/>
      <c r="H1545" s="11"/>
      <c r="I1545" s="10"/>
      <c r="J1545" s="5"/>
      <c r="K1545" s="3"/>
      <c r="L1545" s="15"/>
      <c r="M1545" s="9"/>
      <c r="N1545" s="9"/>
      <c r="O1545" s="15"/>
      <c r="P1545" s="11"/>
      <c r="Q1545" s="2"/>
      <c r="R1545" s="4"/>
      <c r="S1545" s="5"/>
      <c r="T1545" s="7"/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7" t="str">
        <f t="shared" ca="1" si="450"/>
        <v>Pago</v>
      </c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</row>
    <row r="1546" spans="1:208" x14ac:dyDescent="0.2">
      <c r="A1546" s="127"/>
      <c r="B1546" s="140"/>
      <c r="C1546" s="11"/>
      <c r="D1546" s="129"/>
      <c r="E1546" s="11"/>
      <c r="F1546" s="11"/>
      <c r="G1546" s="11"/>
      <c r="H1546" s="11"/>
      <c r="I1546" s="10"/>
      <c r="J1546" s="5"/>
      <c r="K1546" s="3"/>
      <c r="L1546" s="15"/>
      <c r="M1546" s="9"/>
      <c r="N1546" s="9"/>
      <c r="O1546" s="15"/>
      <c r="P1546" s="11"/>
      <c r="Q1546" s="2"/>
      <c r="R1546" s="4"/>
      <c r="S1546" s="5"/>
      <c r="T1546" s="7"/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7" t="str">
        <f t="shared" ca="1" si="450"/>
        <v>Pago</v>
      </c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</row>
    <row r="1547" spans="1:208" x14ac:dyDescent="0.2">
      <c r="A1547" s="127"/>
      <c r="B1547" s="140"/>
      <c r="C1547" s="11"/>
      <c r="D1547" s="129"/>
      <c r="E1547" s="11"/>
      <c r="F1547" s="11"/>
      <c r="G1547" s="11"/>
      <c r="H1547" s="11"/>
      <c r="I1547" s="10"/>
      <c r="J1547" s="5"/>
      <c r="K1547" s="3"/>
      <c r="L1547" s="15"/>
      <c r="M1547" s="9"/>
      <c r="N1547" s="9"/>
      <c r="O1547" s="15"/>
      <c r="P1547" s="11"/>
      <c r="Q1547" s="2"/>
      <c r="R1547" s="4"/>
      <c r="S1547" s="5"/>
      <c r="T1547" s="7"/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7" t="str">
        <f t="shared" ca="1" si="450"/>
        <v>Pago</v>
      </c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</row>
    <row r="1548" spans="1:208" x14ac:dyDescent="0.2">
      <c r="A1548" s="127"/>
      <c r="B1548" s="140"/>
      <c r="C1548" s="11"/>
      <c r="D1548" s="129"/>
      <c r="E1548" s="11"/>
      <c r="F1548" s="11"/>
      <c r="G1548" s="11"/>
      <c r="H1548" s="11"/>
      <c r="I1548" s="10"/>
      <c r="J1548" s="5"/>
      <c r="K1548" s="3"/>
      <c r="L1548" s="15"/>
      <c r="M1548" s="9"/>
      <c r="N1548" s="9"/>
      <c r="O1548" s="15"/>
      <c r="P1548" s="11"/>
      <c r="Q1548" s="2"/>
      <c r="R1548" s="4"/>
      <c r="S1548" s="5"/>
      <c r="T1548" s="7"/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7" t="str">
        <f t="shared" ca="1" si="450"/>
        <v>Pago</v>
      </c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</row>
    <row r="1549" spans="1:208" x14ac:dyDescent="0.2">
      <c r="A1549" s="127"/>
      <c r="B1549" s="140"/>
      <c r="C1549" s="11"/>
      <c r="D1549" s="129"/>
      <c r="E1549" s="11"/>
      <c r="F1549" s="11"/>
      <c r="G1549" s="11"/>
      <c r="H1549" s="11"/>
      <c r="I1549" s="10"/>
      <c r="J1549" s="5"/>
      <c r="K1549" s="3"/>
      <c r="L1549" s="15"/>
      <c r="M1549" s="9"/>
      <c r="N1549" s="9"/>
      <c r="O1549" s="15"/>
      <c r="P1549" s="11"/>
      <c r="Q1549" s="2"/>
      <c r="R1549" s="4"/>
      <c r="S1549" s="5"/>
      <c r="T1549" s="7"/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7" t="str">
        <f t="shared" ref="AG1549:AG1612" ca="1" si="451">IF(W1549&lt;TODAY(),"Pago","")</f>
        <v>Pago</v>
      </c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</row>
    <row r="1550" spans="1:208" x14ac:dyDescent="0.2">
      <c r="A1550" s="127"/>
      <c r="B1550" s="140"/>
      <c r="C1550" s="11"/>
      <c r="D1550" s="129"/>
      <c r="E1550" s="11"/>
      <c r="F1550" s="11"/>
      <c r="G1550" s="11"/>
      <c r="H1550" s="11"/>
      <c r="I1550" s="10"/>
      <c r="J1550" s="5"/>
      <c r="K1550" s="3"/>
      <c r="L1550" s="15"/>
      <c r="M1550" s="9"/>
      <c r="N1550" s="9"/>
      <c r="O1550" s="15"/>
      <c r="P1550" s="11"/>
      <c r="Q1550" s="2"/>
      <c r="R1550" s="4"/>
      <c r="S1550" s="5"/>
      <c r="T1550" s="7"/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7" t="str">
        <f t="shared" ca="1" si="451"/>
        <v>Pago</v>
      </c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</row>
    <row r="1551" spans="1:208" x14ac:dyDescent="0.2">
      <c r="A1551" s="127"/>
      <c r="B1551" s="140"/>
      <c r="C1551" s="11"/>
      <c r="D1551" s="129"/>
      <c r="E1551" s="11"/>
      <c r="F1551" s="11"/>
      <c r="G1551" s="11"/>
      <c r="H1551" s="11"/>
      <c r="I1551" s="10"/>
      <c r="J1551" s="5"/>
      <c r="K1551" s="3"/>
      <c r="L1551" s="15"/>
      <c r="M1551" s="9"/>
      <c r="N1551" s="9"/>
      <c r="O1551" s="15"/>
      <c r="P1551" s="11"/>
      <c r="Q1551" s="2"/>
      <c r="R1551" s="4"/>
      <c r="S1551" s="5"/>
      <c r="T1551" s="7"/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7" t="str">
        <f t="shared" ca="1" si="451"/>
        <v>Pago</v>
      </c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</row>
    <row r="1552" spans="1:208" x14ac:dyDescent="0.2">
      <c r="A1552" s="127"/>
      <c r="B1552" s="140"/>
      <c r="C1552" s="11"/>
      <c r="D1552" s="129"/>
      <c r="E1552" s="11"/>
      <c r="F1552" s="11"/>
      <c r="G1552" s="11"/>
      <c r="H1552" s="11"/>
      <c r="I1552" s="10"/>
      <c r="J1552" s="5"/>
      <c r="K1552" s="3"/>
      <c r="L1552" s="15"/>
      <c r="M1552" s="9"/>
      <c r="N1552" s="9"/>
      <c r="O1552" s="15"/>
      <c r="P1552" s="11"/>
      <c r="Q1552" s="2"/>
      <c r="R1552" s="4"/>
      <c r="S1552" s="5"/>
      <c r="T1552" s="7"/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7" t="str">
        <f t="shared" ca="1" si="451"/>
        <v>Pago</v>
      </c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</row>
    <row r="1553" spans="1:208" x14ac:dyDescent="0.2">
      <c r="A1553" s="127"/>
      <c r="B1553" s="140"/>
      <c r="C1553" s="11"/>
      <c r="D1553" s="129"/>
      <c r="E1553" s="11"/>
      <c r="F1553" s="11"/>
      <c r="G1553" s="11"/>
      <c r="H1553" s="11"/>
      <c r="I1553" s="10"/>
      <c r="J1553" s="5"/>
      <c r="K1553" s="3"/>
      <c r="L1553" s="15"/>
      <c r="M1553" s="9"/>
      <c r="N1553" s="9"/>
      <c r="O1553" s="15"/>
      <c r="P1553" s="11"/>
      <c r="Q1553" s="2"/>
      <c r="R1553" s="4"/>
      <c r="S1553" s="5"/>
      <c r="T1553" s="7"/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7" t="str">
        <f t="shared" ca="1" si="451"/>
        <v>Pago</v>
      </c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</row>
    <row r="1554" spans="1:208" x14ac:dyDescent="0.2">
      <c r="A1554" s="127"/>
      <c r="B1554" s="140"/>
      <c r="C1554" s="11"/>
      <c r="D1554" s="129"/>
      <c r="E1554" s="11"/>
      <c r="F1554" s="11"/>
      <c r="G1554" s="11"/>
      <c r="H1554" s="11"/>
      <c r="I1554" s="10"/>
      <c r="J1554" s="5"/>
      <c r="K1554" s="3"/>
      <c r="L1554" s="15"/>
      <c r="M1554" s="9"/>
      <c r="N1554" s="9"/>
      <c r="O1554" s="15"/>
      <c r="P1554" s="11"/>
      <c r="Q1554" s="2"/>
      <c r="R1554" s="4"/>
      <c r="S1554" s="5"/>
      <c r="T1554" s="7"/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7" t="str">
        <f t="shared" ca="1" si="451"/>
        <v>Pago</v>
      </c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</row>
    <row r="1555" spans="1:208" x14ac:dyDescent="0.2">
      <c r="A1555" s="127"/>
      <c r="B1555" s="140"/>
      <c r="C1555" s="11"/>
      <c r="D1555" s="129"/>
      <c r="E1555" s="11"/>
      <c r="F1555" s="11"/>
      <c r="G1555" s="11"/>
      <c r="H1555" s="11"/>
      <c r="I1555" s="10"/>
      <c r="J1555" s="5"/>
      <c r="K1555" s="3"/>
      <c r="L1555" s="15"/>
      <c r="M1555" s="9"/>
      <c r="N1555" s="9"/>
      <c r="O1555" s="15"/>
      <c r="P1555" s="11"/>
      <c r="Q1555" s="2"/>
      <c r="R1555" s="4"/>
      <c r="S1555" s="5"/>
      <c r="T1555" s="7"/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7" t="str">
        <f t="shared" ca="1" si="451"/>
        <v>Pago</v>
      </c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</row>
    <row r="1556" spans="1:208" x14ac:dyDescent="0.2">
      <c r="A1556" s="127"/>
      <c r="B1556" s="140"/>
      <c r="C1556" s="11"/>
      <c r="D1556" s="129"/>
      <c r="E1556" s="11"/>
      <c r="F1556" s="11"/>
      <c r="G1556" s="11"/>
      <c r="H1556" s="11"/>
      <c r="I1556" s="10"/>
      <c r="J1556" s="5"/>
      <c r="K1556" s="3"/>
      <c r="L1556" s="15"/>
      <c r="M1556" s="9"/>
      <c r="N1556" s="9"/>
      <c r="O1556" s="15"/>
      <c r="P1556" s="11"/>
      <c r="Q1556" s="2"/>
      <c r="R1556" s="4"/>
      <c r="S1556" s="5"/>
      <c r="T1556" s="7"/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7" t="str">
        <f t="shared" ca="1" si="451"/>
        <v>Pago</v>
      </c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</row>
    <row r="1557" spans="1:208" x14ac:dyDescent="0.2">
      <c r="A1557" s="127"/>
      <c r="B1557" s="140"/>
      <c r="C1557" s="11"/>
      <c r="D1557" s="129"/>
      <c r="E1557" s="11"/>
      <c r="F1557" s="11"/>
      <c r="G1557" s="11"/>
      <c r="H1557" s="11"/>
      <c r="I1557" s="10"/>
      <c r="J1557" s="5"/>
      <c r="K1557" s="3"/>
      <c r="L1557" s="15"/>
      <c r="M1557" s="9"/>
      <c r="N1557" s="9"/>
      <c r="O1557" s="15"/>
      <c r="P1557" s="11"/>
      <c r="Q1557" s="2"/>
      <c r="R1557" s="4"/>
      <c r="S1557" s="5"/>
      <c r="T1557" s="7"/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7" t="str">
        <f t="shared" ca="1" si="451"/>
        <v>Pago</v>
      </c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</row>
    <row r="1558" spans="1:208" x14ac:dyDescent="0.2">
      <c r="A1558" s="127"/>
      <c r="B1558" s="140"/>
      <c r="C1558" s="11"/>
      <c r="D1558" s="129"/>
      <c r="E1558" s="11"/>
      <c r="F1558" s="11"/>
      <c r="G1558" s="11"/>
      <c r="H1558" s="11"/>
      <c r="I1558" s="10"/>
      <c r="J1558" s="5"/>
      <c r="K1558" s="3"/>
      <c r="L1558" s="15"/>
      <c r="M1558" s="9"/>
      <c r="N1558" s="9"/>
      <c r="O1558" s="15"/>
      <c r="P1558" s="11"/>
      <c r="Q1558" s="2"/>
      <c r="R1558" s="4"/>
      <c r="S1558" s="5"/>
      <c r="T1558" s="7"/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7" t="str">
        <f t="shared" ca="1" si="451"/>
        <v>Pago</v>
      </c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</row>
    <row r="1559" spans="1:208" x14ac:dyDescent="0.2">
      <c r="A1559" s="127"/>
      <c r="B1559" s="140"/>
      <c r="C1559" s="11"/>
      <c r="D1559" s="129"/>
      <c r="E1559" s="11"/>
      <c r="F1559" s="11"/>
      <c r="G1559" s="11"/>
      <c r="H1559" s="11"/>
      <c r="I1559" s="10"/>
      <c r="J1559" s="5"/>
      <c r="K1559" s="3"/>
      <c r="L1559" s="15"/>
      <c r="M1559" s="9"/>
      <c r="N1559" s="9"/>
      <c r="O1559" s="15"/>
      <c r="P1559" s="11"/>
      <c r="Q1559" s="2"/>
      <c r="R1559" s="4"/>
      <c r="S1559" s="5"/>
      <c r="T1559" s="7"/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7" t="str">
        <f t="shared" ca="1" si="451"/>
        <v>Pago</v>
      </c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</row>
    <row r="1560" spans="1:208" x14ac:dyDescent="0.2">
      <c r="A1560" s="127"/>
      <c r="B1560" s="140"/>
      <c r="C1560" s="11"/>
      <c r="D1560" s="129"/>
      <c r="E1560" s="11"/>
      <c r="F1560" s="11"/>
      <c r="G1560" s="11"/>
      <c r="H1560" s="11"/>
      <c r="I1560" s="10"/>
      <c r="J1560" s="5"/>
      <c r="K1560" s="3"/>
      <c r="L1560" s="15"/>
      <c r="M1560" s="9"/>
      <c r="N1560" s="9"/>
      <c r="O1560" s="15"/>
      <c r="P1560" s="11"/>
      <c r="Q1560" s="2"/>
      <c r="R1560" s="4"/>
      <c r="S1560" s="5"/>
      <c r="T1560" s="7"/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7" t="str">
        <f t="shared" ca="1" si="451"/>
        <v>Pago</v>
      </c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</row>
    <row r="1561" spans="1:208" x14ac:dyDescent="0.2">
      <c r="A1561" s="127"/>
      <c r="B1561" s="140"/>
      <c r="C1561" s="11"/>
      <c r="D1561" s="129"/>
      <c r="E1561" s="11"/>
      <c r="F1561" s="11"/>
      <c r="G1561" s="11"/>
      <c r="H1561" s="11"/>
      <c r="I1561" s="10"/>
      <c r="J1561" s="5"/>
      <c r="K1561" s="3"/>
      <c r="L1561" s="15"/>
      <c r="M1561" s="9"/>
      <c r="N1561" s="9"/>
      <c r="O1561" s="15"/>
      <c r="P1561" s="11"/>
      <c r="Q1561" s="2"/>
      <c r="R1561" s="4"/>
      <c r="S1561" s="5"/>
      <c r="T1561" s="7"/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7" t="str">
        <f t="shared" ca="1" si="451"/>
        <v>Pago</v>
      </c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</row>
    <row r="1562" spans="1:208" x14ac:dyDescent="0.2">
      <c r="A1562" s="127"/>
      <c r="B1562" s="140"/>
      <c r="C1562" s="11"/>
      <c r="D1562" s="129"/>
      <c r="E1562" s="11"/>
      <c r="F1562" s="11"/>
      <c r="G1562" s="11"/>
      <c r="H1562" s="11"/>
      <c r="I1562" s="10"/>
      <c r="J1562" s="5"/>
      <c r="K1562" s="3"/>
      <c r="L1562" s="15"/>
      <c r="M1562" s="9"/>
      <c r="N1562" s="9"/>
      <c r="O1562" s="15"/>
      <c r="P1562" s="11"/>
      <c r="Q1562" s="2"/>
      <c r="R1562" s="4"/>
      <c r="S1562" s="5"/>
      <c r="T1562" s="7"/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7" t="str">
        <f t="shared" ca="1" si="451"/>
        <v>Pago</v>
      </c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</row>
    <row r="1563" spans="1:208" x14ac:dyDescent="0.2">
      <c r="A1563" s="127"/>
      <c r="B1563" s="140"/>
      <c r="C1563" s="11"/>
      <c r="D1563" s="129"/>
      <c r="E1563" s="11"/>
      <c r="F1563" s="11"/>
      <c r="G1563" s="11"/>
      <c r="H1563" s="11"/>
      <c r="I1563" s="10"/>
      <c r="J1563" s="5"/>
      <c r="K1563" s="3"/>
      <c r="L1563" s="15"/>
      <c r="M1563" s="9"/>
      <c r="N1563" s="9"/>
      <c r="O1563" s="15"/>
      <c r="P1563" s="11"/>
      <c r="Q1563" s="2"/>
      <c r="R1563" s="4"/>
      <c r="S1563" s="5"/>
      <c r="T1563" s="7"/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7" t="str">
        <f t="shared" ca="1" si="451"/>
        <v>Pago</v>
      </c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</row>
    <row r="1564" spans="1:208" x14ac:dyDescent="0.2">
      <c r="A1564" s="127"/>
      <c r="B1564" s="140"/>
      <c r="C1564" s="11"/>
      <c r="D1564" s="129"/>
      <c r="E1564" s="11"/>
      <c r="F1564" s="11"/>
      <c r="G1564" s="11"/>
      <c r="H1564" s="11"/>
      <c r="I1564" s="10"/>
      <c r="J1564" s="5"/>
      <c r="K1564" s="3"/>
      <c r="L1564" s="15"/>
      <c r="M1564" s="9"/>
      <c r="N1564" s="9"/>
      <c r="O1564" s="15"/>
      <c r="P1564" s="11"/>
      <c r="Q1564" s="2"/>
      <c r="R1564" s="4"/>
      <c r="S1564" s="5"/>
      <c r="T1564" s="7"/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7" t="str">
        <f t="shared" ca="1" si="451"/>
        <v>Pago</v>
      </c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</row>
    <row r="1565" spans="1:208" x14ac:dyDescent="0.2">
      <c r="A1565" s="127"/>
      <c r="B1565" s="140"/>
      <c r="C1565" s="11"/>
      <c r="D1565" s="129"/>
      <c r="E1565" s="11"/>
      <c r="F1565" s="11"/>
      <c r="G1565" s="11"/>
      <c r="H1565" s="11"/>
      <c r="I1565" s="10"/>
      <c r="J1565" s="5"/>
      <c r="K1565" s="3"/>
      <c r="L1565" s="15"/>
      <c r="M1565" s="9"/>
      <c r="N1565" s="9"/>
      <c r="O1565" s="15"/>
      <c r="P1565" s="11"/>
      <c r="Q1565" s="2"/>
      <c r="R1565" s="4"/>
      <c r="S1565" s="5"/>
      <c r="T1565" s="7"/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7" t="str">
        <f t="shared" ca="1" si="451"/>
        <v>Pago</v>
      </c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</row>
    <row r="1566" spans="1:208" x14ac:dyDescent="0.2">
      <c r="A1566" s="127"/>
      <c r="B1566" s="140"/>
      <c r="C1566" s="11"/>
      <c r="D1566" s="129"/>
      <c r="E1566" s="11"/>
      <c r="F1566" s="11"/>
      <c r="G1566" s="11"/>
      <c r="H1566" s="11"/>
      <c r="I1566" s="10"/>
      <c r="J1566" s="5"/>
      <c r="K1566" s="3"/>
      <c r="L1566" s="15"/>
      <c r="M1566" s="9"/>
      <c r="N1566" s="9"/>
      <c r="O1566" s="15"/>
      <c r="P1566" s="11"/>
      <c r="Q1566" s="2"/>
      <c r="R1566" s="4"/>
      <c r="S1566" s="5"/>
      <c r="T1566" s="7"/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7" t="str">
        <f t="shared" ca="1" si="451"/>
        <v>Pago</v>
      </c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</row>
    <row r="1567" spans="1:208" x14ac:dyDescent="0.2">
      <c r="A1567" s="127"/>
      <c r="B1567" s="140"/>
      <c r="C1567" s="11"/>
      <c r="D1567" s="129"/>
      <c r="E1567" s="11"/>
      <c r="F1567" s="11"/>
      <c r="G1567" s="11"/>
      <c r="H1567" s="11"/>
      <c r="I1567" s="10"/>
      <c r="J1567" s="5"/>
      <c r="K1567" s="3"/>
      <c r="L1567" s="15"/>
      <c r="M1567" s="9"/>
      <c r="N1567" s="9"/>
      <c r="O1567" s="15"/>
      <c r="P1567" s="11"/>
      <c r="Q1567" s="2"/>
      <c r="R1567" s="4"/>
      <c r="S1567" s="5"/>
      <c r="T1567" s="7"/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7" t="str">
        <f t="shared" ca="1" si="451"/>
        <v>Pago</v>
      </c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</row>
    <row r="1568" spans="1:208" x14ac:dyDescent="0.2">
      <c r="A1568" s="127"/>
      <c r="B1568" s="140"/>
      <c r="C1568" s="11"/>
      <c r="D1568" s="129"/>
      <c r="E1568" s="11"/>
      <c r="F1568" s="11"/>
      <c r="G1568" s="11"/>
      <c r="H1568" s="11"/>
      <c r="I1568" s="10"/>
      <c r="J1568" s="5"/>
      <c r="K1568" s="3"/>
      <c r="L1568" s="15"/>
      <c r="M1568" s="9"/>
      <c r="N1568" s="9"/>
      <c r="O1568" s="15"/>
      <c r="P1568" s="11"/>
      <c r="Q1568" s="2"/>
      <c r="R1568" s="4"/>
      <c r="S1568" s="5"/>
      <c r="T1568" s="7"/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7" t="str">
        <f t="shared" ca="1" si="451"/>
        <v>Pago</v>
      </c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</row>
    <row r="1569" spans="1:208" x14ac:dyDescent="0.2">
      <c r="A1569" s="127"/>
      <c r="B1569" s="140"/>
      <c r="C1569" s="11"/>
      <c r="D1569" s="129"/>
      <c r="E1569" s="11"/>
      <c r="F1569" s="11"/>
      <c r="G1569" s="11"/>
      <c r="H1569" s="11"/>
      <c r="I1569" s="10"/>
      <c r="J1569" s="5"/>
      <c r="K1569" s="3"/>
      <c r="L1569" s="15"/>
      <c r="M1569" s="9"/>
      <c r="N1569" s="9"/>
      <c r="O1569" s="15"/>
      <c r="P1569" s="11"/>
      <c r="Q1569" s="2"/>
      <c r="R1569" s="4"/>
      <c r="S1569" s="5"/>
      <c r="T1569" s="7"/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7" t="str">
        <f t="shared" ca="1" si="451"/>
        <v>Pago</v>
      </c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</row>
    <row r="1570" spans="1:208" x14ac:dyDescent="0.2">
      <c r="A1570" s="127"/>
      <c r="B1570" s="140"/>
      <c r="C1570" s="11"/>
      <c r="D1570" s="129"/>
      <c r="E1570" s="11"/>
      <c r="F1570" s="11"/>
      <c r="G1570" s="11"/>
      <c r="H1570" s="11"/>
      <c r="I1570" s="10"/>
      <c r="J1570" s="5"/>
      <c r="K1570" s="3"/>
      <c r="L1570" s="15"/>
      <c r="M1570" s="9"/>
      <c r="N1570" s="9"/>
      <c r="O1570" s="15"/>
      <c r="P1570" s="11"/>
      <c r="Q1570" s="2"/>
      <c r="R1570" s="4"/>
      <c r="S1570" s="5"/>
      <c r="T1570" s="7"/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7" t="str">
        <f t="shared" ca="1" si="451"/>
        <v>Pago</v>
      </c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</row>
    <row r="1571" spans="1:208" x14ac:dyDescent="0.2">
      <c r="A1571" s="127"/>
      <c r="B1571" s="140"/>
      <c r="C1571" s="11"/>
      <c r="D1571" s="129"/>
      <c r="E1571" s="11"/>
      <c r="F1571" s="11"/>
      <c r="G1571" s="11"/>
      <c r="H1571" s="11"/>
      <c r="I1571" s="10"/>
      <c r="J1571" s="5"/>
      <c r="K1571" s="3"/>
      <c r="L1571" s="15"/>
      <c r="M1571" s="9"/>
      <c r="N1571" s="9"/>
      <c r="O1571" s="15"/>
      <c r="P1571" s="11"/>
      <c r="Q1571" s="2"/>
      <c r="R1571" s="4"/>
      <c r="S1571" s="5"/>
      <c r="T1571" s="7"/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7" t="str">
        <f t="shared" ca="1" si="451"/>
        <v>Pago</v>
      </c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</row>
    <row r="1572" spans="1:208" x14ac:dyDescent="0.2">
      <c r="A1572" s="127"/>
      <c r="B1572" s="140"/>
      <c r="C1572" s="11"/>
      <c r="D1572" s="129"/>
      <c r="E1572" s="11"/>
      <c r="F1572" s="11"/>
      <c r="G1572" s="11"/>
      <c r="H1572" s="11"/>
      <c r="I1572" s="10"/>
      <c r="J1572" s="5"/>
      <c r="K1572" s="3"/>
      <c r="L1572" s="15"/>
      <c r="M1572" s="9"/>
      <c r="N1572" s="9"/>
      <c r="O1572" s="15"/>
      <c r="P1572" s="11"/>
      <c r="Q1572" s="2"/>
      <c r="R1572" s="4"/>
      <c r="S1572" s="5"/>
      <c r="T1572" s="7"/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7" t="str">
        <f t="shared" ca="1" si="451"/>
        <v>Pago</v>
      </c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</row>
    <row r="1573" spans="1:208" x14ac:dyDescent="0.2">
      <c r="A1573" s="127"/>
      <c r="B1573" s="140"/>
      <c r="C1573" s="11"/>
      <c r="D1573" s="129"/>
      <c r="E1573" s="11"/>
      <c r="F1573" s="11"/>
      <c r="G1573" s="11"/>
      <c r="H1573" s="11"/>
      <c r="I1573" s="10"/>
      <c r="J1573" s="5"/>
      <c r="K1573" s="3"/>
      <c r="L1573" s="15"/>
      <c r="M1573" s="9"/>
      <c r="N1573" s="9"/>
      <c r="O1573" s="15"/>
      <c r="P1573" s="11"/>
      <c r="Q1573" s="2"/>
      <c r="R1573" s="4"/>
      <c r="S1573" s="5"/>
      <c r="T1573" s="7"/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7" t="str">
        <f t="shared" ca="1" si="451"/>
        <v>Pago</v>
      </c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</row>
    <row r="1574" spans="1:208" x14ac:dyDescent="0.2">
      <c r="A1574" s="127"/>
      <c r="B1574" s="140"/>
      <c r="C1574" s="11"/>
      <c r="D1574" s="129"/>
      <c r="E1574" s="11"/>
      <c r="F1574" s="11"/>
      <c r="G1574" s="11"/>
      <c r="H1574" s="11"/>
      <c r="I1574" s="10"/>
      <c r="J1574" s="5"/>
      <c r="K1574" s="3"/>
      <c r="L1574" s="15"/>
      <c r="M1574" s="9"/>
      <c r="N1574" s="9"/>
      <c r="O1574" s="15"/>
      <c r="P1574" s="11"/>
      <c r="Q1574" s="2"/>
      <c r="R1574" s="4"/>
      <c r="S1574" s="5"/>
      <c r="T1574" s="7"/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7" t="str">
        <f t="shared" ca="1" si="451"/>
        <v>Pago</v>
      </c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</row>
    <row r="1575" spans="1:208" x14ac:dyDescent="0.2">
      <c r="A1575" s="127"/>
      <c r="B1575" s="140"/>
      <c r="C1575" s="11"/>
      <c r="D1575" s="129"/>
      <c r="E1575" s="11"/>
      <c r="F1575" s="11"/>
      <c r="G1575" s="11"/>
      <c r="H1575" s="11"/>
      <c r="I1575" s="10"/>
      <c r="J1575" s="5"/>
      <c r="K1575" s="3"/>
      <c r="L1575" s="15"/>
      <c r="M1575" s="9"/>
      <c r="N1575" s="9"/>
      <c r="O1575" s="15"/>
      <c r="P1575" s="11"/>
      <c r="Q1575" s="2"/>
      <c r="R1575" s="4"/>
      <c r="S1575" s="5"/>
      <c r="T1575" s="7"/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7" t="str">
        <f t="shared" ca="1" si="451"/>
        <v>Pago</v>
      </c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</row>
    <row r="1576" spans="1:208" x14ac:dyDescent="0.2">
      <c r="A1576" s="127"/>
      <c r="B1576" s="140"/>
      <c r="C1576" s="11"/>
      <c r="D1576" s="129"/>
      <c r="E1576" s="11"/>
      <c r="F1576" s="11"/>
      <c r="G1576" s="11"/>
      <c r="H1576" s="11"/>
      <c r="I1576" s="10"/>
      <c r="J1576" s="5"/>
      <c r="K1576" s="3"/>
      <c r="L1576" s="15"/>
      <c r="M1576" s="9"/>
      <c r="N1576" s="9"/>
      <c r="O1576" s="15"/>
      <c r="P1576" s="11"/>
      <c r="Q1576" s="2"/>
      <c r="R1576" s="4"/>
      <c r="S1576" s="5"/>
      <c r="T1576" s="7"/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7" t="str">
        <f t="shared" ca="1" si="451"/>
        <v>Pago</v>
      </c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</row>
    <row r="1577" spans="1:208" x14ac:dyDescent="0.2">
      <c r="A1577" s="127"/>
      <c r="B1577" s="140"/>
      <c r="C1577" s="11"/>
      <c r="D1577" s="129"/>
      <c r="E1577" s="11"/>
      <c r="F1577" s="11"/>
      <c r="G1577" s="11"/>
      <c r="H1577" s="11"/>
      <c r="I1577" s="10"/>
      <c r="J1577" s="5"/>
      <c r="K1577" s="3"/>
      <c r="L1577" s="15"/>
      <c r="M1577" s="9"/>
      <c r="N1577" s="9"/>
      <c r="O1577" s="15"/>
      <c r="P1577" s="11"/>
      <c r="Q1577" s="2"/>
      <c r="R1577" s="4"/>
      <c r="S1577" s="5"/>
      <c r="T1577" s="7"/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7" t="str">
        <f t="shared" ca="1" si="451"/>
        <v>Pago</v>
      </c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</row>
    <row r="1578" spans="1:208" x14ac:dyDescent="0.2">
      <c r="A1578" s="127"/>
      <c r="B1578" s="140"/>
      <c r="C1578" s="11"/>
      <c r="D1578" s="129"/>
      <c r="E1578" s="11"/>
      <c r="F1578" s="11"/>
      <c r="G1578" s="11"/>
      <c r="H1578" s="11"/>
      <c r="I1578" s="10"/>
      <c r="J1578" s="5"/>
      <c r="K1578" s="3"/>
      <c r="L1578" s="15"/>
      <c r="M1578" s="9"/>
      <c r="N1578" s="9"/>
      <c r="O1578" s="15"/>
      <c r="P1578" s="11"/>
      <c r="Q1578" s="2"/>
      <c r="R1578" s="4"/>
      <c r="S1578" s="5"/>
      <c r="T1578" s="7"/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7" t="str">
        <f t="shared" ca="1" si="451"/>
        <v>Pago</v>
      </c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</row>
    <row r="1579" spans="1:208" x14ac:dyDescent="0.2">
      <c r="A1579" s="127"/>
      <c r="B1579" s="140"/>
      <c r="C1579" s="11"/>
      <c r="D1579" s="129"/>
      <c r="E1579" s="11"/>
      <c r="F1579" s="11"/>
      <c r="G1579" s="11"/>
      <c r="H1579" s="11"/>
      <c r="I1579" s="10"/>
      <c r="J1579" s="5"/>
      <c r="K1579" s="3"/>
      <c r="L1579" s="15"/>
      <c r="M1579" s="9"/>
      <c r="N1579" s="9"/>
      <c r="O1579" s="15"/>
      <c r="P1579" s="11"/>
      <c r="Q1579" s="2"/>
      <c r="R1579" s="4"/>
      <c r="S1579" s="5"/>
      <c r="T1579" s="7"/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7" t="str">
        <f t="shared" ca="1" si="451"/>
        <v>Pago</v>
      </c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</row>
    <row r="1580" spans="1:208" x14ac:dyDescent="0.2">
      <c r="A1580" s="127"/>
      <c r="B1580" s="140"/>
      <c r="C1580" s="11"/>
      <c r="D1580" s="129"/>
      <c r="E1580" s="11"/>
      <c r="F1580" s="11"/>
      <c r="G1580" s="11"/>
      <c r="H1580" s="11"/>
      <c r="I1580" s="10"/>
      <c r="J1580" s="5"/>
      <c r="K1580" s="3"/>
      <c r="L1580" s="15"/>
      <c r="M1580" s="9"/>
      <c r="N1580" s="9"/>
      <c r="O1580" s="15"/>
      <c r="P1580" s="11"/>
      <c r="Q1580" s="2"/>
      <c r="R1580" s="4"/>
      <c r="S1580" s="5"/>
      <c r="T1580" s="7"/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7" t="str">
        <f t="shared" ca="1" si="451"/>
        <v>Pago</v>
      </c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</row>
    <row r="1581" spans="1:208" x14ac:dyDescent="0.2">
      <c r="A1581" s="127"/>
      <c r="B1581" s="140"/>
      <c r="C1581" s="11"/>
      <c r="D1581" s="129"/>
      <c r="E1581" s="11"/>
      <c r="F1581" s="11"/>
      <c r="G1581" s="11"/>
      <c r="H1581" s="11"/>
      <c r="I1581" s="10"/>
      <c r="J1581" s="5"/>
      <c r="K1581" s="3"/>
      <c r="L1581" s="15"/>
      <c r="M1581" s="9"/>
      <c r="N1581" s="9"/>
      <c r="O1581" s="15"/>
      <c r="P1581" s="11"/>
      <c r="Q1581" s="2"/>
      <c r="R1581" s="4"/>
      <c r="S1581" s="5"/>
      <c r="T1581" s="7"/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7" t="str">
        <f t="shared" ca="1" si="451"/>
        <v>Pago</v>
      </c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</row>
    <row r="1582" spans="1:208" x14ac:dyDescent="0.2">
      <c r="A1582" s="127"/>
      <c r="B1582" s="140"/>
      <c r="C1582" s="11"/>
      <c r="D1582" s="129"/>
      <c r="E1582" s="11"/>
      <c r="F1582" s="11"/>
      <c r="G1582" s="11"/>
      <c r="H1582" s="11"/>
      <c r="I1582" s="10"/>
      <c r="J1582" s="5"/>
      <c r="K1582" s="3"/>
      <c r="L1582" s="15"/>
      <c r="M1582" s="9"/>
      <c r="N1582" s="9"/>
      <c r="O1582" s="15"/>
      <c r="P1582" s="11"/>
      <c r="Q1582" s="2"/>
      <c r="R1582" s="4"/>
      <c r="S1582" s="5"/>
      <c r="T1582" s="7"/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7" t="str">
        <f t="shared" ca="1" si="451"/>
        <v>Pago</v>
      </c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</row>
    <row r="1583" spans="1:208" x14ac:dyDescent="0.2">
      <c r="A1583" s="127"/>
      <c r="B1583" s="140"/>
      <c r="C1583" s="11"/>
      <c r="D1583" s="129"/>
      <c r="E1583" s="11"/>
      <c r="F1583" s="11"/>
      <c r="G1583" s="11"/>
      <c r="H1583" s="11"/>
      <c r="I1583" s="10"/>
      <c r="J1583" s="5"/>
      <c r="K1583" s="3"/>
      <c r="L1583" s="15"/>
      <c r="M1583" s="9"/>
      <c r="N1583" s="9"/>
      <c r="O1583" s="15"/>
      <c r="P1583" s="11"/>
      <c r="Q1583" s="2"/>
      <c r="R1583" s="4"/>
      <c r="S1583" s="5"/>
      <c r="T1583" s="7"/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7" t="str">
        <f t="shared" ca="1" si="451"/>
        <v>Pago</v>
      </c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</row>
    <row r="1584" spans="1:208" x14ac:dyDescent="0.2">
      <c r="A1584" s="127"/>
      <c r="B1584" s="140"/>
      <c r="C1584" s="11"/>
      <c r="D1584" s="129"/>
      <c r="E1584" s="11"/>
      <c r="F1584" s="11"/>
      <c r="G1584" s="11"/>
      <c r="H1584" s="11"/>
      <c r="I1584" s="10"/>
      <c r="J1584" s="5"/>
      <c r="K1584" s="3"/>
      <c r="L1584" s="15"/>
      <c r="M1584" s="9"/>
      <c r="N1584" s="9"/>
      <c r="O1584" s="15"/>
      <c r="P1584" s="11"/>
      <c r="Q1584" s="2"/>
      <c r="R1584" s="4"/>
      <c r="S1584" s="5"/>
      <c r="T1584" s="7"/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7" t="str">
        <f t="shared" ca="1" si="451"/>
        <v>Pago</v>
      </c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</row>
    <row r="1585" spans="1:208" x14ac:dyDescent="0.2">
      <c r="A1585" s="127"/>
      <c r="B1585" s="140"/>
      <c r="C1585" s="11"/>
      <c r="D1585" s="129"/>
      <c r="E1585" s="11"/>
      <c r="F1585" s="11"/>
      <c r="G1585" s="11"/>
      <c r="H1585" s="11"/>
      <c r="I1585" s="10"/>
      <c r="J1585" s="5"/>
      <c r="K1585" s="3"/>
      <c r="L1585" s="15"/>
      <c r="M1585" s="9"/>
      <c r="N1585" s="9"/>
      <c r="O1585" s="15"/>
      <c r="P1585" s="11"/>
      <c r="Q1585" s="2"/>
      <c r="R1585" s="4"/>
      <c r="S1585" s="5"/>
      <c r="T1585" s="7"/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7" t="str">
        <f t="shared" ca="1" si="451"/>
        <v>Pago</v>
      </c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</row>
    <row r="1586" spans="1:208" x14ac:dyDescent="0.2">
      <c r="A1586" s="127"/>
      <c r="B1586" s="140"/>
      <c r="C1586" s="11"/>
      <c r="D1586" s="129"/>
      <c r="E1586" s="11"/>
      <c r="F1586" s="11"/>
      <c r="G1586" s="11"/>
      <c r="H1586" s="11"/>
      <c r="I1586" s="10"/>
      <c r="J1586" s="5"/>
      <c r="K1586" s="3"/>
      <c r="L1586" s="15"/>
      <c r="M1586" s="9"/>
      <c r="N1586" s="9"/>
      <c r="O1586" s="15"/>
      <c r="P1586" s="11"/>
      <c r="Q1586" s="2"/>
      <c r="R1586" s="4"/>
      <c r="S1586" s="5"/>
      <c r="T1586" s="7"/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7" t="str">
        <f t="shared" ca="1" si="451"/>
        <v>Pago</v>
      </c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</row>
    <row r="1587" spans="1:208" x14ac:dyDescent="0.2">
      <c r="A1587" s="127"/>
      <c r="B1587" s="140"/>
      <c r="C1587" s="11"/>
      <c r="D1587" s="129"/>
      <c r="E1587" s="11"/>
      <c r="F1587" s="11"/>
      <c r="G1587" s="11"/>
      <c r="H1587" s="11"/>
      <c r="I1587" s="10"/>
      <c r="J1587" s="5"/>
      <c r="K1587" s="3"/>
      <c r="L1587" s="15"/>
      <c r="M1587" s="9"/>
      <c r="N1587" s="9"/>
      <c r="O1587" s="15"/>
      <c r="P1587" s="11"/>
      <c r="Q1587" s="2"/>
      <c r="R1587" s="4"/>
      <c r="S1587" s="5"/>
      <c r="T1587" s="7"/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7" t="str">
        <f t="shared" ca="1" si="451"/>
        <v>Pago</v>
      </c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</row>
    <row r="1588" spans="1:208" x14ac:dyDescent="0.2">
      <c r="A1588" s="127"/>
      <c r="B1588" s="140"/>
      <c r="C1588" s="11"/>
      <c r="D1588" s="129"/>
      <c r="E1588" s="11"/>
      <c r="F1588" s="11"/>
      <c r="G1588" s="11"/>
      <c r="H1588" s="11"/>
      <c r="I1588" s="10"/>
      <c r="J1588" s="5"/>
      <c r="K1588" s="3"/>
      <c r="L1588" s="15"/>
      <c r="M1588" s="9"/>
      <c r="N1588" s="9"/>
      <c r="O1588" s="15"/>
      <c r="P1588" s="11"/>
      <c r="Q1588" s="2"/>
      <c r="R1588" s="4"/>
      <c r="S1588" s="5"/>
      <c r="T1588" s="7"/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7" t="str">
        <f t="shared" ca="1" si="451"/>
        <v>Pago</v>
      </c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</row>
    <row r="1589" spans="1:208" x14ac:dyDescent="0.2">
      <c r="A1589" s="127"/>
      <c r="B1589" s="140"/>
      <c r="C1589" s="11"/>
      <c r="D1589" s="129"/>
      <c r="E1589" s="11"/>
      <c r="F1589" s="11"/>
      <c r="G1589" s="11"/>
      <c r="H1589" s="11"/>
      <c r="I1589" s="10"/>
      <c r="J1589" s="5"/>
      <c r="K1589" s="3"/>
      <c r="L1589" s="15"/>
      <c r="M1589" s="9"/>
      <c r="N1589" s="9"/>
      <c r="O1589" s="15"/>
      <c r="P1589" s="11"/>
      <c r="Q1589" s="2"/>
      <c r="R1589" s="4"/>
      <c r="S1589" s="5"/>
      <c r="T1589" s="7"/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7" t="str">
        <f t="shared" ca="1" si="451"/>
        <v>Pago</v>
      </c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</row>
    <row r="1590" spans="1:208" x14ac:dyDescent="0.2">
      <c r="A1590" s="127"/>
      <c r="B1590" s="140"/>
      <c r="C1590" s="11"/>
      <c r="D1590" s="129"/>
      <c r="E1590" s="11"/>
      <c r="F1590" s="11"/>
      <c r="G1590" s="11"/>
      <c r="H1590" s="11"/>
      <c r="I1590" s="10"/>
      <c r="J1590" s="5"/>
      <c r="K1590" s="3"/>
      <c r="L1590" s="15"/>
      <c r="M1590" s="9"/>
      <c r="N1590" s="9"/>
      <c r="O1590" s="15"/>
      <c r="P1590" s="11"/>
      <c r="Q1590" s="2"/>
      <c r="R1590" s="4"/>
      <c r="S1590" s="5"/>
      <c r="T1590" s="7"/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7" t="str">
        <f t="shared" ca="1" si="451"/>
        <v>Pago</v>
      </c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</row>
    <row r="1591" spans="1:208" x14ac:dyDescent="0.2">
      <c r="A1591" s="127"/>
      <c r="B1591" s="140"/>
      <c r="C1591" s="11"/>
      <c r="D1591" s="129"/>
      <c r="E1591" s="11"/>
      <c r="F1591" s="11"/>
      <c r="G1591" s="11"/>
      <c r="H1591" s="11"/>
      <c r="I1591" s="10"/>
      <c r="J1591" s="5"/>
      <c r="K1591" s="3"/>
      <c r="L1591" s="15"/>
      <c r="M1591" s="9"/>
      <c r="N1591" s="9"/>
      <c r="O1591" s="15"/>
      <c r="P1591" s="11"/>
      <c r="Q1591" s="2"/>
      <c r="R1591" s="4"/>
      <c r="S1591" s="5"/>
      <c r="T1591" s="7"/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7" t="str">
        <f t="shared" ca="1" si="451"/>
        <v>Pago</v>
      </c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</row>
    <row r="1592" spans="1:208" x14ac:dyDescent="0.2">
      <c r="A1592" s="127"/>
      <c r="B1592" s="140"/>
      <c r="C1592" s="11"/>
      <c r="D1592" s="129"/>
      <c r="E1592" s="11"/>
      <c r="F1592" s="11"/>
      <c r="G1592" s="11"/>
      <c r="H1592" s="11"/>
      <c r="I1592" s="10"/>
      <c r="J1592" s="5"/>
      <c r="K1592" s="3"/>
      <c r="L1592" s="15"/>
      <c r="M1592" s="9"/>
      <c r="N1592" s="9"/>
      <c r="O1592" s="15"/>
      <c r="P1592" s="11"/>
      <c r="Q1592" s="2"/>
      <c r="R1592" s="4"/>
      <c r="S1592" s="5"/>
      <c r="T1592" s="7"/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7" t="str">
        <f t="shared" ca="1" si="451"/>
        <v>Pago</v>
      </c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</row>
    <row r="1593" spans="1:208" x14ac:dyDescent="0.2">
      <c r="A1593" s="127"/>
      <c r="B1593" s="140"/>
      <c r="C1593" s="11"/>
      <c r="D1593" s="129"/>
      <c r="E1593" s="11"/>
      <c r="F1593" s="11"/>
      <c r="G1593" s="11"/>
      <c r="H1593" s="11"/>
      <c r="I1593" s="10"/>
      <c r="J1593" s="5"/>
      <c r="K1593" s="3"/>
      <c r="L1593" s="15"/>
      <c r="M1593" s="9"/>
      <c r="N1593" s="9"/>
      <c r="O1593" s="15"/>
      <c r="P1593" s="11"/>
      <c r="Q1593" s="2"/>
      <c r="R1593" s="4"/>
      <c r="S1593" s="5"/>
      <c r="T1593" s="7"/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7" t="str">
        <f t="shared" ca="1" si="451"/>
        <v>Pago</v>
      </c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</row>
    <row r="1594" spans="1:208" x14ac:dyDescent="0.2">
      <c r="A1594" s="127"/>
      <c r="B1594" s="140"/>
      <c r="C1594" s="11"/>
      <c r="D1594" s="129"/>
      <c r="E1594" s="11"/>
      <c r="F1594" s="11"/>
      <c r="G1594" s="11"/>
      <c r="H1594" s="11"/>
      <c r="I1594" s="10"/>
      <c r="J1594" s="5"/>
      <c r="K1594" s="3"/>
      <c r="L1594" s="15"/>
      <c r="M1594" s="9"/>
      <c r="N1594" s="9"/>
      <c r="O1594" s="15"/>
      <c r="P1594" s="11"/>
      <c r="Q1594" s="2"/>
      <c r="R1594" s="4"/>
      <c r="S1594" s="5"/>
      <c r="T1594" s="7"/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7" t="str">
        <f t="shared" ca="1" si="451"/>
        <v>Pago</v>
      </c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</row>
    <row r="1595" spans="1:208" x14ac:dyDescent="0.2">
      <c r="A1595" s="127"/>
      <c r="B1595" s="140"/>
      <c r="C1595" s="11"/>
      <c r="D1595" s="129"/>
      <c r="E1595" s="11"/>
      <c r="F1595" s="11"/>
      <c r="G1595" s="11"/>
      <c r="H1595" s="11"/>
      <c r="I1595" s="10"/>
      <c r="J1595" s="5"/>
      <c r="K1595" s="3"/>
      <c r="L1595" s="15"/>
      <c r="M1595" s="9"/>
      <c r="N1595" s="9"/>
      <c r="O1595" s="15"/>
      <c r="P1595" s="11"/>
      <c r="Q1595" s="2"/>
      <c r="R1595" s="4"/>
      <c r="S1595" s="5"/>
      <c r="T1595" s="7"/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7" t="str">
        <f t="shared" ca="1" si="451"/>
        <v>Pago</v>
      </c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</row>
    <row r="1596" spans="1:208" x14ac:dyDescent="0.2">
      <c r="A1596" s="127"/>
      <c r="B1596" s="140"/>
      <c r="C1596" s="11"/>
      <c r="D1596" s="129"/>
      <c r="E1596" s="11"/>
      <c r="F1596" s="11"/>
      <c r="G1596" s="11"/>
      <c r="H1596" s="11"/>
      <c r="I1596" s="10"/>
      <c r="J1596" s="5"/>
      <c r="K1596" s="3"/>
      <c r="L1596" s="15"/>
      <c r="M1596" s="9"/>
      <c r="N1596" s="9"/>
      <c r="O1596" s="15"/>
      <c r="P1596" s="11"/>
      <c r="Q1596" s="2"/>
      <c r="R1596" s="4"/>
      <c r="S1596" s="5"/>
      <c r="T1596" s="7"/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7" t="str">
        <f t="shared" ca="1" si="451"/>
        <v>Pago</v>
      </c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</row>
    <row r="1597" spans="1:208" x14ac:dyDescent="0.2">
      <c r="A1597" s="127"/>
      <c r="B1597" s="140"/>
      <c r="C1597" s="11"/>
      <c r="D1597" s="129"/>
      <c r="E1597" s="11"/>
      <c r="F1597" s="11"/>
      <c r="G1597" s="11"/>
      <c r="H1597" s="11"/>
      <c r="I1597" s="10"/>
      <c r="J1597" s="5"/>
      <c r="K1597" s="3"/>
      <c r="L1597" s="15"/>
      <c r="M1597" s="9"/>
      <c r="N1597" s="9"/>
      <c r="O1597" s="15"/>
      <c r="P1597" s="11"/>
      <c r="Q1597" s="2"/>
      <c r="R1597" s="4"/>
      <c r="S1597" s="5"/>
      <c r="T1597" s="7"/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7" t="str">
        <f t="shared" ca="1" si="451"/>
        <v>Pago</v>
      </c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</row>
    <row r="1598" spans="1:208" x14ac:dyDescent="0.2">
      <c r="A1598" s="127"/>
      <c r="B1598" s="140"/>
      <c r="C1598" s="11"/>
      <c r="D1598" s="129"/>
      <c r="E1598" s="11"/>
      <c r="F1598" s="11"/>
      <c r="G1598" s="11"/>
      <c r="H1598" s="11"/>
      <c r="I1598" s="10"/>
      <c r="J1598" s="5"/>
      <c r="K1598" s="3"/>
      <c r="L1598" s="15"/>
      <c r="M1598" s="9"/>
      <c r="N1598" s="9"/>
      <c r="O1598" s="15"/>
      <c r="P1598" s="11"/>
      <c r="Q1598" s="2"/>
      <c r="R1598" s="4"/>
      <c r="S1598" s="5"/>
      <c r="T1598" s="7"/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7" t="str">
        <f t="shared" ca="1" si="451"/>
        <v>Pago</v>
      </c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</row>
    <row r="1599" spans="1:208" x14ac:dyDescent="0.2">
      <c r="A1599" s="127"/>
      <c r="B1599" s="140"/>
      <c r="C1599" s="11"/>
      <c r="D1599" s="129"/>
      <c r="E1599" s="11"/>
      <c r="F1599" s="11"/>
      <c r="G1599" s="11"/>
      <c r="H1599" s="11"/>
      <c r="I1599" s="10"/>
      <c r="J1599" s="5"/>
      <c r="K1599" s="3"/>
      <c r="L1599" s="15"/>
      <c r="M1599" s="9"/>
      <c r="N1599" s="9"/>
      <c r="O1599" s="15"/>
      <c r="P1599" s="11"/>
      <c r="Q1599" s="2"/>
      <c r="R1599" s="4"/>
      <c r="S1599" s="5"/>
      <c r="T1599" s="7"/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7" t="str">
        <f t="shared" ca="1" si="451"/>
        <v>Pago</v>
      </c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</row>
    <row r="1600" spans="1:208" x14ac:dyDescent="0.2">
      <c r="A1600" s="127"/>
      <c r="B1600" s="140"/>
      <c r="C1600" s="11"/>
      <c r="D1600" s="129"/>
      <c r="E1600" s="11"/>
      <c r="F1600" s="11"/>
      <c r="G1600" s="11"/>
      <c r="H1600" s="11"/>
      <c r="I1600" s="10"/>
      <c r="J1600" s="5"/>
      <c r="K1600" s="3"/>
      <c r="L1600" s="15"/>
      <c r="M1600" s="9"/>
      <c r="N1600" s="9"/>
      <c r="O1600" s="15"/>
      <c r="P1600" s="11"/>
      <c r="Q1600" s="2"/>
      <c r="R1600" s="4"/>
      <c r="S1600" s="5"/>
      <c r="T1600" s="7"/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7" t="str">
        <f t="shared" ca="1" si="451"/>
        <v>Pago</v>
      </c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</row>
    <row r="1601" spans="1:208" x14ac:dyDescent="0.2">
      <c r="A1601" s="127"/>
      <c r="B1601" s="140"/>
      <c r="C1601" s="11"/>
      <c r="D1601" s="129"/>
      <c r="E1601" s="11"/>
      <c r="F1601" s="11"/>
      <c r="G1601" s="11"/>
      <c r="H1601" s="11"/>
      <c r="I1601" s="10"/>
      <c r="J1601" s="5"/>
      <c r="K1601" s="3"/>
      <c r="L1601" s="15"/>
      <c r="M1601" s="9"/>
      <c r="N1601" s="9"/>
      <c r="O1601" s="15"/>
      <c r="P1601" s="11"/>
      <c r="Q1601" s="2"/>
      <c r="R1601" s="4"/>
      <c r="S1601" s="5"/>
      <c r="T1601" s="7"/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7" t="str">
        <f t="shared" ca="1" si="451"/>
        <v>Pago</v>
      </c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</row>
    <row r="1602" spans="1:208" x14ac:dyDescent="0.2">
      <c r="A1602" s="127"/>
      <c r="B1602" s="140"/>
      <c r="C1602" s="11"/>
      <c r="D1602" s="129"/>
      <c r="E1602" s="11"/>
      <c r="F1602" s="11"/>
      <c r="G1602" s="11"/>
      <c r="H1602" s="11"/>
      <c r="I1602" s="10"/>
      <c r="J1602" s="5"/>
      <c r="K1602" s="3"/>
      <c r="L1602" s="15"/>
      <c r="M1602" s="9"/>
      <c r="N1602" s="9"/>
      <c r="O1602" s="15"/>
      <c r="P1602" s="11"/>
      <c r="Q1602" s="2"/>
      <c r="R1602" s="4"/>
      <c r="S1602" s="5"/>
      <c r="T1602" s="7"/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7" t="str">
        <f t="shared" ca="1" si="451"/>
        <v>Pago</v>
      </c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</row>
    <row r="1603" spans="1:208" x14ac:dyDescent="0.2">
      <c r="A1603" s="127"/>
      <c r="B1603" s="140"/>
      <c r="C1603" s="11"/>
      <c r="D1603" s="129"/>
      <c r="E1603" s="11"/>
      <c r="F1603" s="11"/>
      <c r="G1603" s="11"/>
      <c r="H1603" s="11"/>
      <c r="I1603" s="10"/>
      <c r="J1603" s="5"/>
      <c r="K1603" s="3"/>
      <c r="L1603" s="15"/>
      <c r="M1603" s="9"/>
      <c r="N1603" s="9"/>
      <c r="O1603" s="15"/>
      <c r="P1603" s="11"/>
      <c r="Q1603" s="2"/>
      <c r="R1603" s="4"/>
      <c r="S1603" s="5"/>
      <c r="T1603" s="7"/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7" t="str">
        <f t="shared" ca="1" si="451"/>
        <v>Pago</v>
      </c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</row>
    <row r="1604" spans="1:208" x14ac:dyDescent="0.2">
      <c r="A1604" s="127"/>
      <c r="B1604" s="140"/>
      <c r="C1604" s="11"/>
      <c r="D1604" s="129"/>
      <c r="E1604" s="11"/>
      <c r="F1604" s="11"/>
      <c r="G1604" s="11"/>
      <c r="H1604" s="11"/>
      <c r="I1604" s="10"/>
      <c r="J1604" s="5"/>
      <c r="K1604" s="3"/>
      <c r="L1604" s="15"/>
      <c r="M1604" s="9"/>
      <c r="N1604" s="9"/>
      <c r="O1604" s="15"/>
      <c r="P1604" s="11"/>
      <c r="Q1604" s="2"/>
      <c r="R1604" s="4"/>
      <c r="S1604" s="5"/>
      <c r="T1604" s="7"/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7" t="str">
        <f t="shared" ca="1" si="451"/>
        <v>Pago</v>
      </c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</row>
    <row r="1605" spans="1:208" x14ac:dyDescent="0.2">
      <c r="A1605" s="127"/>
      <c r="B1605" s="140"/>
      <c r="C1605" s="11"/>
      <c r="D1605" s="129"/>
      <c r="E1605" s="11"/>
      <c r="F1605" s="11"/>
      <c r="G1605" s="11"/>
      <c r="H1605" s="11"/>
      <c r="I1605" s="10"/>
      <c r="J1605" s="5"/>
      <c r="K1605" s="3"/>
      <c r="L1605" s="15"/>
      <c r="M1605" s="9"/>
      <c r="N1605" s="9"/>
      <c r="O1605" s="15"/>
      <c r="P1605" s="11"/>
      <c r="Q1605" s="2"/>
      <c r="R1605" s="4"/>
      <c r="S1605" s="5"/>
      <c r="T1605" s="7"/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7" t="str">
        <f t="shared" ca="1" si="451"/>
        <v>Pago</v>
      </c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</row>
    <row r="1606" spans="1:208" x14ac:dyDescent="0.2">
      <c r="A1606" s="127"/>
      <c r="B1606" s="140"/>
      <c r="C1606" s="11"/>
      <c r="D1606" s="129"/>
      <c r="E1606" s="11"/>
      <c r="F1606" s="11"/>
      <c r="G1606" s="11"/>
      <c r="H1606" s="11"/>
      <c r="I1606" s="10"/>
      <c r="J1606" s="5"/>
      <c r="K1606" s="3"/>
      <c r="L1606" s="15"/>
      <c r="M1606" s="9"/>
      <c r="N1606" s="9"/>
      <c r="O1606" s="15"/>
      <c r="P1606" s="11"/>
      <c r="Q1606" s="2"/>
      <c r="R1606" s="4"/>
      <c r="S1606" s="5"/>
      <c r="T1606" s="7"/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7" t="str">
        <f t="shared" ca="1" si="451"/>
        <v>Pago</v>
      </c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</row>
    <row r="1607" spans="1:208" x14ac:dyDescent="0.2">
      <c r="A1607" s="127"/>
      <c r="B1607" s="140"/>
      <c r="C1607" s="11"/>
      <c r="D1607" s="129"/>
      <c r="E1607" s="11"/>
      <c r="F1607" s="11"/>
      <c r="G1607" s="11"/>
      <c r="H1607" s="11"/>
      <c r="I1607" s="10"/>
      <c r="J1607" s="5"/>
      <c r="K1607" s="3"/>
      <c r="L1607" s="15"/>
      <c r="M1607" s="9"/>
      <c r="N1607" s="9"/>
      <c r="O1607" s="15"/>
      <c r="P1607" s="11"/>
      <c r="Q1607" s="2"/>
      <c r="R1607" s="4"/>
      <c r="S1607" s="5"/>
      <c r="T1607" s="7"/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7" t="str">
        <f t="shared" ca="1" si="451"/>
        <v>Pago</v>
      </c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</row>
    <row r="1608" spans="1:208" x14ac:dyDescent="0.2">
      <c r="A1608" s="127"/>
      <c r="B1608" s="140"/>
      <c r="C1608" s="11"/>
      <c r="D1608" s="129"/>
      <c r="E1608" s="11"/>
      <c r="F1608" s="11"/>
      <c r="G1608" s="11"/>
      <c r="H1608" s="11"/>
      <c r="I1608" s="10"/>
      <c r="J1608" s="5"/>
      <c r="K1608" s="3"/>
      <c r="L1608" s="15"/>
      <c r="M1608" s="9"/>
      <c r="N1608" s="9"/>
      <c r="O1608" s="15"/>
      <c r="P1608" s="11"/>
      <c r="Q1608" s="2"/>
      <c r="R1608" s="4"/>
      <c r="S1608" s="5"/>
      <c r="T1608" s="7"/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7" t="str">
        <f t="shared" ca="1" si="451"/>
        <v>Pago</v>
      </c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</row>
    <row r="1609" spans="1:208" x14ac:dyDescent="0.2">
      <c r="A1609" s="127"/>
      <c r="B1609" s="140"/>
      <c r="C1609" s="11"/>
      <c r="D1609" s="129"/>
      <c r="E1609" s="11"/>
      <c r="F1609" s="11"/>
      <c r="G1609" s="11"/>
      <c r="H1609" s="11"/>
      <c r="I1609" s="10"/>
      <c r="J1609" s="5"/>
      <c r="K1609" s="3"/>
      <c r="L1609" s="15"/>
      <c r="M1609" s="9"/>
      <c r="N1609" s="9"/>
      <c r="O1609" s="15"/>
      <c r="P1609" s="11"/>
      <c r="Q1609" s="2"/>
      <c r="R1609" s="4"/>
      <c r="S1609" s="5"/>
      <c r="T1609" s="7"/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7" t="str">
        <f t="shared" ca="1" si="451"/>
        <v>Pago</v>
      </c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</row>
    <row r="1610" spans="1:208" x14ac:dyDescent="0.2">
      <c r="A1610" s="127"/>
      <c r="B1610" s="140"/>
      <c r="C1610" s="11"/>
      <c r="D1610" s="129"/>
      <c r="E1610" s="11"/>
      <c r="F1610" s="11"/>
      <c r="G1610" s="11"/>
      <c r="H1610" s="11"/>
      <c r="I1610" s="10"/>
      <c r="J1610" s="5"/>
      <c r="K1610" s="3"/>
      <c r="L1610" s="15"/>
      <c r="M1610" s="9"/>
      <c r="N1610" s="9"/>
      <c r="O1610" s="15"/>
      <c r="P1610" s="11"/>
      <c r="Q1610" s="2"/>
      <c r="R1610" s="4"/>
      <c r="S1610" s="5"/>
      <c r="T1610" s="7"/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7" t="str">
        <f t="shared" ca="1" si="451"/>
        <v>Pago</v>
      </c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</row>
    <row r="1611" spans="1:208" x14ac:dyDescent="0.2">
      <c r="A1611" s="127"/>
      <c r="B1611" s="140"/>
      <c r="C1611" s="11"/>
      <c r="D1611" s="129"/>
      <c r="E1611" s="11"/>
      <c r="F1611" s="11"/>
      <c r="G1611" s="11"/>
      <c r="H1611" s="11"/>
      <c r="I1611" s="10"/>
      <c r="J1611" s="5"/>
      <c r="K1611" s="3"/>
      <c r="L1611" s="15"/>
      <c r="M1611" s="9"/>
      <c r="N1611" s="9"/>
      <c r="O1611" s="15"/>
      <c r="P1611" s="11"/>
      <c r="Q1611" s="2"/>
      <c r="R1611" s="4"/>
      <c r="S1611" s="5"/>
      <c r="T1611" s="7"/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7" t="str">
        <f t="shared" ca="1" si="451"/>
        <v>Pago</v>
      </c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</row>
    <row r="1612" spans="1:208" x14ac:dyDescent="0.2">
      <c r="A1612" s="127"/>
      <c r="B1612" s="140"/>
      <c r="C1612" s="11"/>
      <c r="D1612" s="129"/>
      <c r="E1612" s="11"/>
      <c r="F1612" s="11"/>
      <c r="G1612" s="11"/>
      <c r="H1612" s="11"/>
      <c r="I1612" s="10"/>
      <c r="J1612" s="5"/>
      <c r="K1612" s="3"/>
      <c r="L1612" s="15"/>
      <c r="M1612" s="9"/>
      <c r="N1612" s="9"/>
      <c r="O1612" s="15"/>
      <c r="P1612" s="11"/>
      <c r="Q1612" s="2"/>
      <c r="R1612" s="4"/>
      <c r="S1612" s="5"/>
      <c r="T1612" s="7"/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7" t="str">
        <f t="shared" ca="1" si="451"/>
        <v>Pago</v>
      </c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</row>
    <row r="1613" spans="1:208" x14ac:dyDescent="0.2">
      <c r="A1613" s="127"/>
      <c r="B1613" s="140"/>
      <c r="C1613" s="11"/>
      <c r="D1613" s="129"/>
      <c r="E1613" s="11"/>
      <c r="F1613" s="11"/>
      <c r="G1613" s="11"/>
      <c r="H1613" s="11"/>
      <c r="I1613" s="10"/>
      <c r="J1613" s="5"/>
      <c r="K1613" s="3"/>
      <c r="L1613" s="15"/>
      <c r="M1613" s="9"/>
      <c r="N1613" s="9"/>
      <c r="O1613" s="15"/>
      <c r="P1613" s="11"/>
      <c r="Q1613" s="2"/>
      <c r="R1613" s="4"/>
      <c r="S1613" s="5"/>
      <c r="T1613" s="7"/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7" t="str">
        <f t="shared" ref="AG1613:AG1676" ca="1" si="452">IF(W1613&lt;TODAY(),"Pago","")</f>
        <v>Pago</v>
      </c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</row>
    <row r="1614" spans="1:208" x14ac:dyDescent="0.2">
      <c r="A1614" s="127"/>
      <c r="B1614" s="140"/>
      <c r="C1614" s="11"/>
      <c r="D1614" s="129"/>
      <c r="E1614" s="11"/>
      <c r="F1614" s="11"/>
      <c r="G1614" s="11"/>
      <c r="H1614" s="11"/>
      <c r="I1614" s="10"/>
      <c r="J1614" s="5"/>
      <c r="K1614" s="3"/>
      <c r="L1614" s="15"/>
      <c r="M1614" s="9"/>
      <c r="N1614" s="9"/>
      <c r="O1614" s="15"/>
      <c r="P1614" s="11"/>
      <c r="Q1614" s="2"/>
      <c r="R1614" s="4"/>
      <c r="S1614" s="5"/>
      <c r="T1614" s="7"/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7" t="str">
        <f t="shared" ca="1" si="452"/>
        <v>Pago</v>
      </c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</row>
    <row r="1615" spans="1:208" x14ac:dyDescent="0.2">
      <c r="A1615" s="127"/>
      <c r="B1615" s="140"/>
      <c r="C1615" s="11"/>
      <c r="D1615" s="129"/>
      <c r="E1615" s="11"/>
      <c r="F1615" s="11"/>
      <c r="G1615" s="11"/>
      <c r="H1615" s="11"/>
      <c r="I1615" s="10"/>
      <c r="J1615" s="5"/>
      <c r="K1615" s="3"/>
      <c r="L1615" s="15"/>
      <c r="M1615" s="9"/>
      <c r="N1615" s="9"/>
      <c r="O1615" s="15"/>
      <c r="P1615" s="11"/>
      <c r="Q1615" s="2"/>
      <c r="R1615" s="4"/>
      <c r="S1615" s="5"/>
      <c r="T1615" s="7"/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7" t="str">
        <f t="shared" ca="1" si="452"/>
        <v>Pago</v>
      </c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</row>
    <row r="1616" spans="1:208" x14ac:dyDescent="0.2">
      <c r="A1616" s="127"/>
      <c r="B1616" s="140"/>
      <c r="C1616" s="11"/>
      <c r="D1616" s="129"/>
      <c r="E1616" s="11"/>
      <c r="F1616" s="11"/>
      <c r="G1616" s="11"/>
      <c r="H1616" s="11"/>
      <c r="I1616" s="10"/>
      <c r="J1616" s="5"/>
      <c r="K1616" s="3"/>
      <c r="L1616" s="15"/>
      <c r="M1616" s="9"/>
      <c r="N1616" s="9"/>
      <c r="O1616" s="15"/>
      <c r="P1616" s="11"/>
      <c r="Q1616" s="2"/>
      <c r="R1616" s="4"/>
      <c r="S1616" s="5"/>
      <c r="T1616" s="7"/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7" t="str">
        <f t="shared" ca="1" si="452"/>
        <v>Pago</v>
      </c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</row>
    <row r="1617" spans="1:208" x14ac:dyDescent="0.2">
      <c r="A1617" s="127"/>
      <c r="B1617" s="140"/>
      <c r="C1617" s="11"/>
      <c r="D1617" s="129"/>
      <c r="E1617" s="11"/>
      <c r="F1617" s="11"/>
      <c r="G1617" s="11"/>
      <c r="H1617" s="11"/>
      <c r="I1617" s="10"/>
      <c r="J1617" s="5"/>
      <c r="K1617" s="3"/>
      <c r="L1617" s="15"/>
      <c r="M1617" s="9"/>
      <c r="N1617" s="9"/>
      <c r="O1617" s="15"/>
      <c r="P1617" s="11"/>
      <c r="Q1617" s="2"/>
      <c r="R1617" s="4"/>
      <c r="S1617" s="5"/>
      <c r="T1617" s="7"/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7" t="str">
        <f t="shared" ca="1" si="452"/>
        <v>Pago</v>
      </c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</row>
    <row r="1618" spans="1:208" x14ac:dyDescent="0.2">
      <c r="A1618" s="127"/>
      <c r="B1618" s="140"/>
      <c r="C1618" s="11"/>
      <c r="D1618" s="129"/>
      <c r="E1618" s="11"/>
      <c r="F1618" s="11"/>
      <c r="G1618" s="11"/>
      <c r="H1618" s="11"/>
      <c r="I1618" s="10"/>
      <c r="J1618" s="5"/>
      <c r="K1618" s="3"/>
      <c r="L1618" s="15"/>
      <c r="M1618" s="9"/>
      <c r="N1618" s="9"/>
      <c r="O1618" s="15"/>
      <c r="P1618" s="11"/>
      <c r="Q1618" s="2"/>
      <c r="R1618" s="4"/>
      <c r="S1618" s="5"/>
      <c r="T1618" s="7"/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7" t="str">
        <f t="shared" ca="1" si="452"/>
        <v>Pago</v>
      </c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</row>
    <row r="1619" spans="1:208" x14ac:dyDescent="0.2">
      <c r="A1619" s="127"/>
      <c r="B1619" s="140"/>
      <c r="C1619" s="11"/>
      <c r="D1619" s="129"/>
      <c r="E1619" s="11"/>
      <c r="F1619" s="11"/>
      <c r="G1619" s="11"/>
      <c r="H1619" s="11"/>
      <c r="I1619" s="10"/>
      <c r="J1619" s="5"/>
      <c r="K1619" s="3"/>
      <c r="L1619" s="15"/>
      <c r="M1619" s="9"/>
      <c r="N1619" s="9"/>
      <c r="O1619" s="15"/>
      <c r="P1619" s="11"/>
      <c r="Q1619" s="2"/>
      <c r="R1619" s="4"/>
      <c r="S1619" s="5"/>
      <c r="T1619" s="7"/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7" t="str">
        <f t="shared" ca="1" si="452"/>
        <v>Pago</v>
      </c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</row>
    <row r="1620" spans="1:208" x14ac:dyDescent="0.2">
      <c r="A1620" s="127"/>
      <c r="B1620" s="140"/>
      <c r="C1620" s="11"/>
      <c r="D1620" s="129"/>
      <c r="E1620" s="11"/>
      <c r="F1620" s="11"/>
      <c r="G1620" s="11"/>
      <c r="H1620" s="11"/>
      <c r="I1620" s="10"/>
      <c r="J1620" s="5"/>
      <c r="K1620" s="3"/>
      <c r="L1620" s="15"/>
      <c r="M1620" s="9"/>
      <c r="N1620" s="9"/>
      <c r="O1620" s="15"/>
      <c r="P1620" s="11"/>
      <c r="Q1620" s="2"/>
      <c r="R1620" s="4"/>
      <c r="S1620" s="5"/>
      <c r="T1620" s="7"/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7" t="str">
        <f t="shared" ca="1" si="452"/>
        <v>Pago</v>
      </c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</row>
    <row r="1621" spans="1:208" x14ac:dyDescent="0.2">
      <c r="A1621" s="127"/>
      <c r="B1621" s="140"/>
      <c r="C1621" s="11"/>
      <c r="D1621" s="129"/>
      <c r="E1621" s="11"/>
      <c r="F1621" s="11"/>
      <c r="G1621" s="11"/>
      <c r="H1621" s="11"/>
      <c r="I1621" s="10"/>
      <c r="J1621" s="5"/>
      <c r="K1621" s="3"/>
      <c r="L1621" s="15"/>
      <c r="M1621" s="9"/>
      <c r="N1621" s="9"/>
      <c r="O1621" s="15"/>
      <c r="P1621" s="11"/>
      <c r="Q1621" s="2"/>
      <c r="R1621" s="4"/>
      <c r="S1621" s="5"/>
      <c r="T1621" s="7"/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7" t="str">
        <f t="shared" ca="1" si="452"/>
        <v>Pago</v>
      </c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</row>
    <row r="1622" spans="1:208" x14ac:dyDescent="0.2">
      <c r="A1622" s="127"/>
      <c r="B1622" s="140"/>
      <c r="C1622" s="11"/>
      <c r="D1622" s="129"/>
      <c r="E1622" s="11"/>
      <c r="F1622" s="11"/>
      <c r="G1622" s="11"/>
      <c r="H1622" s="11"/>
      <c r="I1622" s="10"/>
      <c r="J1622" s="5"/>
      <c r="K1622" s="3"/>
      <c r="L1622" s="15"/>
      <c r="M1622" s="9"/>
      <c r="N1622" s="9"/>
      <c r="O1622" s="15"/>
      <c r="P1622" s="11"/>
      <c r="Q1622" s="2"/>
      <c r="R1622" s="4"/>
      <c r="S1622" s="5"/>
      <c r="T1622" s="7"/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7" t="str">
        <f t="shared" ca="1" si="452"/>
        <v>Pago</v>
      </c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</row>
    <row r="1623" spans="1:208" x14ac:dyDescent="0.2">
      <c r="A1623" s="127"/>
      <c r="B1623" s="140"/>
      <c r="C1623" s="11"/>
      <c r="D1623" s="129"/>
      <c r="E1623" s="11"/>
      <c r="F1623" s="11"/>
      <c r="G1623" s="11"/>
      <c r="H1623" s="11"/>
      <c r="I1623" s="10"/>
      <c r="J1623" s="5"/>
      <c r="K1623" s="3"/>
      <c r="L1623" s="15"/>
      <c r="M1623" s="9"/>
      <c r="N1623" s="9"/>
      <c r="O1623" s="15"/>
      <c r="P1623" s="11"/>
      <c r="Q1623" s="2"/>
      <c r="R1623" s="4"/>
      <c r="S1623" s="5"/>
      <c r="T1623" s="7"/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7" t="str">
        <f t="shared" ca="1" si="452"/>
        <v>Pago</v>
      </c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</row>
    <row r="1624" spans="1:208" x14ac:dyDescent="0.2">
      <c r="A1624" s="127"/>
      <c r="B1624" s="140"/>
      <c r="C1624" s="11"/>
      <c r="D1624" s="129"/>
      <c r="E1624" s="11"/>
      <c r="F1624" s="11"/>
      <c r="G1624" s="11"/>
      <c r="H1624" s="11"/>
      <c r="I1624" s="10"/>
      <c r="J1624" s="5"/>
      <c r="K1624" s="3"/>
      <c r="L1624" s="15"/>
      <c r="M1624" s="9"/>
      <c r="N1624" s="9"/>
      <c r="O1624" s="15"/>
      <c r="P1624" s="11"/>
      <c r="Q1624" s="2"/>
      <c r="R1624" s="4"/>
      <c r="S1624" s="5"/>
      <c r="T1624" s="7"/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7" t="str">
        <f t="shared" ca="1" si="452"/>
        <v>Pago</v>
      </c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</row>
    <row r="1625" spans="1:208" x14ac:dyDescent="0.2">
      <c r="A1625" s="127"/>
      <c r="B1625" s="140"/>
      <c r="C1625" s="11"/>
      <c r="D1625" s="129"/>
      <c r="E1625" s="11"/>
      <c r="F1625" s="11"/>
      <c r="G1625" s="11"/>
      <c r="H1625" s="11"/>
      <c r="I1625" s="10"/>
      <c r="J1625" s="5"/>
      <c r="K1625" s="3"/>
      <c r="L1625" s="15"/>
      <c r="M1625" s="9"/>
      <c r="N1625" s="9"/>
      <c r="O1625" s="15"/>
      <c r="P1625" s="11"/>
      <c r="Q1625" s="2"/>
      <c r="R1625" s="4"/>
      <c r="S1625" s="5"/>
      <c r="T1625" s="7"/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7" t="str">
        <f t="shared" ca="1" si="452"/>
        <v>Pago</v>
      </c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</row>
    <row r="1626" spans="1:208" x14ac:dyDescent="0.2">
      <c r="A1626" s="127"/>
      <c r="B1626" s="140"/>
      <c r="C1626" s="11"/>
      <c r="D1626" s="129"/>
      <c r="E1626" s="11"/>
      <c r="F1626" s="11"/>
      <c r="G1626" s="11"/>
      <c r="H1626" s="11"/>
      <c r="I1626" s="10"/>
      <c r="J1626" s="5"/>
      <c r="K1626" s="3"/>
      <c r="L1626" s="15"/>
      <c r="M1626" s="9"/>
      <c r="N1626" s="9"/>
      <c r="O1626" s="15"/>
      <c r="P1626" s="11"/>
      <c r="Q1626" s="2"/>
      <c r="R1626" s="4"/>
      <c r="S1626" s="5"/>
      <c r="T1626" s="7"/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7" t="str">
        <f t="shared" ca="1" si="452"/>
        <v>Pago</v>
      </c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</row>
    <row r="1627" spans="1:208" x14ac:dyDescent="0.2">
      <c r="A1627" s="127"/>
      <c r="B1627" s="140"/>
      <c r="C1627" s="11"/>
      <c r="D1627" s="129"/>
      <c r="E1627" s="11"/>
      <c r="F1627" s="11"/>
      <c r="G1627" s="11"/>
      <c r="H1627" s="11"/>
      <c r="I1627" s="10"/>
      <c r="J1627" s="5"/>
      <c r="K1627" s="3"/>
      <c r="L1627" s="15"/>
      <c r="M1627" s="9"/>
      <c r="N1627" s="9"/>
      <c r="O1627" s="15"/>
      <c r="P1627" s="11"/>
      <c r="Q1627" s="2"/>
      <c r="R1627" s="4"/>
      <c r="S1627" s="5"/>
      <c r="T1627" s="7"/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7" t="str">
        <f t="shared" ca="1" si="452"/>
        <v>Pago</v>
      </c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</row>
    <row r="1628" spans="1:208" x14ac:dyDescent="0.2">
      <c r="A1628" s="127"/>
      <c r="B1628" s="140"/>
      <c r="C1628" s="11"/>
      <c r="D1628" s="129"/>
      <c r="E1628" s="11"/>
      <c r="F1628" s="11"/>
      <c r="G1628" s="11"/>
      <c r="H1628" s="11"/>
      <c r="I1628" s="10"/>
      <c r="J1628" s="5"/>
      <c r="K1628" s="3"/>
      <c r="L1628" s="15"/>
      <c r="M1628" s="9"/>
      <c r="N1628" s="9"/>
      <c r="O1628" s="15"/>
      <c r="P1628" s="11"/>
      <c r="Q1628" s="2"/>
      <c r="R1628" s="4"/>
      <c r="S1628" s="5"/>
      <c r="T1628" s="7"/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7" t="str">
        <f t="shared" ca="1" si="452"/>
        <v>Pago</v>
      </c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</row>
    <row r="1629" spans="1:208" x14ac:dyDescent="0.2">
      <c r="A1629" s="127"/>
      <c r="B1629" s="140"/>
      <c r="C1629" s="11"/>
      <c r="D1629" s="129"/>
      <c r="E1629" s="11"/>
      <c r="F1629" s="11"/>
      <c r="G1629" s="11"/>
      <c r="H1629" s="11"/>
      <c r="I1629" s="10"/>
      <c r="J1629" s="5"/>
      <c r="K1629" s="3"/>
      <c r="L1629" s="15"/>
      <c r="M1629" s="9"/>
      <c r="N1629" s="9"/>
      <c r="O1629" s="15"/>
      <c r="P1629" s="11"/>
      <c r="Q1629" s="2"/>
      <c r="R1629" s="4"/>
      <c r="S1629" s="5"/>
      <c r="T1629" s="7"/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7" t="str">
        <f t="shared" ca="1" si="452"/>
        <v>Pago</v>
      </c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</row>
    <row r="1630" spans="1:208" x14ac:dyDescent="0.2">
      <c r="A1630" s="127"/>
      <c r="B1630" s="140"/>
      <c r="C1630" s="11"/>
      <c r="D1630" s="129"/>
      <c r="E1630" s="11"/>
      <c r="F1630" s="11"/>
      <c r="G1630" s="11"/>
      <c r="H1630" s="11"/>
      <c r="I1630" s="10"/>
      <c r="J1630" s="5"/>
      <c r="K1630" s="3"/>
      <c r="L1630" s="15"/>
      <c r="M1630" s="9"/>
      <c r="N1630" s="9"/>
      <c r="O1630" s="15"/>
      <c r="P1630" s="11"/>
      <c r="Q1630" s="2"/>
      <c r="R1630" s="4"/>
      <c r="S1630" s="5"/>
      <c r="T1630" s="7"/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7" t="str">
        <f t="shared" ca="1" si="452"/>
        <v>Pago</v>
      </c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</row>
    <row r="1631" spans="1:208" x14ac:dyDescent="0.2">
      <c r="A1631" s="127"/>
      <c r="B1631" s="140"/>
      <c r="C1631" s="11"/>
      <c r="D1631" s="129"/>
      <c r="E1631" s="11"/>
      <c r="F1631" s="11"/>
      <c r="G1631" s="11"/>
      <c r="H1631" s="11"/>
      <c r="I1631" s="10"/>
      <c r="J1631" s="5"/>
      <c r="K1631" s="3"/>
      <c r="L1631" s="15"/>
      <c r="M1631" s="9"/>
      <c r="N1631" s="9"/>
      <c r="O1631" s="15"/>
      <c r="P1631" s="11"/>
      <c r="Q1631" s="2"/>
      <c r="R1631" s="4"/>
      <c r="S1631" s="5"/>
      <c r="T1631" s="7"/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7" t="str">
        <f t="shared" ca="1" si="452"/>
        <v>Pago</v>
      </c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</row>
    <row r="1632" spans="1:208" x14ac:dyDescent="0.2">
      <c r="A1632" s="127"/>
      <c r="B1632" s="140"/>
      <c r="C1632" s="11"/>
      <c r="D1632" s="129"/>
      <c r="E1632" s="11"/>
      <c r="F1632" s="11"/>
      <c r="G1632" s="11"/>
      <c r="H1632" s="11"/>
      <c r="I1632" s="10"/>
      <c r="J1632" s="5"/>
      <c r="K1632" s="3"/>
      <c r="L1632" s="15"/>
      <c r="M1632" s="9"/>
      <c r="N1632" s="9"/>
      <c r="O1632" s="15"/>
      <c r="P1632" s="11"/>
      <c r="Q1632" s="2"/>
      <c r="R1632" s="4"/>
      <c r="S1632" s="5"/>
      <c r="T1632" s="7"/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7" t="str">
        <f t="shared" ca="1" si="452"/>
        <v>Pago</v>
      </c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</row>
    <row r="1633" spans="1:208" x14ac:dyDescent="0.2">
      <c r="A1633" s="127"/>
      <c r="B1633" s="140"/>
      <c r="C1633" s="11"/>
      <c r="D1633" s="129"/>
      <c r="E1633" s="11"/>
      <c r="F1633" s="11"/>
      <c r="G1633" s="11"/>
      <c r="H1633" s="11"/>
      <c r="I1633" s="10"/>
      <c r="J1633" s="5"/>
      <c r="K1633" s="3"/>
      <c r="L1633" s="15"/>
      <c r="M1633" s="9"/>
      <c r="N1633" s="9"/>
      <c r="O1633" s="15"/>
      <c r="P1633" s="11"/>
      <c r="Q1633" s="2"/>
      <c r="R1633" s="4"/>
      <c r="S1633" s="5"/>
      <c r="T1633" s="7"/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7" t="str">
        <f t="shared" ca="1" si="452"/>
        <v>Pago</v>
      </c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</row>
    <row r="1634" spans="1:208" x14ac:dyDescent="0.2">
      <c r="A1634" s="127"/>
      <c r="B1634" s="140"/>
      <c r="C1634" s="11"/>
      <c r="D1634" s="129"/>
      <c r="E1634" s="11"/>
      <c r="F1634" s="11"/>
      <c r="G1634" s="11"/>
      <c r="H1634" s="11"/>
      <c r="I1634" s="10"/>
      <c r="J1634" s="5"/>
      <c r="K1634" s="3"/>
      <c r="L1634" s="15"/>
      <c r="M1634" s="9"/>
      <c r="N1634" s="9"/>
      <c r="O1634" s="15"/>
      <c r="P1634" s="11"/>
      <c r="Q1634" s="2"/>
      <c r="R1634" s="4"/>
      <c r="S1634" s="5"/>
      <c r="T1634" s="7"/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7" t="str">
        <f t="shared" ca="1" si="452"/>
        <v>Pago</v>
      </c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</row>
    <row r="1635" spans="1:208" x14ac:dyDescent="0.2">
      <c r="A1635" s="127"/>
      <c r="B1635" s="140"/>
      <c r="C1635" s="11"/>
      <c r="D1635" s="129"/>
      <c r="E1635" s="11"/>
      <c r="F1635" s="11"/>
      <c r="G1635" s="11"/>
      <c r="H1635" s="11"/>
      <c r="I1635" s="10"/>
      <c r="J1635" s="5"/>
      <c r="K1635" s="3"/>
      <c r="L1635" s="15"/>
      <c r="M1635" s="9"/>
      <c r="N1635" s="9"/>
      <c r="O1635" s="15"/>
      <c r="P1635" s="11"/>
      <c r="Q1635" s="2"/>
      <c r="R1635" s="4"/>
      <c r="S1635" s="5"/>
      <c r="T1635" s="7"/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7" t="str">
        <f t="shared" ca="1" si="452"/>
        <v>Pago</v>
      </c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</row>
    <row r="1636" spans="1:208" x14ac:dyDescent="0.2">
      <c r="A1636" s="127"/>
      <c r="B1636" s="140"/>
      <c r="C1636" s="11"/>
      <c r="D1636" s="129"/>
      <c r="E1636" s="11"/>
      <c r="F1636" s="11"/>
      <c r="G1636" s="11"/>
      <c r="H1636" s="11"/>
      <c r="I1636" s="10"/>
      <c r="J1636" s="5"/>
      <c r="K1636" s="3"/>
      <c r="L1636" s="15"/>
      <c r="M1636" s="9"/>
      <c r="N1636" s="9"/>
      <c r="O1636" s="15"/>
      <c r="P1636" s="11"/>
      <c r="Q1636" s="2"/>
      <c r="R1636" s="4"/>
      <c r="S1636" s="5"/>
      <c r="T1636" s="7"/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7" t="str">
        <f t="shared" ca="1" si="452"/>
        <v>Pago</v>
      </c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</row>
    <row r="1637" spans="1:208" x14ac:dyDescent="0.2">
      <c r="A1637" s="127"/>
      <c r="B1637" s="140"/>
      <c r="C1637" s="11"/>
      <c r="D1637" s="129"/>
      <c r="E1637" s="11"/>
      <c r="F1637" s="11"/>
      <c r="G1637" s="11"/>
      <c r="H1637" s="11"/>
      <c r="I1637" s="10"/>
      <c r="J1637" s="5"/>
      <c r="K1637" s="3"/>
      <c r="L1637" s="15"/>
      <c r="M1637" s="9"/>
      <c r="N1637" s="9"/>
      <c r="O1637" s="15"/>
      <c r="P1637" s="11"/>
      <c r="Q1637" s="2"/>
      <c r="R1637" s="4"/>
      <c r="S1637" s="5"/>
      <c r="T1637" s="7"/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7" t="str">
        <f t="shared" ca="1" si="452"/>
        <v>Pago</v>
      </c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</row>
    <row r="1638" spans="1:208" x14ac:dyDescent="0.2">
      <c r="A1638" s="127"/>
      <c r="B1638" s="140"/>
      <c r="C1638" s="11"/>
      <c r="D1638" s="129"/>
      <c r="E1638" s="11"/>
      <c r="F1638" s="11"/>
      <c r="G1638" s="11"/>
      <c r="H1638" s="11"/>
      <c r="I1638" s="10"/>
      <c r="J1638" s="5"/>
      <c r="K1638" s="3"/>
      <c r="L1638" s="15"/>
      <c r="M1638" s="9"/>
      <c r="N1638" s="9"/>
      <c r="O1638" s="15"/>
      <c r="P1638" s="11"/>
      <c r="Q1638" s="2"/>
      <c r="R1638" s="4"/>
      <c r="S1638" s="5"/>
      <c r="T1638" s="7"/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7" t="str">
        <f t="shared" ca="1" si="452"/>
        <v>Pago</v>
      </c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</row>
    <row r="1639" spans="1:208" x14ac:dyDescent="0.2">
      <c r="A1639" s="127"/>
      <c r="B1639" s="140"/>
      <c r="C1639" s="11"/>
      <c r="D1639" s="129"/>
      <c r="E1639" s="11"/>
      <c r="F1639" s="11"/>
      <c r="G1639" s="11"/>
      <c r="H1639" s="11"/>
      <c r="I1639" s="10"/>
      <c r="J1639" s="5"/>
      <c r="K1639" s="3"/>
      <c r="L1639" s="15"/>
      <c r="M1639" s="9"/>
      <c r="N1639" s="9"/>
      <c r="O1639" s="15"/>
      <c r="P1639" s="11"/>
      <c r="Q1639" s="2"/>
      <c r="R1639" s="4"/>
      <c r="S1639" s="5"/>
      <c r="T1639" s="7"/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7" t="str">
        <f t="shared" ca="1" si="452"/>
        <v>Pago</v>
      </c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</row>
    <row r="1640" spans="1:208" x14ac:dyDescent="0.2">
      <c r="A1640" s="127"/>
      <c r="B1640" s="140"/>
      <c r="C1640" s="11"/>
      <c r="D1640" s="129"/>
      <c r="E1640" s="11"/>
      <c r="F1640" s="11"/>
      <c r="G1640" s="11"/>
      <c r="H1640" s="11"/>
      <c r="I1640" s="10"/>
      <c r="J1640" s="5"/>
      <c r="K1640" s="3"/>
      <c r="L1640" s="15"/>
      <c r="M1640" s="9"/>
      <c r="N1640" s="9"/>
      <c r="O1640" s="15"/>
      <c r="P1640" s="11"/>
      <c r="Q1640" s="2"/>
      <c r="R1640" s="4"/>
      <c r="S1640" s="5"/>
      <c r="T1640" s="7"/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7" t="str">
        <f t="shared" ca="1" si="452"/>
        <v>Pago</v>
      </c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</row>
    <row r="1641" spans="1:208" x14ac:dyDescent="0.2">
      <c r="A1641" s="127"/>
      <c r="B1641" s="140"/>
      <c r="C1641" s="11"/>
      <c r="D1641" s="129"/>
      <c r="E1641" s="11"/>
      <c r="F1641" s="11"/>
      <c r="G1641" s="11"/>
      <c r="H1641" s="11"/>
      <c r="I1641" s="10"/>
      <c r="J1641" s="5"/>
      <c r="K1641" s="3"/>
      <c r="L1641" s="15"/>
      <c r="M1641" s="9"/>
      <c r="N1641" s="9"/>
      <c r="O1641" s="15"/>
      <c r="P1641" s="11"/>
      <c r="Q1641" s="2"/>
      <c r="R1641" s="4"/>
      <c r="S1641" s="5"/>
      <c r="T1641" s="7"/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7" t="str">
        <f t="shared" ca="1" si="452"/>
        <v>Pago</v>
      </c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</row>
    <row r="1642" spans="1:208" x14ac:dyDescent="0.2">
      <c r="A1642" s="127"/>
      <c r="B1642" s="140"/>
      <c r="C1642" s="11"/>
      <c r="D1642" s="129"/>
      <c r="E1642" s="11"/>
      <c r="F1642" s="11"/>
      <c r="G1642" s="11"/>
      <c r="H1642" s="11"/>
      <c r="I1642" s="10"/>
      <c r="J1642" s="5"/>
      <c r="K1642" s="3"/>
      <c r="L1642" s="15"/>
      <c r="M1642" s="9"/>
      <c r="N1642" s="9"/>
      <c r="O1642" s="15"/>
      <c r="P1642" s="11"/>
      <c r="Q1642" s="2"/>
      <c r="R1642" s="4"/>
      <c r="S1642" s="5"/>
      <c r="T1642" s="7"/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7" t="str">
        <f t="shared" ca="1" si="452"/>
        <v>Pago</v>
      </c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</row>
    <row r="1643" spans="1:208" x14ac:dyDescent="0.2">
      <c r="A1643" s="127"/>
      <c r="B1643" s="140"/>
      <c r="C1643" s="11"/>
      <c r="D1643" s="129"/>
      <c r="E1643" s="11"/>
      <c r="F1643" s="11"/>
      <c r="G1643" s="11"/>
      <c r="H1643" s="11"/>
      <c r="I1643" s="10"/>
      <c r="J1643" s="5"/>
      <c r="K1643" s="3"/>
      <c r="L1643" s="15"/>
      <c r="M1643" s="9"/>
      <c r="N1643" s="9"/>
      <c r="O1643" s="15"/>
      <c r="P1643" s="11"/>
      <c r="Q1643" s="2"/>
      <c r="R1643" s="4"/>
      <c r="S1643" s="5"/>
      <c r="T1643" s="7"/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7" t="str">
        <f t="shared" ca="1" si="452"/>
        <v>Pago</v>
      </c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</row>
    <row r="1644" spans="1:208" x14ac:dyDescent="0.2">
      <c r="A1644" s="127"/>
      <c r="B1644" s="140"/>
      <c r="C1644" s="11"/>
      <c r="D1644" s="129"/>
      <c r="E1644" s="11"/>
      <c r="F1644" s="11"/>
      <c r="G1644" s="11"/>
      <c r="H1644" s="11"/>
      <c r="I1644" s="10"/>
      <c r="J1644" s="5"/>
      <c r="K1644" s="3"/>
      <c r="L1644" s="15"/>
      <c r="M1644" s="9"/>
      <c r="N1644" s="9"/>
      <c r="O1644" s="15"/>
      <c r="P1644" s="11"/>
      <c r="Q1644" s="2"/>
      <c r="R1644" s="4"/>
      <c r="S1644" s="5"/>
      <c r="T1644" s="7"/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7" t="str">
        <f t="shared" ca="1" si="452"/>
        <v>Pago</v>
      </c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</row>
    <row r="1645" spans="1:208" x14ac:dyDescent="0.2">
      <c r="A1645" s="127"/>
      <c r="B1645" s="140"/>
      <c r="C1645" s="11"/>
      <c r="D1645" s="129"/>
      <c r="E1645" s="11"/>
      <c r="F1645" s="11"/>
      <c r="G1645" s="11"/>
      <c r="H1645" s="11"/>
      <c r="I1645" s="10"/>
      <c r="J1645" s="5"/>
      <c r="K1645" s="3"/>
      <c r="L1645" s="15"/>
      <c r="M1645" s="9"/>
      <c r="N1645" s="9"/>
      <c r="O1645" s="15"/>
      <c r="P1645" s="11"/>
      <c r="Q1645" s="2"/>
      <c r="R1645" s="4"/>
      <c r="S1645" s="5"/>
      <c r="T1645" s="7"/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7" t="str">
        <f t="shared" ca="1" si="452"/>
        <v>Pago</v>
      </c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</row>
    <row r="1646" spans="1:208" x14ac:dyDescent="0.2">
      <c r="A1646" s="127"/>
      <c r="B1646" s="140"/>
      <c r="C1646" s="11"/>
      <c r="D1646" s="129"/>
      <c r="E1646" s="11"/>
      <c r="F1646" s="11"/>
      <c r="G1646" s="11"/>
      <c r="H1646" s="11"/>
      <c r="I1646" s="10"/>
      <c r="J1646" s="5"/>
      <c r="K1646" s="3"/>
      <c r="L1646" s="15"/>
      <c r="M1646" s="9"/>
      <c r="N1646" s="9"/>
      <c r="O1646" s="15"/>
      <c r="P1646" s="11"/>
      <c r="Q1646" s="2"/>
      <c r="R1646" s="4"/>
      <c r="S1646" s="5"/>
      <c r="T1646" s="7"/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7" t="str">
        <f t="shared" ca="1" si="452"/>
        <v>Pago</v>
      </c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</row>
    <row r="1647" spans="1:208" x14ac:dyDescent="0.2">
      <c r="A1647" s="127"/>
      <c r="B1647" s="140"/>
      <c r="C1647" s="11"/>
      <c r="D1647" s="129"/>
      <c r="E1647" s="11"/>
      <c r="F1647" s="11"/>
      <c r="G1647" s="11"/>
      <c r="H1647" s="11"/>
      <c r="I1647" s="10"/>
      <c r="J1647" s="5"/>
      <c r="K1647" s="3"/>
      <c r="L1647" s="15"/>
      <c r="M1647" s="9"/>
      <c r="N1647" s="9"/>
      <c r="O1647" s="15"/>
      <c r="P1647" s="11"/>
      <c r="Q1647" s="2"/>
      <c r="R1647" s="4"/>
      <c r="S1647" s="5"/>
      <c r="T1647" s="7"/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7" t="str">
        <f t="shared" ca="1" si="452"/>
        <v>Pago</v>
      </c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</row>
    <row r="1648" spans="1:208" x14ac:dyDescent="0.2">
      <c r="A1648" s="127"/>
      <c r="B1648" s="140"/>
      <c r="C1648" s="11"/>
      <c r="D1648" s="129"/>
      <c r="E1648" s="11"/>
      <c r="F1648" s="11"/>
      <c r="G1648" s="11"/>
      <c r="H1648" s="11"/>
      <c r="I1648" s="10"/>
      <c r="J1648" s="5"/>
      <c r="K1648" s="3"/>
      <c r="L1648" s="15"/>
      <c r="M1648" s="9"/>
      <c r="N1648" s="9"/>
      <c r="O1648" s="15"/>
      <c r="P1648" s="11"/>
      <c r="Q1648" s="2"/>
      <c r="R1648" s="4"/>
      <c r="S1648" s="5"/>
      <c r="T1648" s="7"/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7" t="str">
        <f t="shared" ca="1" si="452"/>
        <v>Pago</v>
      </c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</row>
    <row r="1649" spans="1:208" x14ac:dyDescent="0.2">
      <c r="A1649" s="127"/>
      <c r="B1649" s="140"/>
      <c r="C1649" s="11"/>
      <c r="D1649" s="129"/>
      <c r="E1649" s="11"/>
      <c r="F1649" s="11"/>
      <c r="G1649" s="11"/>
      <c r="H1649" s="11"/>
      <c r="I1649" s="10"/>
      <c r="J1649" s="5"/>
      <c r="K1649" s="3"/>
      <c r="L1649" s="15"/>
      <c r="M1649" s="9"/>
      <c r="N1649" s="9"/>
      <c r="O1649" s="15"/>
      <c r="P1649" s="11"/>
      <c r="Q1649" s="2"/>
      <c r="R1649" s="4"/>
      <c r="S1649" s="5"/>
      <c r="T1649" s="7"/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7" t="str">
        <f t="shared" ca="1" si="452"/>
        <v>Pago</v>
      </c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</row>
    <row r="1650" spans="1:208" x14ac:dyDescent="0.2">
      <c r="A1650" s="127"/>
      <c r="B1650" s="140"/>
      <c r="C1650" s="11"/>
      <c r="D1650" s="129"/>
      <c r="E1650" s="11"/>
      <c r="F1650" s="11"/>
      <c r="G1650" s="11"/>
      <c r="H1650" s="11"/>
      <c r="I1650" s="10"/>
      <c r="J1650" s="5"/>
      <c r="K1650" s="3"/>
      <c r="L1650" s="15"/>
      <c r="M1650" s="9"/>
      <c r="N1650" s="9"/>
      <c r="O1650" s="15"/>
      <c r="P1650" s="11"/>
      <c r="Q1650" s="2"/>
      <c r="R1650" s="4"/>
      <c r="S1650" s="5"/>
      <c r="T1650" s="7"/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7" t="str">
        <f t="shared" ca="1" si="452"/>
        <v>Pago</v>
      </c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</row>
    <row r="1651" spans="1:208" x14ac:dyDescent="0.2">
      <c r="A1651" s="127"/>
      <c r="B1651" s="140"/>
      <c r="C1651" s="11"/>
      <c r="D1651" s="129"/>
      <c r="E1651" s="11"/>
      <c r="F1651" s="11"/>
      <c r="G1651" s="11"/>
      <c r="H1651" s="11"/>
      <c r="I1651" s="10"/>
      <c r="J1651" s="5"/>
      <c r="K1651" s="3"/>
      <c r="L1651" s="15"/>
      <c r="M1651" s="9"/>
      <c r="N1651" s="9"/>
      <c r="O1651" s="15"/>
      <c r="P1651" s="11"/>
      <c r="Q1651" s="2"/>
      <c r="R1651" s="4"/>
      <c r="S1651" s="5"/>
      <c r="T1651" s="7"/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7" t="str">
        <f t="shared" ca="1" si="452"/>
        <v>Pago</v>
      </c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</row>
    <row r="1652" spans="1:208" x14ac:dyDescent="0.2">
      <c r="A1652" s="127"/>
      <c r="B1652" s="140"/>
      <c r="C1652" s="11"/>
      <c r="D1652" s="129"/>
      <c r="E1652" s="11"/>
      <c r="F1652" s="11"/>
      <c r="G1652" s="11"/>
      <c r="H1652" s="11"/>
      <c r="I1652" s="10"/>
      <c r="J1652" s="5"/>
      <c r="K1652" s="3"/>
      <c r="L1652" s="15"/>
      <c r="M1652" s="9"/>
      <c r="N1652" s="9"/>
      <c r="O1652" s="15"/>
      <c r="P1652" s="11"/>
      <c r="Q1652" s="2"/>
      <c r="R1652" s="4"/>
      <c r="S1652" s="5"/>
      <c r="T1652" s="7"/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7" t="str">
        <f t="shared" ca="1" si="452"/>
        <v>Pago</v>
      </c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</row>
    <row r="1653" spans="1:208" x14ac:dyDescent="0.2">
      <c r="A1653" s="127"/>
      <c r="B1653" s="140"/>
      <c r="C1653" s="11"/>
      <c r="D1653" s="129"/>
      <c r="E1653" s="11"/>
      <c r="F1653" s="11"/>
      <c r="G1653" s="11"/>
      <c r="H1653" s="11"/>
      <c r="I1653" s="10"/>
      <c r="J1653" s="5"/>
      <c r="K1653" s="3"/>
      <c r="L1653" s="15"/>
      <c r="M1653" s="9"/>
      <c r="N1653" s="9"/>
      <c r="O1653" s="15"/>
      <c r="P1653" s="11"/>
      <c r="Q1653" s="2"/>
      <c r="R1653" s="4"/>
      <c r="S1653" s="5"/>
      <c r="T1653" s="7"/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7" t="str">
        <f t="shared" ca="1" si="452"/>
        <v>Pago</v>
      </c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</row>
    <row r="1654" spans="1:208" x14ac:dyDescent="0.2">
      <c r="A1654" s="127"/>
      <c r="B1654" s="140"/>
      <c r="C1654" s="11"/>
      <c r="D1654" s="129"/>
      <c r="E1654" s="11"/>
      <c r="F1654" s="11"/>
      <c r="G1654" s="11"/>
      <c r="H1654" s="11"/>
      <c r="I1654" s="10"/>
      <c r="J1654" s="5"/>
      <c r="K1654" s="3"/>
      <c r="L1654" s="15"/>
      <c r="M1654" s="9"/>
      <c r="N1654" s="9"/>
      <c r="O1654" s="15"/>
      <c r="P1654" s="11"/>
      <c r="Q1654" s="2"/>
      <c r="R1654" s="4"/>
      <c r="S1654" s="5"/>
      <c r="T1654" s="7"/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7" t="str">
        <f t="shared" ca="1" si="452"/>
        <v>Pago</v>
      </c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</row>
    <row r="1655" spans="1:208" x14ac:dyDescent="0.2">
      <c r="A1655" s="127"/>
      <c r="B1655" s="140"/>
      <c r="C1655" s="11"/>
      <c r="D1655" s="129"/>
      <c r="E1655" s="11"/>
      <c r="F1655" s="11"/>
      <c r="G1655" s="11"/>
      <c r="H1655" s="11"/>
      <c r="I1655" s="10"/>
      <c r="J1655" s="5"/>
      <c r="K1655" s="3"/>
      <c r="L1655" s="15"/>
      <c r="M1655" s="9"/>
      <c r="N1655" s="9"/>
      <c r="O1655" s="15"/>
      <c r="P1655" s="11"/>
      <c r="Q1655" s="2"/>
      <c r="R1655" s="4"/>
      <c r="S1655" s="5"/>
      <c r="T1655" s="7"/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7" t="str">
        <f t="shared" ca="1" si="452"/>
        <v>Pago</v>
      </c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</row>
    <row r="1656" spans="1:208" x14ac:dyDescent="0.2">
      <c r="A1656" s="127"/>
      <c r="B1656" s="140"/>
      <c r="C1656" s="11"/>
      <c r="D1656" s="129"/>
      <c r="E1656" s="11"/>
      <c r="F1656" s="11"/>
      <c r="G1656" s="11"/>
      <c r="H1656" s="11"/>
      <c r="I1656" s="10"/>
      <c r="J1656" s="5"/>
      <c r="K1656" s="3"/>
      <c r="L1656" s="15"/>
      <c r="M1656" s="9"/>
      <c r="N1656" s="9"/>
      <c r="O1656" s="15"/>
      <c r="P1656" s="11"/>
      <c r="Q1656" s="2"/>
      <c r="R1656" s="4"/>
      <c r="S1656" s="5"/>
      <c r="T1656" s="7"/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7" t="str">
        <f t="shared" ca="1" si="452"/>
        <v>Pago</v>
      </c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</row>
    <row r="1657" spans="1:208" x14ac:dyDescent="0.2">
      <c r="A1657" s="127"/>
      <c r="B1657" s="140"/>
      <c r="C1657" s="11"/>
      <c r="D1657" s="129"/>
      <c r="E1657" s="11"/>
      <c r="F1657" s="11"/>
      <c r="G1657" s="11"/>
      <c r="H1657" s="11"/>
      <c r="I1657" s="10"/>
      <c r="J1657" s="5"/>
      <c r="K1657" s="3"/>
      <c r="L1657" s="15"/>
      <c r="M1657" s="9"/>
      <c r="N1657" s="9"/>
      <c r="O1657" s="15"/>
      <c r="P1657" s="11"/>
      <c r="Q1657" s="2"/>
      <c r="R1657" s="4"/>
      <c r="S1657" s="5"/>
      <c r="T1657" s="7"/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7" t="str">
        <f t="shared" ca="1" si="452"/>
        <v>Pago</v>
      </c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</row>
    <row r="1658" spans="1:208" x14ac:dyDescent="0.2">
      <c r="A1658" s="127"/>
      <c r="B1658" s="140"/>
      <c r="C1658" s="11"/>
      <c r="D1658" s="129"/>
      <c r="E1658" s="11"/>
      <c r="F1658" s="11"/>
      <c r="G1658" s="11"/>
      <c r="H1658" s="11"/>
      <c r="I1658" s="10"/>
      <c r="J1658" s="5"/>
      <c r="K1658" s="3"/>
      <c r="L1658" s="15"/>
      <c r="M1658" s="9"/>
      <c r="N1658" s="9"/>
      <c r="O1658" s="15"/>
      <c r="P1658" s="11"/>
      <c r="Q1658" s="2"/>
      <c r="R1658" s="4"/>
      <c r="S1658" s="5"/>
      <c r="T1658" s="7"/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7" t="str">
        <f t="shared" ca="1" si="452"/>
        <v>Pago</v>
      </c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</row>
    <row r="1659" spans="1:208" x14ac:dyDescent="0.2">
      <c r="A1659" s="127"/>
      <c r="B1659" s="140"/>
      <c r="C1659" s="11"/>
      <c r="D1659" s="129"/>
      <c r="E1659" s="11"/>
      <c r="F1659" s="11"/>
      <c r="G1659" s="11"/>
      <c r="H1659" s="11"/>
      <c r="I1659" s="10"/>
      <c r="J1659" s="5"/>
      <c r="K1659" s="3"/>
      <c r="L1659" s="15"/>
      <c r="M1659" s="9"/>
      <c r="N1659" s="9"/>
      <c r="O1659" s="15"/>
      <c r="P1659" s="11"/>
      <c r="Q1659" s="2"/>
      <c r="R1659" s="4"/>
      <c r="S1659" s="5"/>
      <c r="T1659" s="7"/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7" t="str">
        <f t="shared" ca="1" si="452"/>
        <v>Pago</v>
      </c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</row>
    <row r="1660" spans="1:208" x14ac:dyDescent="0.2">
      <c r="A1660" s="127"/>
      <c r="B1660" s="140"/>
      <c r="C1660" s="11"/>
      <c r="D1660" s="129"/>
      <c r="E1660" s="11"/>
      <c r="F1660" s="11"/>
      <c r="G1660" s="11"/>
      <c r="H1660" s="11"/>
      <c r="I1660" s="10"/>
      <c r="J1660" s="5"/>
      <c r="K1660" s="3"/>
      <c r="L1660" s="15"/>
      <c r="M1660" s="9"/>
      <c r="N1660" s="9"/>
      <c r="O1660" s="15"/>
      <c r="P1660" s="11"/>
      <c r="Q1660" s="2"/>
      <c r="R1660" s="4"/>
      <c r="S1660" s="5"/>
      <c r="T1660" s="7"/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7" t="str">
        <f t="shared" ca="1" si="452"/>
        <v>Pago</v>
      </c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</row>
    <row r="1661" spans="1:208" x14ac:dyDescent="0.2">
      <c r="A1661" s="127"/>
      <c r="B1661" s="140"/>
      <c r="C1661" s="11"/>
      <c r="D1661" s="129"/>
      <c r="E1661" s="11"/>
      <c r="F1661" s="11"/>
      <c r="G1661" s="11"/>
      <c r="H1661" s="11"/>
      <c r="I1661" s="10"/>
      <c r="J1661" s="5"/>
      <c r="K1661" s="3"/>
      <c r="L1661" s="15"/>
      <c r="M1661" s="9"/>
      <c r="N1661" s="9"/>
      <c r="O1661" s="15"/>
      <c r="P1661" s="11"/>
      <c r="Q1661" s="2"/>
      <c r="R1661" s="4"/>
      <c r="S1661" s="5"/>
      <c r="T1661" s="7"/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7" t="str">
        <f t="shared" ca="1" si="452"/>
        <v>Pago</v>
      </c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</row>
    <row r="1662" spans="1:208" x14ac:dyDescent="0.2">
      <c r="A1662" s="127"/>
      <c r="B1662" s="140"/>
      <c r="C1662" s="11"/>
      <c r="D1662" s="129"/>
      <c r="E1662" s="11"/>
      <c r="F1662" s="11"/>
      <c r="G1662" s="11"/>
      <c r="H1662" s="11"/>
      <c r="I1662" s="10"/>
      <c r="J1662" s="5"/>
      <c r="K1662" s="3"/>
      <c r="L1662" s="15"/>
      <c r="M1662" s="9"/>
      <c r="N1662" s="9"/>
      <c r="O1662" s="15"/>
      <c r="P1662" s="11"/>
      <c r="Q1662" s="2"/>
      <c r="R1662" s="4"/>
      <c r="S1662" s="5"/>
      <c r="T1662" s="7"/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7" t="str">
        <f t="shared" ca="1" si="452"/>
        <v>Pago</v>
      </c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</row>
    <row r="1663" spans="1:208" x14ac:dyDescent="0.2">
      <c r="A1663" s="127"/>
      <c r="B1663" s="140"/>
      <c r="C1663" s="11"/>
      <c r="D1663" s="129"/>
      <c r="E1663" s="11"/>
      <c r="F1663" s="11"/>
      <c r="G1663" s="11"/>
      <c r="H1663" s="11"/>
      <c r="I1663" s="10"/>
      <c r="J1663" s="5"/>
      <c r="K1663" s="3"/>
      <c r="L1663" s="15"/>
      <c r="M1663" s="9"/>
      <c r="N1663" s="9"/>
      <c r="O1663" s="15"/>
      <c r="P1663" s="11"/>
      <c r="Q1663" s="2"/>
      <c r="R1663" s="4"/>
      <c r="S1663" s="5"/>
      <c r="T1663" s="7"/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7" t="str">
        <f t="shared" ca="1" si="452"/>
        <v>Pago</v>
      </c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</row>
    <row r="1664" spans="1:208" x14ac:dyDescent="0.2">
      <c r="A1664" s="127"/>
      <c r="B1664" s="140"/>
      <c r="C1664" s="11"/>
      <c r="D1664" s="129"/>
      <c r="E1664" s="11"/>
      <c r="F1664" s="11"/>
      <c r="G1664" s="11"/>
      <c r="H1664" s="11"/>
      <c r="I1664" s="10"/>
      <c r="J1664" s="5"/>
      <c r="K1664" s="3"/>
      <c r="L1664" s="15"/>
      <c r="M1664" s="9"/>
      <c r="N1664" s="9"/>
      <c r="O1664" s="15"/>
      <c r="P1664" s="11"/>
      <c r="Q1664" s="2"/>
      <c r="R1664" s="4"/>
      <c r="S1664" s="5"/>
      <c r="T1664" s="7"/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7" t="str">
        <f t="shared" ca="1" si="452"/>
        <v>Pago</v>
      </c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</row>
    <row r="1665" spans="1:208" x14ac:dyDescent="0.2">
      <c r="A1665" s="127"/>
      <c r="B1665" s="140"/>
      <c r="C1665" s="11"/>
      <c r="D1665" s="129"/>
      <c r="E1665" s="11"/>
      <c r="F1665" s="11"/>
      <c r="G1665" s="11"/>
      <c r="H1665" s="11"/>
      <c r="I1665" s="10"/>
      <c r="J1665" s="5"/>
      <c r="K1665" s="3"/>
      <c r="L1665" s="15"/>
      <c r="M1665" s="9"/>
      <c r="N1665" s="9"/>
      <c r="O1665" s="15"/>
      <c r="P1665" s="11"/>
      <c r="Q1665" s="2"/>
      <c r="R1665" s="4"/>
      <c r="S1665" s="5"/>
      <c r="T1665" s="7"/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7" t="str">
        <f t="shared" ca="1" si="452"/>
        <v>Pago</v>
      </c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</row>
    <row r="1666" spans="1:208" x14ac:dyDescent="0.2">
      <c r="A1666" s="127"/>
      <c r="B1666" s="140"/>
      <c r="C1666" s="11"/>
      <c r="D1666" s="129"/>
      <c r="E1666" s="11"/>
      <c r="F1666" s="11"/>
      <c r="G1666" s="11"/>
      <c r="H1666" s="11"/>
      <c r="I1666" s="10"/>
      <c r="J1666" s="5"/>
      <c r="K1666" s="3"/>
      <c r="L1666" s="15"/>
      <c r="M1666" s="9"/>
      <c r="N1666" s="9"/>
      <c r="O1666" s="15"/>
      <c r="P1666" s="11"/>
      <c r="Q1666" s="2"/>
      <c r="R1666" s="4"/>
      <c r="S1666" s="5"/>
      <c r="T1666" s="7"/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7" t="str">
        <f t="shared" ca="1" si="452"/>
        <v>Pago</v>
      </c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</row>
    <row r="1667" spans="1:208" x14ac:dyDescent="0.2">
      <c r="A1667" s="127"/>
      <c r="B1667" s="140"/>
      <c r="C1667" s="11"/>
      <c r="D1667" s="129"/>
      <c r="E1667" s="11"/>
      <c r="F1667" s="11"/>
      <c r="G1667" s="11"/>
      <c r="H1667" s="11"/>
      <c r="I1667" s="10"/>
      <c r="J1667" s="5"/>
      <c r="K1667" s="3"/>
      <c r="L1667" s="15"/>
      <c r="M1667" s="9"/>
      <c r="N1667" s="9"/>
      <c r="O1667" s="15"/>
      <c r="P1667" s="11"/>
      <c r="Q1667" s="2"/>
      <c r="R1667" s="4"/>
      <c r="S1667" s="5"/>
      <c r="T1667" s="7"/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7" t="str">
        <f t="shared" ca="1" si="452"/>
        <v>Pago</v>
      </c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</row>
    <row r="1668" spans="1:208" x14ac:dyDescent="0.2">
      <c r="A1668" s="127"/>
      <c r="B1668" s="140"/>
      <c r="C1668" s="11"/>
      <c r="D1668" s="129"/>
      <c r="E1668" s="11"/>
      <c r="F1668" s="11"/>
      <c r="G1668" s="11"/>
      <c r="H1668" s="11"/>
      <c r="I1668" s="10"/>
      <c r="J1668" s="5"/>
      <c r="K1668" s="3"/>
      <c r="L1668" s="15"/>
      <c r="M1668" s="9"/>
      <c r="N1668" s="9"/>
      <c r="O1668" s="15"/>
      <c r="P1668" s="11"/>
      <c r="Q1668" s="2"/>
      <c r="R1668" s="4"/>
      <c r="S1668" s="5"/>
      <c r="T1668" s="7"/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7" t="str">
        <f t="shared" ca="1" si="452"/>
        <v>Pago</v>
      </c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</row>
    <row r="1669" spans="1:208" x14ac:dyDescent="0.2">
      <c r="A1669" s="127"/>
      <c r="B1669" s="140"/>
      <c r="C1669" s="11"/>
      <c r="D1669" s="129"/>
      <c r="E1669" s="11"/>
      <c r="F1669" s="11"/>
      <c r="G1669" s="11"/>
      <c r="H1669" s="11"/>
      <c r="I1669" s="10"/>
      <c r="J1669" s="5"/>
      <c r="K1669" s="3"/>
      <c r="L1669" s="15"/>
      <c r="M1669" s="9"/>
      <c r="N1669" s="9"/>
      <c r="O1669" s="15"/>
      <c r="P1669" s="11"/>
      <c r="Q1669" s="2"/>
      <c r="R1669" s="4"/>
      <c r="S1669" s="5"/>
      <c r="T1669" s="7"/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7" t="str">
        <f t="shared" ca="1" si="452"/>
        <v>Pago</v>
      </c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</row>
    <row r="1670" spans="1:208" x14ac:dyDescent="0.2">
      <c r="A1670" s="127"/>
      <c r="B1670" s="140"/>
      <c r="C1670" s="11"/>
      <c r="D1670" s="129"/>
      <c r="E1670" s="11"/>
      <c r="F1670" s="11"/>
      <c r="G1670" s="11"/>
      <c r="H1670" s="11"/>
      <c r="I1670" s="10"/>
      <c r="J1670" s="5"/>
      <c r="K1670" s="3"/>
      <c r="L1670" s="15"/>
      <c r="M1670" s="9"/>
      <c r="N1670" s="9"/>
      <c r="O1670" s="15"/>
      <c r="P1670" s="11"/>
      <c r="Q1670" s="2"/>
      <c r="R1670" s="4"/>
      <c r="S1670" s="5"/>
      <c r="T1670" s="7"/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7" t="str">
        <f t="shared" ca="1" si="452"/>
        <v>Pago</v>
      </c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</row>
    <row r="1671" spans="1:208" x14ac:dyDescent="0.2">
      <c r="A1671" s="127"/>
      <c r="B1671" s="140"/>
      <c r="C1671" s="11"/>
      <c r="D1671" s="129"/>
      <c r="E1671" s="11"/>
      <c r="F1671" s="11"/>
      <c r="G1671" s="11"/>
      <c r="H1671" s="11"/>
      <c r="I1671" s="10"/>
      <c r="J1671" s="5"/>
      <c r="K1671" s="3"/>
      <c r="L1671" s="15"/>
      <c r="M1671" s="9"/>
      <c r="N1671" s="9"/>
      <c r="O1671" s="15"/>
      <c r="P1671" s="11"/>
      <c r="Q1671" s="2"/>
      <c r="R1671" s="4"/>
      <c r="S1671" s="5"/>
      <c r="T1671" s="7"/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7" t="str">
        <f t="shared" ca="1" si="452"/>
        <v>Pago</v>
      </c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</row>
    <row r="1672" spans="1:208" x14ac:dyDescent="0.2">
      <c r="A1672" s="127"/>
      <c r="B1672" s="140"/>
      <c r="C1672" s="11"/>
      <c r="D1672" s="129"/>
      <c r="E1672" s="11"/>
      <c r="F1672" s="11"/>
      <c r="G1672" s="11"/>
      <c r="H1672" s="11"/>
      <c r="I1672" s="10"/>
      <c r="J1672" s="5"/>
      <c r="K1672" s="3"/>
      <c r="L1672" s="15"/>
      <c r="M1672" s="9"/>
      <c r="N1672" s="9"/>
      <c r="O1672" s="15"/>
      <c r="P1672" s="11"/>
      <c r="Q1672" s="2"/>
      <c r="R1672" s="4"/>
      <c r="S1672" s="5"/>
      <c r="T1672" s="7"/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7" t="str">
        <f t="shared" ca="1" si="452"/>
        <v>Pago</v>
      </c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</row>
    <row r="1673" spans="1:208" x14ac:dyDescent="0.2">
      <c r="A1673" s="127"/>
      <c r="B1673" s="140"/>
      <c r="C1673" s="11"/>
      <c r="D1673" s="129"/>
      <c r="E1673" s="11"/>
      <c r="F1673" s="11"/>
      <c r="G1673" s="11"/>
      <c r="H1673" s="11"/>
      <c r="I1673" s="10"/>
      <c r="J1673" s="5"/>
      <c r="K1673" s="3"/>
      <c r="L1673" s="15"/>
      <c r="M1673" s="9"/>
      <c r="N1673" s="9"/>
      <c r="O1673" s="15"/>
      <c r="P1673" s="11"/>
      <c r="Q1673" s="2"/>
      <c r="R1673" s="4"/>
      <c r="S1673" s="5"/>
      <c r="T1673" s="7"/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7" t="str">
        <f t="shared" ca="1" si="452"/>
        <v>Pago</v>
      </c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</row>
    <row r="1674" spans="1:208" x14ac:dyDescent="0.2">
      <c r="A1674" s="127"/>
      <c r="B1674" s="140"/>
      <c r="C1674" s="11"/>
      <c r="D1674" s="129"/>
      <c r="E1674" s="11"/>
      <c r="F1674" s="11"/>
      <c r="G1674" s="11"/>
      <c r="H1674" s="11"/>
      <c r="I1674" s="10"/>
      <c r="J1674" s="5"/>
      <c r="K1674" s="3"/>
      <c r="L1674" s="15"/>
      <c r="M1674" s="9"/>
      <c r="N1674" s="9"/>
      <c r="O1674" s="15"/>
      <c r="P1674" s="11"/>
      <c r="Q1674" s="2"/>
      <c r="R1674" s="4"/>
      <c r="S1674" s="5"/>
      <c r="T1674" s="7"/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7" t="str">
        <f t="shared" ca="1" si="452"/>
        <v>Pago</v>
      </c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</row>
    <row r="1675" spans="1:208" x14ac:dyDescent="0.2">
      <c r="A1675" s="127"/>
      <c r="B1675" s="140"/>
      <c r="C1675" s="11"/>
      <c r="D1675" s="129"/>
      <c r="E1675" s="11"/>
      <c r="F1675" s="11"/>
      <c r="G1675" s="11"/>
      <c r="H1675" s="11"/>
      <c r="I1675" s="10"/>
      <c r="J1675" s="5"/>
      <c r="K1675" s="3"/>
      <c r="L1675" s="15"/>
      <c r="M1675" s="9"/>
      <c r="N1675" s="9"/>
      <c r="O1675" s="15"/>
      <c r="P1675" s="11"/>
      <c r="Q1675" s="2"/>
      <c r="R1675" s="4"/>
      <c r="S1675" s="5"/>
      <c r="T1675" s="7"/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7" t="str">
        <f t="shared" ca="1" si="452"/>
        <v>Pago</v>
      </c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</row>
    <row r="1676" spans="1:208" x14ac:dyDescent="0.2">
      <c r="A1676" s="127"/>
      <c r="B1676" s="140"/>
      <c r="C1676" s="11"/>
      <c r="D1676" s="129"/>
      <c r="E1676" s="11"/>
      <c r="F1676" s="11"/>
      <c r="G1676" s="11"/>
      <c r="H1676" s="11"/>
      <c r="I1676" s="10"/>
      <c r="J1676" s="5"/>
      <c r="K1676" s="3"/>
      <c r="L1676" s="15"/>
      <c r="M1676" s="9"/>
      <c r="N1676" s="9"/>
      <c r="O1676" s="15"/>
      <c r="P1676" s="11"/>
      <c r="Q1676" s="2"/>
      <c r="R1676" s="4"/>
      <c r="S1676" s="5"/>
      <c r="T1676" s="7"/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7" t="str">
        <f t="shared" ca="1" si="452"/>
        <v>Pago</v>
      </c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</row>
    <row r="1677" spans="1:208" x14ac:dyDescent="0.2">
      <c r="A1677" s="127"/>
      <c r="B1677" s="140"/>
      <c r="C1677" s="11"/>
      <c r="D1677" s="129"/>
      <c r="E1677" s="11"/>
      <c r="F1677" s="11"/>
      <c r="G1677" s="11"/>
      <c r="H1677" s="11"/>
      <c r="I1677" s="10"/>
      <c r="J1677" s="5"/>
      <c r="K1677" s="3"/>
      <c r="L1677" s="15"/>
      <c r="M1677" s="9"/>
      <c r="N1677" s="9"/>
      <c r="O1677" s="15"/>
      <c r="P1677" s="11"/>
      <c r="Q1677" s="2"/>
      <c r="R1677" s="4"/>
      <c r="S1677" s="5"/>
      <c r="T1677" s="7"/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7" t="str">
        <f t="shared" ref="AG1677:AG1740" ca="1" si="453">IF(W1677&lt;TODAY(),"Pago","")</f>
        <v>Pago</v>
      </c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</row>
    <row r="1678" spans="1:208" x14ac:dyDescent="0.2">
      <c r="A1678" s="127"/>
      <c r="B1678" s="140"/>
      <c r="C1678" s="11"/>
      <c r="D1678" s="129"/>
      <c r="E1678" s="11"/>
      <c r="F1678" s="11"/>
      <c r="G1678" s="11"/>
      <c r="H1678" s="11"/>
      <c r="I1678" s="10"/>
      <c r="J1678" s="5"/>
      <c r="K1678" s="3"/>
      <c r="L1678" s="15"/>
      <c r="M1678" s="9"/>
      <c r="N1678" s="9"/>
      <c r="O1678" s="15"/>
      <c r="P1678" s="11"/>
      <c r="Q1678" s="2"/>
      <c r="R1678" s="4"/>
      <c r="S1678" s="5"/>
      <c r="T1678" s="7"/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7" t="str">
        <f t="shared" ca="1" si="453"/>
        <v>Pago</v>
      </c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</row>
    <row r="1679" spans="1:208" x14ac:dyDescent="0.2">
      <c r="A1679" s="127"/>
      <c r="B1679" s="140"/>
      <c r="C1679" s="11"/>
      <c r="D1679" s="129"/>
      <c r="E1679" s="11"/>
      <c r="F1679" s="11"/>
      <c r="G1679" s="11"/>
      <c r="H1679" s="11"/>
      <c r="I1679" s="10"/>
      <c r="J1679" s="5"/>
      <c r="K1679" s="3"/>
      <c r="L1679" s="15"/>
      <c r="M1679" s="9"/>
      <c r="N1679" s="9"/>
      <c r="O1679" s="15"/>
      <c r="P1679" s="11"/>
      <c r="Q1679" s="2"/>
      <c r="R1679" s="4"/>
      <c r="S1679" s="5"/>
      <c r="T1679" s="7"/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7" t="str">
        <f t="shared" ca="1" si="453"/>
        <v>Pago</v>
      </c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</row>
    <row r="1680" spans="1:208" x14ac:dyDescent="0.2">
      <c r="A1680" s="127"/>
      <c r="B1680" s="140"/>
      <c r="C1680" s="11"/>
      <c r="D1680" s="129"/>
      <c r="E1680" s="11"/>
      <c r="F1680" s="11"/>
      <c r="G1680" s="11"/>
      <c r="H1680" s="11"/>
      <c r="I1680" s="10"/>
      <c r="J1680" s="5"/>
      <c r="K1680" s="3"/>
      <c r="L1680" s="15"/>
      <c r="M1680" s="9"/>
      <c r="N1680" s="9"/>
      <c r="O1680" s="15"/>
      <c r="P1680" s="11"/>
      <c r="Q1680" s="2"/>
      <c r="R1680" s="4"/>
      <c r="S1680" s="5"/>
      <c r="T1680" s="7"/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7" t="str">
        <f t="shared" ca="1" si="453"/>
        <v>Pago</v>
      </c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</row>
    <row r="1681" spans="1:208" x14ac:dyDescent="0.2">
      <c r="A1681" s="127"/>
      <c r="B1681" s="140"/>
      <c r="C1681" s="11"/>
      <c r="D1681" s="129"/>
      <c r="E1681" s="11"/>
      <c r="F1681" s="11"/>
      <c r="G1681" s="11"/>
      <c r="H1681" s="11"/>
      <c r="I1681" s="10"/>
      <c r="J1681" s="5"/>
      <c r="K1681" s="3"/>
      <c r="L1681" s="15"/>
      <c r="M1681" s="9"/>
      <c r="N1681" s="9"/>
      <c r="O1681" s="15"/>
      <c r="P1681" s="11"/>
      <c r="Q1681" s="2"/>
      <c r="R1681" s="4"/>
      <c r="S1681" s="5"/>
      <c r="T1681" s="7"/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7" t="str">
        <f t="shared" ca="1" si="453"/>
        <v>Pago</v>
      </c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</row>
    <row r="1682" spans="1:208" x14ac:dyDescent="0.2">
      <c r="A1682" s="127"/>
      <c r="B1682" s="140"/>
      <c r="C1682" s="11"/>
      <c r="D1682" s="129"/>
      <c r="E1682" s="11"/>
      <c r="F1682" s="11"/>
      <c r="G1682" s="11"/>
      <c r="H1682" s="11"/>
      <c r="I1682" s="10"/>
      <c r="J1682" s="5"/>
      <c r="K1682" s="3"/>
      <c r="L1682" s="15"/>
      <c r="M1682" s="9"/>
      <c r="N1682" s="9"/>
      <c r="O1682" s="15"/>
      <c r="P1682" s="11"/>
      <c r="Q1682" s="2"/>
      <c r="R1682" s="4"/>
      <c r="S1682" s="5"/>
      <c r="T1682" s="7"/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7" t="str">
        <f t="shared" ca="1" si="453"/>
        <v>Pago</v>
      </c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</row>
    <row r="1683" spans="1:208" x14ac:dyDescent="0.2">
      <c r="A1683" s="127"/>
      <c r="B1683" s="140"/>
      <c r="C1683" s="11"/>
      <c r="D1683" s="129"/>
      <c r="E1683" s="11"/>
      <c r="F1683" s="11"/>
      <c r="G1683" s="11"/>
      <c r="H1683" s="11"/>
      <c r="I1683" s="10"/>
      <c r="J1683" s="5"/>
      <c r="K1683" s="3"/>
      <c r="L1683" s="15"/>
      <c r="M1683" s="9"/>
      <c r="N1683" s="9"/>
      <c r="O1683" s="15"/>
      <c r="P1683" s="11"/>
      <c r="Q1683" s="2"/>
      <c r="R1683" s="4"/>
      <c r="S1683" s="5"/>
      <c r="T1683" s="7"/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7" t="str">
        <f t="shared" ca="1" si="453"/>
        <v>Pago</v>
      </c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</row>
    <row r="1684" spans="1:208" x14ac:dyDescent="0.2">
      <c r="A1684" s="127"/>
      <c r="B1684" s="140"/>
      <c r="C1684" s="11"/>
      <c r="D1684" s="129"/>
      <c r="E1684" s="11"/>
      <c r="F1684" s="11"/>
      <c r="G1684" s="11"/>
      <c r="H1684" s="11"/>
      <c r="I1684" s="10"/>
      <c r="J1684" s="5"/>
      <c r="K1684" s="3"/>
      <c r="L1684" s="15"/>
      <c r="M1684" s="9"/>
      <c r="N1684" s="9"/>
      <c r="O1684" s="15"/>
      <c r="P1684" s="11"/>
      <c r="Q1684" s="2"/>
      <c r="R1684" s="4"/>
      <c r="S1684" s="5"/>
      <c r="T1684" s="7"/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7" t="str">
        <f t="shared" ca="1" si="453"/>
        <v>Pago</v>
      </c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</row>
    <row r="1685" spans="1:208" x14ac:dyDescent="0.2">
      <c r="A1685" s="127"/>
      <c r="B1685" s="140"/>
      <c r="C1685" s="11"/>
      <c r="D1685" s="129"/>
      <c r="E1685" s="11"/>
      <c r="F1685" s="11"/>
      <c r="G1685" s="11"/>
      <c r="H1685" s="11"/>
      <c r="I1685" s="10"/>
      <c r="J1685" s="5"/>
      <c r="K1685" s="3"/>
      <c r="L1685" s="15"/>
      <c r="M1685" s="9"/>
      <c r="N1685" s="9"/>
      <c r="O1685" s="15"/>
      <c r="P1685" s="11"/>
      <c r="Q1685" s="2"/>
      <c r="R1685" s="4"/>
      <c r="S1685" s="5"/>
      <c r="T1685" s="7"/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7" t="str">
        <f t="shared" ca="1" si="453"/>
        <v>Pago</v>
      </c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</row>
    <row r="1686" spans="1:208" x14ac:dyDescent="0.2">
      <c r="A1686" s="127"/>
      <c r="B1686" s="140"/>
      <c r="C1686" s="11"/>
      <c r="D1686" s="129"/>
      <c r="E1686" s="11"/>
      <c r="F1686" s="11"/>
      <c r="G1686" s="11"/>
      <c r="H1686" s="11"/>
      <c r="I1686" s="10"/>
      <c r="J1686" s="5"/>
      <c r="K1686" s="3"/>
      <c r="L1686" s="15"/>
      <c r="M1686" s="9"/>
      <c r="N1686" s="9"/>
      <c r="O1686" s="15"/>
      <c r="P1686" s="11"/>
      <c r="Q1686" s="2"/>
      <c r="R1686" s="4"/>
      <c r="S1686" s="5"/>
      <c r="T1686" s="7"/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7" t="str">
        <f t="shared" ca="1" si="453"/>
        <v>Pago</v>
      </c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</row>
    <row r="1687" spans="1:208" x14ac:dyDescent="0.2">
      <c r="A1687" s="127"/>
      <c r="B1687" s="140"/>
      <c r="C1687" s="11"/>
      <c r="D1687" s="129"/>
      <c r="E1687" s="11"/>
      <c r="F1687" s="11"/>
      <c r="G1687" s="11"/>
      <c r="H1687" s="11"/>
      <c r="I1687" s="10"/>
      <c r="J1687" s="5"/>
      <c r="K1687" s="3"/>
      <c r="L1687" s="15"/>
      <c r="M1687" s="9"/>
      <c r="N1687" s="9"/>
      <c r="O1687" s="15"/>
      <c r="P1687" s="11"/>
      <c r="Q1687" s="2"/>
      <c r="R1687" s="4"/>
      <c r="S1687" s="5"/>
      <c r="T1687" s="7"/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7" t="str">
        <f t="shared" ca="1" si="453"/>
        <v>Pago</v>
      </c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</row>
    <row r="1688" spans="1:208" x14ac:dyDescent="0.2">
      <c r="A1688" s="127"/>
      <c r="B1688" s="140"/>
      <c r="C1688" s="11"/>
      <c r="D1688" s="129"/>
      <c r="E1688" s="11"/>
      <c r="F1688" s="11"/>
      <c r="G1688" s="11"/>
      <c r="H1688" s="11"/>
      <c r="I1688" s="10"/>
      <c r="J1688" s="5"/>
      <c r="K1688" s="3"/>
      <c r="L1688" s="15"/>
      <c r="M1688" s="9"/>
      <c r="N1688" s="9"/>
      <c r="O1688" s="15"/>
      <c r="P1688" s="11"/>
      <c r="Q1688" s="2"/>
      <c r="R1688" s="4"/>
      <c r="S1688" s="5"/>
      <c r="T1688" s="7"/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7" t="str">
        <f t="shared" ca="1" si="453"/>
        <v>Pago</v>
      </c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</row>
    <row r="1689" spans="1:208" x14ac:dyDescent="0.2">
      <c r="A1689" s="127"/>
      <c r="B1689" s="140"/>
      <c r="C1689" s="11"/>
      <c r="D1689" s="129"/>
      <c r="E1689" s="11"/>
      <c r="F1689" s="11"/>
      <c r="G1689" s="11"/>
      <c r="H1689" s="11"/>
      <c r="I1689" s="10"/>
      <c r="J1689" s="5"/>
      <c r="K1689" s="3"/>
      <c r="L1689" s="15"/>
      <c r="M1689" s="9"/>
      <c r="N1689" s="9"/>
      <c r="O1689" s="15"/>
      <c r="P1689" s="11"/>
      <c r="Q1689" s="2"/>
      <c r="R1689" s="4"/>
      <c r="S1689" s="5"/>
      <c r="T1689" s="7"/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7" t="str">
        <f t="shared" ca="1" si="453"/>
        <v>Pago</v>
      </c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</row>
    <row r="1690" spans="1:208" x14ac:dyDescent="0.2">
      <c r="A1690" s="127"/>
      <c r="B1690" s="140"/>
      <c r="C1690" s="11"/>
      <c r="D1690" s="129"/>
      <c r="E1690" s="11"/>
      <c r="F1690" s="11"/>
      <c r="G1690" s="11"/>
      <c r="H1690" s="11"/>
      <c r="I1690" s="10"/>
      <c r="J1690" s="5"/>
      <c r="K1690" s="3"/>
      <c r="L1690" s="15"/>
      <c r="M1690" s="9"/>
      <c r="N1690" s="9"/>
      <c r="O1690" s="15"/>
      <c r="P1690" s="11"/>
      <c r="Q1690" s="2"/>
      <c r="R1690" s="4"/>
      <c r="S1690" s="5"/>
      <c r="T1690" s="7"/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7" t="str">
        <f t="shared" ca="1" si="453"/>
        <v>Pago</v>
      </c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</row>
    <row r="1691" spans="1:208" x14ac:dyDescent="0.2">
      <c r="A1691" s="127"/>
      <c r="B1691" s="140"/>
      <c r="C1691" s="11"/>
      <c r="D1691" s="129"/>
      <c r="E1691" s="11"/>
      <c r="F1691" s="11"/>
      <c r="G1691" s="11"/>
      <c r="H1691" s="11"/>
      <c r="I1691" s="10"/>
      <c r="J1691" s="5"/>
      <c r="K1691" s="3"/>
      <c r="L1691" s="15"/>
      <c r="M1691" s="9"/>
      <c r="N1691" s="9"/>
      <c r="O1691" s="15"/>
      <c r="P1691" s="11"/>
      <c r="Q1691" s="2"/>
      <c r="R1691" s="4"/>
      <c r="S1691" s="5"/>
      <c r="T1691" s="7"/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7" t="str">
        <f t="shared" ca="1" si="453"/>
        <v>Pago</v>
      </c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</row>
    <row r="1692" spans="1:208" x14ac:dyDescent="0.2">
      <c r="A1692" s="127"/>
      <c r="B1692" s="140"/>
      <c r="C1692" s="11"/>
      <c r="D1692" s="129"/>
      <c r="E1692" s="11"/>
      <c r="F1692" s="11"/>
      <c r="G1692" s="11"/>
      <c r="H1692" s="11"/>
      <c r="I1692" s="10"/>
      <c r="J1692" s="5"/>
      <c r="K1692" s="3"/>
      <c r="L1692" s="15"/>
      <c r="M1692" s="9"/>
      <c r="N1692" s="9"/>
      <c r="O1692" s="15"/>
      <c r="P1692" s="11"/>
      <c r="Q1692" s="2"/>
      <c r="R1692" s="4"/>
      <c r="S1692" s="5"/>
      <c r="T1692" s="7"/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7" t="str">
        <f t="shared" ca="1" si="453"/>
        <v>Pago</v>
      </c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</row>
    <row r="1693" spans="1:208" x14ac:dyDescent="0.2">
      <c r="A1693" s="127"/>
      <c r="B1693" s="140"/>
      <c r="C1693" s="11"/>
      <c r="D1693" s="129"/>
      <c r="E1693" s="11"/>
      <c r="F1693" s="11"/>
      <c r="G1693" s="11"/>
      <c r="H1693" s="11"/>
      <c r="I1693" s="10"/>
      <c r="J1693" s="5"/>
      <c r="K1693" s="3"/>
      <c r="L1693" s="15"/>
      <c r="M1693" s="9"/>
      <c r="N1693" s="9"/>
      <c r="O1693" s="15"/>
      <c r="P1693" s="11"/>
      <c r="Q1693" s="2"/>
      <c r="R1693" s="4"/>
      <c r="S1693" s="5"/>
      <c r="T1693" s="7"/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7" t="str">
        <f t="shared" ca="1" si="453"/>
        <v>Pago</v>
      </c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</row>
    <row r="1694" spans="1:208" x14ac:dyDescent="0.2">
      <c r="A1694" s="127"/>
      <c r="B1694" s="140"/>
      <c r="C1694" s="11"/>
      <c r="D1694" s="129"/>
      <c r="E1694" s="11"/>
      <c r="F1694" s="11"/>
      <c r="G1694" s="11"/>
      <c r="H1694" s="11"/>
      <c r="I1694" s="10"/>
      <c r="J1694" s="5"/>
      <c r="K1694" s="3"/>
      <c r="L1694" s="15"/>
      <c r="M1694" s="9"/>
      <c r="N1694" s="9"/>
      <c r="O1694" s="15"/>
      <c r="P1694" s="11"/>
      <c r="Q1694" s="2"/>
      <c r="R1694" s="4"/>
      <c r="S1694" s="5"/>
      <c r="T1694" s="7"/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7" t="str">
        <f t="shared" ca="1" si="453"/>
        <v>Pago</v>
      </c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</row>
    <row r="1695" spans="1:208" x14ac:dyDescent="0.2">
      <c r="A1695" s="127"/>
      <c r="B1695" s="140"/>
      <c r="C1695" s="11"/>
      <c r="D1695" s="129"/>
      <c r="E1695" s="11"/>
      <c r="F1695" s="11"/>
      <c r="G1695" s="11"/>
      <c r="H1695" s="11"/>
      <c r="I1695" s="10"/>
      <c r="J1695" s="5"/>
      <c r="K1695" s="3"/>
      <c r="L1695" s="15"/>
      <c r="M1695" s="9"/>
      <c r="N1695" s="9"/>
      <c r="O1695" s="15"/>
      <c r="P1695" s="11"/>
      <c r="Q1695" s="2"/>
      <c r="R1695" s="4"/>
      <c r="S1695" s="5"/>
      <c r="T1695" s="7"/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7" t="str">
        <f t="shared" ca="1" si="453"/>
        <v>Pago</v>
      </c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</row>
    <row r="1696" spans="1:208" x14ac:dyDescent="0.2">
      <c r="A1696" s="127"/>
      <c r="B1696" s="140"/>
      <c r="C1696" s="11"/>
      <c r="D1696" s="129"/>
      <c r="E1696" s="11"/>
      <c r="F1696" s="11"/>
      <c r="G1696" s="11"/>
      <c r="H1696" s="11"/>
      <c r="I1696" s="10"/>
      <c r="J1696" s="5"/>
      <c r="K1696" s="3"/>
      <c r="L1696" s="15"/>
      <c r="M1696" s="9"/>
      <c r="N1696" s="9"/>
      <c r="O1696" s="15"/>
      <c r="P1696" s="11"/>
      <c r="Q1696" s="2"/>
      <c r="R1696" s="4"/>
      <c r="S1696" s="5"/>
      <c r="T1696" s="7"/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7" t="str">
        <f t="shared" ca="1" si="453"/>
        <v>Pago</v>
      </c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</row>
    <row r="1697" spans="1:208" x14ac:dyDescent="0.2">
      <c r="A1697" s="127"/>
      <c r="B1697" s="140"/>
      <c r="C1697" s="11"/>
      <c r="D1697" s="129"/>
      <c r="E1697" s="11"/>
      <c r="F1697" s="11"/>
      <c r="G1697" s="11"/>
      <c r="H1697" s="11"/>
      <c r="I1697" s="10"/>
      <c r="J1697" s="5"/>
      <c r="K1697" s="3"/>
      <c r="L1697" s="15"/>
      <c r="M1697" s="9"/>
      <c r="N1697" s="9"/>
      <c r="O1697" s="15"/>
      <c r="P1697" s="11"/>
      <c r="Q1697" s="2"/>
      <c r="R1697" s="4"/>
      <c r="S1697" s="5"/>
      <c r="T1697" s="7"/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7" t="str">
        <f t="shared" ca="1" si="453"/>
        <v>Pago</v>
      </c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</row>
    <row r="1698" spans="1:208" x14ac:dyDescent="0.2">
      <c r="A1698" s="127"/>
      <c r="B1698" s="140"/>
      <c r="C1698" s="11"/>
      <c r="D1698" s="129"/>
      <c r="E1698" s="11"/>
      <c r="F1698" s="11"/>
      <c r="G1698" s="11"/>
      <c r="H1698" s="11"/>
      <c r="I1698" s="10"/>
      <c r="J1698" s="5"/>
      <c r="K1698" s="3"/>
      <c r="L1698" s="15"/>
      <c r="M1698" s="9"/>
      <c r="N1698" s="9"/>
      <c r="O1698" s="15"/>
      <c r="P1698" s="11"/>
      <c r="Q1698" s="2"/>
      <c r="R1698" s="4"/>
      <c r="S1698" s="5"/>
      <c r="T1698" s="7"/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7" t="str">
        <f t="shared" ca="1" si="453"/>
        <v>Pago</v>
      </c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</row>
    <row r="1699" spans="1:208" x14ac:dyDescent="0.2">
      <c r="A1699" s="127"/>
      <c r="B1699" s="140"/>
      <c r="C1699" s="11"/>
      <c r="D1699" s="129"/>
      <c r="E1699" s="11"/>
      <c r="F1699" s="11"/>
      <c r="G1699" s="11"/>
      <c r="H1699" s="11"/>
      <c r="I1699" s="10"/>
      <c r="J1699" s="5"/>
      <c r="K1699" s="3"/>
      <c r="L1699" s="15"/>
      <c r="M1699" s="9"/>
      <c r="N1699" s="9"/>
      <c r="O1699" s="15"/>
      <c r="P1699" s="11"/>
      <c r="Q1699" s="2"/>
      <c r="R1699" s="4"/>
      <c r="S1699" s="5"/>
      <c r="T1699" s="7"/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7" t="str">
        <f t="shared" ca="1" si="453"/>
        <v>Pago</v>
      </c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</row>
    <row r="1700" spans="1:208" x14ac:dyDescent="0.2">
      <c r="A1700" s="127"/>
      <c r="B1700" s="140"/>
      <c r="C1700" s="11"/>
      <c r="D1700" s="129"/>
      <c r="E1700" s="11"/>
      <c r="F1700" s="11"/>
      <c r="G1700" s="11"/>
      <c r="H1700" s="11"/>
      <c r="I1700" s="10"/>
      <c r="J1700" s="5"/>
      <c r="K1700" s="3"/>
      <c r="L1700" s="15"/>
      <c r="M1700" s="9"/>
      <c r="N1700" s="9"/>
      <c r="O1700" s="15"/>
      <c r="P1700" s="11"/>
      <c r="Q1700" s="2"/>
      <c r="R1700" s="4"/>
      <c r="S1700" s="5"/>
      <c r="T1700" s="7"/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7" t="str">
        <f t="shared" ca="1" si="453"/>
        <v>Pago</v>
      </c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</row>
    <row r="1701" spans="1:208" x14ac:dyDescent="0.2">
      <c r="A1701" s="127"/>
      <c r="B1701" s="140"/>
      <c r="C1701" s="11"/>
      <c r="D1701" s="129"/>
      <c r="E1701" s="11"/>
      <c r="F1701" s="11"/>
      <c r="G1701" s="11"/>
      <c r="H1701" s="11"/>
      <c r="I1701" s="10"/>
      <c r="J1701" s="5"/>
      <c r="K1701" s="3"/>
      <c r="L1701" s="15"/>
      <c r="M1701" s="9"/>
      <c r="N1701" s="9"/>
      <c r="O1701" s="15"/>
      <c r="P1701" s="11"/>
      <c r="Q1701" s="2"/>
      <c r="R1701" s="4"/>
      <c r="S1701" s="5"/>
      <c r="T1701" s="7"/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7" t="str">
        <f t="shared" ca="1" si="453"/>
        <v>Pago</v>
      </c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</row>
    <row r="1702" spans="1:208" x14ac:dyDescent="0.2">
      <c r="A1702" s="127"/>
      <c r="B1702" s="140"/>
      <c r="C1702" s="11"/>
      <c r="D1702" s="129"/>
      <c r="E1702" s="11"/>
      <c r="F1702" s="11"/>
      <c r="G1702" s="11"/>
      <c r="H1702" s="11"/>
      <c r="I1702" s="10"/>
      <c r="J1702" s="5"/>
      <c r="K1702" s="3"/>
      <c r="L1702" s="15"/>
      <c r="M1702" s="9"/>
      <c r="N1702" s="9"/>
      <c r="O1702" s="15"/>
      <c r="P1702" s="11"/>
      <c r="Q1702" s="2"/>
      <c r="R1702" s="4"/>
      <c r="S1702" s="5"/>
      <c r="T1702" s="7"/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7" t="str">
        <f t="shared" ca="1" si="453"/>
        <v>Pago</v>
      </c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</row>
    <row r="1703" spans="1:208" x14ac:dyDescent="0.2">
      <c r="A1703" s="127"/>
      <c r="B1703" s="140"/>
      <c r="C1703" s="11"/>
      <c r="D1703" s="129"/>
      <c r="E1703" s="11"/>
      <c r="F1703" s="11"/>
      <c r="G1703" s="11"/>
      <c r="H1703" s="11"/>
      <c r="I1703" s="10"/>
      <c r="J1703" s="5"/>
      <c r="K1703" s="3"/>
      <c r="L1703" s="15"/>
      <c r="M1703" s="9"/>
      <c r="N1703" s="9"/>
      <c r="O1703" s="15"/>
      <c r="P1703" s="11"/>
      <c r="Q1703" s="2"/>
      <c r="R1703" s="4"/>
      <c r="S1703" s="5"/>
      <c r="T1703" s="7"/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7" t="str">
        <f t="shared" ca="1" si="453"/>
        <v>Pago</v>
      </c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</row>
    <row r="1704" spans="1:208" x14ac:dyDescent="0.2">
      <c r="A1704" s="127"/>
      <c r="B1704" s="140"/>
      <c r="C1704" s="11"/>
      <c r="D1704" s="129"/>
      <c r="E1704" s="11"/>
      <c r="F1704" s="11"/>
      <c r="G1704" s="11"/>
      <c r="H1704" s="11"/>
      <c r="I1704" s="10"/>
      <c r="J1704" s="5"/>
      <c r="K1704" s="3"/>
      <c r="L1704" s="15"/>
      <c r="M1704" s="9"/>
      <c r="N1704" s="9"/>
      <c r="O1704" s="15"/>
      <c r="P1704" s="11"/>
      <c r="Q1704" s="2"/>
      <c r="R1704" s="4"/>
      <c r="S1704" s="5"/>
      <c r="T1704" s="7"/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7" t="str">
        <f t="shared" ca="1" si="453"/>
        <v>Pago</v>
      </c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</row>
    <row r="1705" spans="1:208" x14ac:dyDescent="0.2">
      <c r="A1705" s="127"/>
      <c r="B1705" s="140"/>
      <c r="C1705" s="11"/>
      <c r="D1705" s="129"/>
      <c r="E1705" s="11"/>
      <c r="F1705" s="11"/>
      <c r="G1705" s="11"/>
      <c r="H1705" s="11"/>
      <c r="I1705" s="10"/>
      <c r="J1705" s="5"/>
      <c r="K1705" s="3"/>
      <c r="L1705" s="15"/>
      <c r="M1705" s="9"/>
      <c r="N1705" s="9"/>
      <c r="O1705" s="15"/>
      <c r="P1705" s="11"/>
      <c r="Q1705" s="2"/>
      <c r="R1705" s="4"/>
      <c r="S1705" s="5"/>
      <c r="T1705" s="7"/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7" t="str">
        <f t="shared" ca="1" si="453"/>
        <v>Pago</v>
      </c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</row>
    <row r="1706" spans="1:208" x14ac:dyDescent="0.2">
      <c r="A1706" s="127"/>
      <c r="B1706" s="140"/>
      <c r="C1706" s="11"/>
      <c r="D1706" s="129"/>
      <c r="E1706" s="11"/>
      <c r="F1706" s="11"/>
      <c r="G1706" s="11"/>
      <c r="H1706" s="11"/>
      <c r="I1706" s="10"/>
      <c r="J1706" s="5"/>
      <c r="K1706" s="3"/>
      <c r="L1706" s="15"/>
      <c r="M1706" s="9"/>
      <c r="N1706" s="9"/>
      <c r="O1706" s="15"/>
      <c r="P1706" s="11"/>
      <c r="Q1706" s="2"/>
      <c r="R1706" s="4"/>
      <c r="S1706" s="5"/>
      <c r="T1706" s="7"/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7" t="str">
        <f t="shared" ca="1" si="453"/>
        <v>Pago</v>
      </c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</row>
    <row r="1707" spans="1:208" x14ac:dyDescent="0.2">
      <c r="A1707" s="127"/>
      <c r="B1707" s="140"/>
      <c r="C1707" s="11"/>
      <c r="D1707" s="129"/>
      <c r="E1707" s="11"/>
      <c r="F1707" s="11"/>
      <c r="G1707" s="11"/>
      <c r="H1707" s="11"/>
      <c r="I1707" s="10"/>
      <c r="J1707" s="5"/>
      <c r="K1707" s="3"/>
      <c r="L1707" s="15"/>
      <c r="M1707" s="9"/>
      <c r="N1707" s="9"/>
      <c r="O1707" s="15"/>
      <c r="P1707" s="11"/>
      <c r="Q1707" s="2"/>
      <c r="R1707" s="4"/>
      <c r="S1707" s="5"/>
      <c r="T1707" s="7"/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7" t="str">
        <f t="shared" ca="1" si="453"/>
        <v>Pago</v>
      </c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</row>
    <row r="1708" spans="1:208" x14ac:dyDescent="0.2">
      <c r="A1708" s="127"/>
      <c r="B1708" s="140"/>
      <c r="C1708" s="11"/>
      <c r="D1708" s="129"/>
      <c r="E1708" s="11"/>
      <c r="F1708" s="11"/>
      <c r="G1708" s="11"/>
      <c r="H1708" s="11"/>
      <c r="I1708" s="10"/>
      <c r="J1708" s="5"/>
      <c r="K1708" s="3"/>
      <c r="L1708" s="15"/>
      <c r="M1708" s="9"/>
      <c r="N1708" s="9"/>
      <c r="O1708" s="15"/>
      <c r="P1708" s="11"/>
      <c r="Q1708" s="2"/>
      <c r="R1708" s="4"/>
      <c r="S1708" s="5"/>
      <c r="T1708" s="7"/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7" t="str">
        <f t="shared" ca="1" si="453"/>
        <v>Pago</v>
      </c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</row>
    <row r="1709" spans="1:208" x14ac:dyDescent="0.2">
      <c r="A1709" s="127"/>
      <c r="B1709" s="140"/>
      <c r="C1709" s="11"/>
      <c r="D1709" s="129"/>
      <c r="E1709" s="11"/>
      <c r="F1709" s="11"/>
      <c r="G1709" s="11"/>
      <c r="H1709" s="11"/>
      <c r="I1709" s="10"/>
      <c r="J1709" s="5"/>
      <c r="K1709" s="3"/>
      <c r="L1709" s="15"/>
      <c r="M1709" s="9"/>
      <c r="N1709" s="9"/>
      <c r="O1709" s="15"/>
      <c r="P1709" s="11"/>
      <c r="Q1709" s="2"/>
      <c r="R1709" s="4"/>
      <c r="S1709" s="5"/>
      <c r="T1709" s="7"/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7" t="str">
        <f t="shared" ca="1" si="453"/>
        <v>Pago</v>
      </c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</row>
    <row r="1710" spans="1:208" x14ac:dyDescent="0.2">
      <c r="A1710" s="127"/>
      <c r="B1710" s="140"/>
      <c r="C1710" s="11"/>
      <c r="D1710" s="129"/>
      <c r="E1710" s="11"/>
      <c r="F1710" s="11"/>
      <c r="G1710" s="11"/>
      <c r="H1710" s="11"/>
      <c r="I1710" s="10"/>
      <c r="J1710" s="5"/>
      <c r="K1710" s="3"/>
      <c r="L1710" s="15"/>
      <c r="M1710" s="9"/>
      <c r="N1710" s="9"/>
      <c r="O1710" s="15"/>
      <c r="P1710" s="11"/>
      <c r="Q1710" s="2"/>
      <c r="R1710" s="4"/>
      <c r="S1710" s="5"/>
      <c r="T1710" s="7"/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7" t="str">
        <f t="shared" ca="1" si="453"/>
        <v>Pago</v>
      </c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</row>
    <row r="1711" spans="1:208" x14ac:dyDescent="0.2">
      <c r="A1711" s="127"/>
      <c r="B1711" s="140"/>
      <c r="C1711" s="11"/>
      <c r="D1711" s="129"/>
      <c r="E1711" s="11"/>
      <c r="F1711" s="11"/>
      <c r="G1711" s="11"/>
      <c r="H1711" s="11"/>
      <c r="I1711" s="10"/>
      <c r="J1711" s="5"/>
      <c r="K1711" s="3"/>
      <c r="L1711" s="15"/>
      <c r="M1711" s="9"/>
      <c r="N1711" s="9"/>
      <c r="O1711" s="15"/>
      <c r="P1711" s="11"/>
      <c r="Q1711" s="2"/>
      <c r="R1711" s="4"/>
      <c r="S1711" s="5"/>
      <c r="T1711" s="7"/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7" t="str">
        <f t="shared" ca="1" si="453"/>
        <v>Pago</v>
      </c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</row>
    <row r="1712" spans="1:208" x14ac:dyDescent="0.2">
      <c r="A1712" s="127"/>
      <c r="B1712" s="140"/>
      <c r="C1712" s="11"/>
      <c r="D1712" s="129"/>
      <c r="E1712" s="11"/>
      <c r="F1712" s="11"/>
      <c r="G1712" s="11"/>
      <c r="H1712" s="11"/>
      <c r="I1712" s="10"/>
      <c r="J1712" s="5"/>
      <c r="K1712" s="3"/>
      <c r="L1712" s="15"/>
      <c r="M1712" s="9"/>
      <c r="N1712" s="9"/>
      <c r="O1712" s="15"/>
      <c r="P1712" s="11"/>
      <c r="Q1712" s="2"/>
      <c r="R1712" s="4"/>
      <c r="S1712" s="5"/>
      <c r="T1712" s="7"/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7" t="str">
        <f t="shared" ca="1" si="453"/>
        <v>Pago</v>
      </c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</row>
    <row r="1713" spans="1:208" x14ac:dyDescent="0.2">
      <c r="A1713" s="127"/>
      <c r="B1713" s="140"/>
      <c r="C1713" s="11"/>
      <c r="D1713" s="129"/>
      <c r="E1713" s="11"/>
      <c r="F1713" s="11"/>
      <c r="G1713" s="11"/>
      <c r="H1713" s="11"/>
      <c r="I1713" s="10"/>
      <c r="J1713" s="5"/>
      <c r="K1713" s="3"/>
      <c r="L1713" s="15"/>
      <c r="M1713" s="9"/>
      <c r="N1713" s="9"/>
      <c r="O1713" s="15"/>
      <c r="P1713" s="11"/>
      <c r="Q1713" s="2"/>
      <c r="R1713" s="4"/>
      <c r="S1713" s="5"/>
      <c r="T1713" s="7"/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7" t="str">
        <f t="shared" ca="1" si="453"/>
        <v>Pago</v>
      </c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</row>
    <row r="1714" spans="1:208" x14ac:dyDescent="0.2">
      <c r="A1714" s="127"/>
      <c r="B1714" s="140"/>
      <c r="C1714" s="11"/>
      <c r="D1714" s="129"/>
      <c r="E1714" s="11"/>
      <c r="F1714" s="11"/>
      <c r="G1714" s="11"/>
      <c r="H1714" s="11"/>
      <c r="I1714" s="10"/>
      <c r="J1714" s="5"/>
      <c r="K1714" s="3"/>
      <c r="L1714" s="15"/>
      <c r="M1714" s="9"/>
      <c r="N1714" s="9"/>
      <c r="O1714" s="15"/>
      <c r="P1714" s="11"/>
      <c r="Q1714" s="2"/>
      <c r="R1714" s="4"/>
      <c r="S1714" s="5"/>
      <c r="T1714" s="7"/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7" t="str">
        <f t="shared" ca="1" si="453"/>
        <v>Pago</v>
      </c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</row>
    <row r="1715" spans="1:208" x14ac:dyDescent="0.2">
      <c r="A1715" s="127"/>
      <c r="B1715" s="140"/>
      <c r="C1715" s="11"/>
      <c r="D1715" s="129"/>
      <c r="E1715" s="11"/>
      <c r="F1715" s="11"/>
      <c r="G1715" s="11"/>
      <c r="H1715" s="11"/>
      <c r="I1715" s="10"/>
      <c r="J1715" s="5"/>
      <c r="K1715" s="3"/>
      <c r="L1715" s="15"/>
      <c r="M1715" s="9"/>
      <c r="N1715" s="9"/>
      <c r="O1715" s="15"/>
      <c r="P1715" s="11"/>
      <c r="Q1715" s="2"/>
      <c r="R1715" s="4"/>
      <c r="S1715" s="5"/>
      <c r="T1715" s="7"/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7" t="str">
        <f t="shared" ca="1" si="453"/>
        <v>Pago</v>
      </c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</row>
    <row r="1716" spans="1:208" x14ac:dyDescent="0.2">
      <c r="A1716" s="127"/>
      <c r="B1716" s="140"/>
      <c r="C1716" s="11"/>
      <c r="D1716" s="129"/>
      <c r="E1716" s="11"/>
      <c r="F1716" s="11"/>
      <c r="G1716" s="11"/>
      <c r="H1716" s="11"/>
      <c r="I1716" s="10"/>
      <c r="J1716" s="5"/>
      <c r="K1716" s="3"/>
      <c r="L1716" s="15"/>
      <c r="M1716" s="9"/>
      <c r="N1716" s="9"/>
      <c r="O1716" s="15"/>
      <c r="P1716" s="11"/>
      <c r="Q1716" s="2"/>
      <c r="R1716" s="4"/>
      <c r="S1716" s="5"/>
      <c r="T1716" s="7"/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7" t="str">
        <f t="shared" ca="1" si="453"/>
        <v>Pago</v>
      </c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</row>
    <row r="1717" spans="1:208" x14ac:dyDescent="0.2">
      <c r="A1717" s="127"/>
      <c r="B1717" s="140"/>
      <c r="C1717" s="11"/>
      <c r="D1717" s="129"/>
      <c r="E1717" s="11"/>
      <c r="F1717" s="11"/>
      <c r="G1717" s="11"/>
      <c r="H1717" s="11"/>
      <c r="I1717" s="10"/>
      <c r="J1717" s="5"/>
      <c r="K1717" s="3"/>
      <c r="L1717" s="15"/>
      <c r="M1717" s="9"/>
      <c r="N1717" s="9"/>
      <c r="O1717" s="15"/>
      <c r="P1717" s="11"/>
      <c r="Q1717" s="2"/>
      <c r="R1717" s="4"/>
      <c r="S1717" s="5"/>
      <c r="T1717" s="7"/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7" t="str">
        <f t="shared" ca="1" si="453"/>
        <v>Pago</v>
      </c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</row>
    <row r="1718" spans="1:208" x14ac:dyDescent="0.2">
      <c r="A1718" s="127"/>
      <c r="B1718" s="140"/>
      <c r="C1718" s="11"/>
      <c r="D1718" s="129"/>
      <c r="E1718" s="11"/>
      <c r="F1718" s="11"/>
      <c r="G1718" s="11"/>
      <c r="H1718" s="11"/>
      <c r="I1718" s="10"/>
      <c r="J1718" s="5"/>
      <c r="K1718" s="3"/>
      <c r="L1718" s="15"/>
      <c r="M1718" s="9"/>
      <c r="N1718" s="9"/>
      <c r="O1718" s="15"/>
      <c r="P1718" s="11"/>
      <c r="Q1718" s="2"/>
      <c r="R1718" s="4"/>
      <c r="S1718" s="5"/>
      <c r="T1718" s="7"/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7" t="str">
        <f t="shared" ca="1" si="453"/>
        <v>Pago</v>
      </c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</row>
    <row r="1719" spans="1:208" x14ac:dyDescent="0.2">
      <c r="A1719" s="127"/>
      <c r="B1719" s="140"/>
      <c r="C1719" s="11"/>
      <c r="D1719" s="129"/>
      <c r="E1719" s="11"/>
      <c r="F1719" s="11"/>
      <c r="G1719" s="11"/>
      <c r="H1719" s="11"/>
      <c r="I1719" s="10"/>
      <c r="J1719" s="5"/>
      <c r="K1719" s="3"/>
      <c r="L1719" s="15"/>
      <c r="M1719" s="9"/>
      <c r="N1719" s="9"/>
      <c r="O1719" s="15"/>
      <c r="P1719" s="11"/>
      <c r="Q1719" s="2"/>
      <c r="R1719" s="4"/>
      <c r="S1719" s="5"/>
      <c r="T1719" s="7"/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7" t="str">
        <f t="shared" ca="1" si="453"/>
        <v>Pago</v>
      </c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</row>
    <row r="1720" spans="1:208" x14ac:dyDescent="0.2">
      <c r="A1720" s="127"/>
      <c r="B1720" s="140"/>
      <c r="C1720" s="11"/>
      <c r="D1720" s="129"/>
      <c r="E1720" s="11"/>
      <c r="F1720" s="11"/>
      <c r="G1720" s="11"/>
      <c r="H1720" s="11"/>
      <c r="I1720" s="10"/>
      <c r="J1720" s="5"/>
      <c r="K1720" s="3"/>
      <c r="L1720" s="15"/>
      <c r="M1720" s="9"/>
      <c r="N1720" s="9"/>
      <c r="O1720" s="15"/>
      <c r="P1720" s="11"/>
      <c r="Q1720" s="2"/>
      <c r="R1720" s="4"/>
      <c r="S1720" s="5"/>
      <c r="T1720" s="7"/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7" t="str">
        <f t="shared" ca="1" si="453"/>
        <v>Pago</v>
      </c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</row>
    <row r="1721" spans="1:208" x14ac:dyDescent="0.2">
      <c r="A1721" s="127"/>
      <c r="B1721" s="140"/>
      <c r="C1721" s="11"/>
      <c r="D1721" s="129"/>
      <c r="E1721" s="11"/>
      <c r="F1721" s="11"/>
      <c r="G1721" s="11"/>
      <c r="H1721" s="11"/>
      <c r="I1721" s="10"/>
      <c r="J1721" s="5"/>
      <c r="K1721" s="3"/>
      <c r="L1721" s="15"/>
      <c r="M1721" s="9"/>
      <c r="N1721" s="9"/>
      <c r="O1721" s="15"/>
      <c r="P1721" s="11"/>
      <c r="Q1721" s="2"/>
      <c r="R1721" s="4"/>
      <c r="S1721" s="5"/>
      <c r="T1721" s="7"/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7" t="str">
        <f t="shared" ca="1" si="453"/>
        <v>Pago</v>
      </c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</row>
    <row r="1722" spans="1:208" x14ac:dyDescent="0.2">
      <c r="A1722" s="127"/>
      <c r="B1722" s="140"/>
      <c r="C1722" s="11"/>
      <c r="D1722" s="129"/>
      <c r="E1722" s="11"/>
      <c r="F1722" s="11"/>
      <c r="G1722" s="11"/>
      <c r="H1722" s="11"/>
      <c r="I1722" s="10"/>
      <c r="J1722" s="5"/>
      <c r="K1722" s="3"/>
      <c r="L1722" s="15"/>
      <c r="M1722" s="9"/>
      <c r="N1722" s="9"/>
      <c r="O1722" s="15"/>
      <c r="P1722" s="11"/>
      <c r="Q1722" s="2"/>
      <c r="R1722" s="4"/>
      <c r="S1722" s="5"/>
      <c r="T1722" s="7"/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7" t="str">
        <f t="shared" ca="1" si="453"/>
        <v>Pago</v>
      </c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</row>
    <row r="1723" spans="1:208" x14ac:dyDescent="0.2">
      <c r="A1723" s="127"/>
      <c r="B1723" s="140"/>
      <c r="C1723" s="11"/>
      <c r="D1723" s="129"/>
      <c r="E1723" s="11"/>
      <c r="F1723" s="11"/>
      <c r="G1723" s="11"/>
      <c r="H1723" s="11"/>
      <c r="I1723" s="10"/>
      <c r="J1723" s="5"/>
      <c r="K1723" s="3"/>
      <c r="L1723" s="15"/>
      <c r="M1723" s="9"/>
      <c r="N1723" s="9"/>
      <c r="O1723" s="15"/>
      <c r="P1723" s="11"/>
      <c r="Q1723" s="2"/>
      <c r="R1723" s="4"/>
      <c r="S1723" s="5"/>
      <c r="T1723" s="7"/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7" t="str">
        <f t="shared" ca="1" si="453"/>
        <v>Pago</v>
      </c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</row>
    <row r="1724" spans="1:208" x14ac:dyDescent="0.2">
      <c r="A1724" s="127"/>
      <c r="B1724" s="140"/>
      <c r="C1724" s="11"/>
      <c r="D1724" s="129"/>
      <c r="E1724" s="11"/>
      <c r="F1724" s="11"/>
      <c r="G1724" s="11"/>
      <c r="H1724" s="11"/>
      <c r="I1724" s="10"/>
      <c r="J1724" s="5"/>
      <c r="K1724" s="3"/>
      <c r="L1724" s="15"/>
      <c r="M1724" s="9"/>
      <c r="N1724" s="9"/>
      <c r="O1724" s="15"/>
      <c r="P1724" s="11"/>
      <c r="Q1724" s="2"/>
      <c r="R1724" s="4"/>
      <c r="S1724" s="5"/>
      <c r="T1724" s="7"/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7" t="str">
        <f t="shared" ca="1" si="453"/>
        <v>Pago</v>
      </c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</row>
    <row r="1725" spans="1:208" x14ac:dyDescent="0.2">
      <c r="A1725" s="127"/>
      <c r="B1725" s="140"/>
      <c r="C1725" s="11"/>
      <c r="D1725" s="129"/>
      <c r="E1725" s="11"/>
      <c r="F1725" s="11"/>
      <c r="G1725" s="11"/>
      <c r="H1725" s="11"/>
      <c r="I1725" s="10"/>
      <c r="J1725" s="5"/>
      <c r="K1725" s="3"/>
      <c r="L1725" s="15"/>
      <c r="M1725" s="9"/>
      <c r="N1725" s="9"/>
      <c r="O1725" s="15"/>
      <c r="P1725" s="11"/>
      <c r="Q1725" s="2"/>
      <c r="R1725" s="4"/>
      <c r="S1725" s="5"/>
      <c r="T1725" s="7"/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7" t="str">
        <f t="shared" ca="1" si="453"/>
        <v>Pago</v>
      </c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</row>
    <row r="1726" spans="1:208" x14ac:dyDescent="0.2">
      <c r="A1726" s="127"/>
      <c r="B1726" s="140"/>
      <c r="C1726" s="11"/>
      <c r="D1726" s="129"/>
      <c r="E1726" s="11"/>
      <c r="F1726" s="11"/>
      <c r="G1726" s="11"/>
      <c r="H1726" s="11"/>
      <c r="I1726" s="10"/>
      <c r="J1726" s="5"/>
      <c r="K1726" s="3"/>
      <c r="L1726" s="15"/>
      <c r="M1726" s="9"/>
      <c r="N1726" s="9"/>
      <c r="O1726" s="15"/>
      <c r="P1726" s="11"/>
      <c r="Q1726" s="2"/>
      <c r="R1726" s="4"/>
      <c r="S1726" s="5"/>
      <c r="T1726" s="7"/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7" t="str">
        <f t="shared" ca="1" si="453"/>
        <v>Pago</v>
      </c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</row>
    <row r="1727" spans="1:208" x14ac:dyDescent="0.2">
      <c r="A1727" s="127"/>
      <c r="B1727" s="140"/>
      <c r="C1727" s="11"/>
      <c r="D1727" s="129"/>
      <c r="E1727" s="11"/>
      <c r="F1727" s="11"/>
      <c r="G1727" s="11"/>
      <c r="H1727" s="11"/>
      <c r="I1727" s="10"/>
      <c r="J1727" s="5"/>
      <c r="K1727" s="3"/>
      <c r="L1727" s="15"/>
      <c r="M1727" s="9"/>
      <c r="N1727" s="9"/>
      <c r="O1727" s="15"/>
      <c r="P1727" s="11"/>
      <c r="Q1727" s="2"/>
      <c r="R1727" s="4"/>
      <c r="S1727" s="5"/>
      <c r="T1727" s="7"/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7" t="str">
        <f t="shared" ca="1" si="453"/>
        <v>Pago</v>
      </c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</row>
    <row r="1728" spans="1:208" x14ac:dyDescent="0.2">
      <c r="A1728" s="127"/>
      <c r="B1728" s="140"/>
      <c r="C1728" s="11"/>
      <c r="D1728" s="129"/>
      <c r="E1728" s="11"/>
      <c r="F1728" s="11"/>
      <c r="G1728" s="11"/>
      <c r="H1728" s="11"/>
      <c r="I1728" s="10"/>
      <c r="J1728" s="5"/>
      <c r="K1728" s="3"/>
      <c r="L1728" s="15"/>
      <c r="M1728" s="9"/>
      <c r="N1728" s="9"/>
      <c r="O1728" s="15"/>
      <c r="P1728" s="11"/>
      <c r="Q1728" s="2"/>
      <c r="R1728" s="4"/>
      <c r="S1728" s="5"/>
      <c r="T1728" s="7"/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7" t="str">
        <f t="shared" ca="1" si="453"/>
        <v>Pago</v>
      </c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</row>
    <row r="1729" spans="1:208" x14ac:dyDescent="0.2">
      <c r="A1729" s="127"/>
      <c r="B1729" s="140"/>
      <c r="C1729" s="11"/>
      <c r="D1729" s="129"/>
      <c r="E1729" s="11"/>
      <c r="F1729" s="11"/>
      <c r="G1729" s="11"/>
      <c r="H1729" s="11"/>
      <c r="I1729" s="10"/>
      <c r="J1729" s="5"/>
      <c r="K1729" s="3"/>
      <c r="L1729" s="15"/>
      <c r="M1729" s="9"/>
      <c r="N1729" s="9"/>
      <c r="O1729" s="15"/>
      <c r="P1729" s="11"/>
      <c r="Q1729" s="2"/>
      <c r="R1729" s="4"/>
      <c r="S1729" s="5"/>
      <c r="T1729" s="7"/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7" t="str">
        <f t="shared" ca="1" si="453"/>
        <v>Pago</v>
      </c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</row>
    <row r="1730" spans="1:208" x14ac:dyDescent="0.2">
      <c r="A1730" s="127"/>
      <c r="B1730" s="140"/>
      <c r="C1730" s="11"/>
      <c r="D1730" s="129"/>
      <c r="E1730" s="11"/>
      <c r="F1730" s="11"/>
      <c r="G1730" s="11"/>
      <c r="H1730" s="11"/>
      <c r="I1730" s="10"/>
      <c r="J1730" s="5"/>
      <c r="K1730" s="3"/>
      <c r="L1730" s="15"/>
      <c r="M1730" s="9"/>
      <c r="N1730" s="9"/>
      <c r="O1730" s="15"/>
      <c r="P1730" s="11"/>
      <c r="Q1730" s="2"/>
      <c r="R1730" s="4"/>
      <c r="S1730" s="5"/>
      <c r="T1730" s="7"/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7" t="str">
        <f t="shared" ca="1" si="453"/>
        <v>Pago</v>
      </c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</row>
    <row r="1731" spans="1:208" x14ac:dyDescent="0.2">
      <c r="A1731" s="127"/>
      <c r="B1731" s="140"/>
      <c r="C1731" s="11"/>
      <c r="D1731" s="129"/>
      <c r="E1731" s="11"/>
      <c r="F1731" s="11"/>
      <c r="G1731" s="11"/>
      <c r="H1731" s="11"/>
      <c r="I1731" s="10"/>
      <c r="J1731" s="5"/>
      <c r="K1731" s="3"/>
      <c r="L1731" s="15"/>
      <c r="M1731" s="9"/>
      <c r="N1731" s="9"/>
      <c r="O1731" s="15"/>
      <c r="P1731" s="11"/>
      <c r="Q1731" s="2"/>
      <c r="R1731" s="4"/>
      <c r="S1731" s="5"/>
      <c r="T1731" s="7"/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7" t="str">
        <f t="shared" ca="1" si="453"/>
        <v>Pago</v>
      </c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</row>
    <row r="1732" spans="1:208" x14ac:dyDescent="0.2">
      <c r="A1732" s="127"/>
      <c r="B1732" s="140"/>
      <c r="C1732" s="11"/>
      <c r="D1732" s="129"/>
      <c r="E1732" s="11"/>
      <c r="F1732" s="11"/>
      <c r="G1732" s="11"/>
      <c r="H1732" s="11"/>
      <c r="I1732" s="10"/>
      <c r="J1732" s="5"/>
      <c r="K1732" s="3"/>
      <c r="L1732" s="15"/>
      <c r="M1732" s="9"/>
      <c r="N1732" s="9"/>
      <c r="O1732" s="15"/>
      <c r="P1732" s="11"/>
      <c r="Q1732" s="2"/>
      <c r="R1732" s="4"/>
      <c r="S1732" s="5"/>
      <c r="T1732" s="7"/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7" t="str">
        <f t="shared" ca="1" si="453"/>
        <v>Pago</v>
      </c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</row>
    <row r="1733" spans="1:208" x14ac:dyDescent="0.2">
      <c r="A1733" s="127"/>
      <c r="B1733" s="140"/>
      <c r="C1733" s="11"/>
      <c r="D1733" s="129"/>
      <c r="E1733" s="11"/>
      <c r="F1733" s="11"/>
      <c r="G1733" s="11"/>
      <c r="H1733" s="11"/>
      <c r="I1733" s="10"/>
      <c r="J1733" s="5"/>
      <c r="K1733" s="3"/>
      <c r="L1733" s="15"/>
      <c r="M1733" s="9"/>
      <c r="N1733" s="9"/>
      <c r="O1733" s="15"/>
      <c r="P1733" s="11"/>
      <c r="Q1733" s="2"/>
      <c r="R1733" s="4"/>
      <c r="S1733" s="5"/>
      <c r="T1733" s="7"/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7" t="str">
        <f t="shared" ca="1" si="453"/>
        <v>Pago</v>
      </c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</row>
    <row r="1734" spans="1:208" x14ac:dyDescent="0.2">
      <c r="A1734" s="127"/>
      <c r="B1734" s="140"/>
      <c r="C1734" s="11"/>
      <c r="D1734" s="129"/>
      <c r="E1734" s="11"/>
      <c r="F1734" s="11"/>
      <c r="G1734" s="11"/>
      <c r="H1734" s="11"/>
      <c r="I1734" s="10"/>
      <c r="J1734" s="5"/>
      <c r="K1734" s="3"/>
      <c r="L1734" s="15"/>
      <c r="M1734" s="9"/>
      <c r="N1734" s="9"/>
      <c r="O1734" s="15"/>
      <c r="P1734" s="11"/>
      <c r="Q1734" s="2"/>
      <c r="R1734" s="4"/>
      <c r="S1734" s="5"/>
      <c r="T1734" s="7"/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7" t="str">
        <f t="shared" ca="1" si="453"/>
        <v>Pago</v>
      </c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</row>
    <row r="1735" spans="1:208" x14ac:dyDescent="0.2">
      <c r="A1735" s="127"/>
      <c r="B1735" s="140"/>
      <c r="C1735" s="11"/>
      <c r="D1735" s="129"/>
      <c r="E1735" s="11"/>
      <c r="F1735" s="11"/>
      <c r="G1735" s="11"/>
      <c r="H1735" s="11"/>
      <c r="I1735" s="10"/>
      <c r="J1735" s="5"/>
      <c r="K1735" s="3"/>
      <c r="L1735" s="15"/>
      <c r="M1735" s="9"/>
      <c r="N1735" s="9"/>
      <c r="O1735" s="15"/>
      <c r="P1735" s="11"/>
      <c r="Q1735" s="2"/>
      <c r="R1735" s="4"/>
      <c r="S1735" s="5"/>
      <c r="T1735" s="7"/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7" t="str">
        <f t="shared" ca="1" si="453"/>
        <v>Pago</v>
      </c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</row>
    <row r="1736" spans="1:208" x14ac:dyDescent="0.2">
      <c r="A1736" s="127"/>
      <c r="B1736" s="140"/>
      <c r="C1736" s="11"/>
      <c r="D1736" s="129"/>
      <c r="E1736" s="11"/>
      <c r="F1736" s="11"/>
      <c r="G1736" s="11"/>
      <c r="H1736" s="11"/>
      <c r="I1736" s="10"/>
      <c r="J1736" s="5"/>
      <c r="K1736" s="3"/>
      <c r="L1736" s="15"/>
      <c r="M1736" s="9"/>
      <c r="N1736" s="9"/>
      <c r="O1736" s="15"/>
      <c r="P1736" s="11"/>
      <c r="Q1736" s="2"/>
      <c r="R1736" s="4"/>
      <c r="S1736" s="5"/>
      <c r="T1736" s="7"/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7" t="str">
        <f t="shared" ca="1" si="453"/>
        <v>Pago</v>
      </c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</row>
    <row r="1737" spans="1:208" x14ac:dyDescent="0.2">
      <c r="A1737" s="127"/>
      <c r="B1737" s="140"/>
      <c r="C1737" s="11"/>
      <c r="D1737" s="129"/>
      <c r="E1737" s="11"/>
      <c r="F1737" s="11"/>
      <c r="G1737" s="11"/>
      <c r="H1737" s="11"/>
      <c r="I1737" s="10"/>
      <c r="J1737" s="5"/>
      <c r="K1737" s="3"/>
      <c r="L1737" s="15"/>
      <c r="M1737" s="9"/>
      <c r="N1737" s="9"/>
      <c r="O1737" s="15"/>
      <c r="P1737" s="11"/>
      <c r="Q1737" s="2"/>
      <c r="R1737" s="4"/>
      <c r="S1737" s="5"/>
      <c r="T1737" s="7"/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7" t="str">
        <f t="shared" ca="1" si="453"/>
        <v>Pago</v>
      </c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</row>
    <row r="1738" spans="1:208" x14ac:dyDescent="0.2">
      <c r="A1738" s="127"/>
      <c r="B1738" s="140"/>
      <c r="C1738" s="11"/>
      <c r="D1738" s="129"/>
      <c r="E1738" s="11"/>
      <c r="F1738" s="11"/>
      <c r="G1738" s="11"/>
      <c r="H1738" s="11"/>
      <c r="I1738" s="10"/>
      <c r="J1738" s="5"/>
      <c r="K1738" s="3"/>
      <c r="L1738" s="15"/>
      <c r="M1738" s="9"/>
      <c r="N1738" s="9"/>
      <c r="O1738" s="15"/>
      <c r="P1738" s="11"/>
      <c r="Q1738" s="2"/>
      <c r="R1738" s="4"/>
      <c r="S1738" s="5"/>
      <c r="T1738" s="7"/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7" t="str">
        <f t="shared" ca="1" si="453"/>
        <v>Pago</v>
      </c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</row>
    <row r="1739" spans="1:208" x14ac:dyDescent="0.2">
      <c r="A1739" s="127"/>
      <c r="B1739" s="140"/>
      <c r="C1739" s="11"/>
      <c r="D1739" s="129"/>
      <c r="E1739" s="11"/>
      <c r="F1739" s="11"/>
      <c r="G1739" s="11"/>
      <c r="H1739" s="11"/>
      <c r="I1739" s="10"/>
      <c r="J1739" s="5"/>
      <c r="K1739" s="3"/>
      <c r="L1739" s="15"/>
      <c r="M1739" s="9"/>
      <c r="N1739" s="9"/>
      <c r="O1739" s="15"/>
      <c r="P1739" s="11"/>
      <c r="Q1739" s="2"/>
      <c r="R1739" s="4"/>
      <c r="S1739" s="5"/>
      <c r="T1739" s="7"/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7" t="str">
        <f t="shared" ca="1" si="453"/>
        <v>Pago</v>
      </c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</row>
    <row r="1740" spans="1:208" x14ac:dyDescent="0.2">
      <c r="A1740" s="127"/>
      <c r="B1740" s="140"/>
      <c r="C1740" s="11"/>
      <c r="D1740" s="129"/>
      <c r="E1740" s="11"/>
      <c r="F1740" s="11"/>
      <c r="G1740" s="11"/>
      <c r="H1740" s="11"/>
      <c r="I1740" s="10"/>
      <c r="J1740" s="5"/>
      <c r="K1740" s="3"/>
      <c r="L1740" s="15"/>
      <c r="M1740" s="9"/>
      <c r="N1740" s="9"/>
      <c r="O1740" s="15"/>
      <c r="P1740" s="11"/>
      <c r="Q1740" s="2"/>
      <c r="R1740" s="4"/>
      <c r="S1740" s="5"/>
      <c r="T1740" s="7"/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7" t="str">
        <f t="shared" ca="1" si="453"/>
        <v>Pago</v>
      </c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</row>
    <row r="1741" spans="1:208" x14ac:dyDescent="0.2">
      <c r="A1741" s="127"/>
      <c r="B1741" s="140"/>
      <c r="C1741" s="11"/>
      <c r="D1741" s="129"/>
      <c r="E1741" s="11"/>
      <c r="F1741" s="11"/>
      <c r="G1741" s="11"/>
      <c r="H1741" s="11"/>
      <c r="I1741" s="10"/>
      <c r="J1741" s="5"/>
      <c r="K1741" s="3"/>
      <c r="L1741" s="15"/>
      <c r="M1741" s="9"/>
      <c r="N1741" s="9"/>
      <c r="O1741" s="15"/>
      <c r="P1741" s="11"/>
      <c r="Q1741" s="2"/>
      <c r="R1741" s="4"/>
      <c r="S1741" s="5"/>
      <c r="T1741" s="7"/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7" t="str">
        <f t="shared" ref="AG1741:AG1804" ca="1" si="454">IF(W1741&lt;TODAY(),"Pago","")</f>
        <v>Pago</v>
      </c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</row>
    <row r="1742" spans="1:208" x14ac:dyDescent="0.2">
      <c r="A1742" s="127"/>
      <c r="B1742" s="140"/>
      <c r="C1742" s="11"/>
      <c r="D1742" s="129"/>
      <c r="E1742" s="11"/>
      <c r="F1742" s="11"/>
      <c r="G1742" s="11"/>
      <c r="H1742" s="11"/>
      <c r="I1742" s="10"/>
      <c r="J1742" s="5"/>
      <c r="K1742" s="3"/>
      <c r="L1742" s="15"/>
      <c r="M1742" s="9"/>
      <c r="N1742" s="9"/>
      <c r="O1742" s="15"/>
      <c r="P1742" s="11"/>
      <c r="Q1742" s="2"/>
      <c r="R1742" s="4"/>
      <c r="S1742" s="5"/>
      <c r="T1742" s="7"/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7" t="str">
        <f t="shared" ca="1" si="454"/>
        <v>Pago</v>
      </c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</row>
    <row r="1743" spans="1:208" x14ac:dyDescent="0.2">
      <c r="A1743" s="127"/>
      <c r="B1743" s="140"/>
      <c r="C1743" s="11"/>
      <c r="D1743" s="129"/>
      <c r="E1743" s="11"/>
      <c r="F1743" s="11"/>
      <c r="G1743" s="11"/>
      <c r="H1743" s="11"/>
      <c r="I1743" s="10"/>
      <c r="J1743" s="5"/>
      <c r="K1743" s="3"/>
      <c r="L1743" s="15"/>
      <c r="M1743" s="9"/>
      <c r="N1743" s="9"/>
      <c r="O1743" s="15"/>
      <c r="P1743" s="11"/>
      <c r="Q1743" s="2"/>
      <c r="R1743" s="4"/>
      <c r="S1743" s="5"/>
      <c r="T1743" s="7"/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7" t="str">
        <f t="shared" ca="1" si="454"/>
        <v>Pago</v>
      </c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</row>
    <row r="1744" spans="1:208" x14ac:dyDescent="0.2">
      <c r="A1744" s="127"/>
      <c r="B1744" s="140"/>
      <c r="C1744" s="11"/>
      <c r="D1744" s="129"/>
      <c r="E1744" s="11"/>
      <c r="F1744" s="11"/>
      <c r="G1744" s="11"/>
      <c r="H1744" s="11"/>
      <c r="I1744" s="10"/>
      <c r="J1744" s="5"/>
      <c r="K1744" s="3"/>
      <c r="L1744" s="15"/>
      <c r="M1744" s="9"/>
      <c r="N1744" s="9"/>
      <c r="O1744" s="15"/>
      <c r="P1744" s="11"/>
      <c r="Q1744" s="2"/>
      <c r="R1744" s="4"/>
      <c r="S1744" s="5"/>
      <c r="T1744" s="7"/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7" t="str">
        <f t="shared" ca="1" si="454"/>
        <v>Pago</v>
      </c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</row>
    <row r="1745" spans="1:208" x14ac:dyDescent="0.2">
      <c r="A1745" s="127"/>
      <c r="B1745" s="140"/>
      <c r="C1745" s="11"/>
      <c r="D1745" s="129"/>
      <c r="E1745" s="11"/>
      <c r="F1745" s="11"/>
      <c r="G1745" s="11"/>
      <c r="H1745" s="11"/>
      <c r="I1745" s="10"/>
      <c r="J1745" s="5"/>
      <c r="K1745" s="3"/>
      <c r="L1745" s="15"/>
      <c r="M1745" s="9"/>
      <c r="N1745" s="9"/>
      <c r="O1745" s="15"/>
      <c r="P1745" s="11"/>
      <c r="Q1745" s="2"/>
      <c r="R1745" s="4"/>
      <c r="S1745" s="5"/>
      <c r="T1745" s="7"/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7" t="str">
        <f t="shared" ca="1" si="454"/>
        <v>Pago</v>
      </c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</row>
    <row r="1746" spans="1:208" x14ac:dyDescent="0.2">
      <c r="A1746" s="127"/>
      <c r="B1746" s="140"/>
      <c r="C1746" s="11"/>
      <c r="D1746" s="129"/>
      <c r="E1746" s="11"/>
      <c r="F1746" s="11"/>
      <c r="G1746" s="11"/>
      <c r="H1746" s="11"/>
      <c r="I1746" s="10"/>
      <c r="J1746" s="5"/>
      <c r="K1746" s="3"/>
      <c r="L1746" s="15"/>
      <c r="M1746" s="9"/>
      <c r="N1746" s="9"/>
      <c r="O1746" s="15"/>
      <c r="P1746" s="11"/>
      <c r="Q1746" s="2"/>
      <c r="R1746" s="4"/>
      <c r="S1746" s="5"/>
      <c r="T1746" s="7"/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7" t="str">
        <f t="shared" ca="1" si="454"/>
        <v>Pago</v>
      </c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</row>
    <row r="1747" spans="1:208" x14ac:dyDescent="0.2">
      <c r="A1747" s="127"/>
      <c r="B1747" s="140"/>
      <c r="C1747" s="11"/>
      <c r="D1747" s="129"/>
      <c r="E1747" s="11"/>
      <c r="F1747" s="11"/>
      <c r="G1747" s="11"/>
      <c r="H1747" s="11"/>
      <c r="I1747" s="10"/>
      <c r="J1747" s="5"/>
      <c r="K1747" s="3"/>
      <c r="L1747" s="15"/>
      <c r="M1747" s="9"/>
      <c r="N1747" s="9"/>
      <c r="O1747" s="15"/>
      <c r="P1747" s="11"/>
      <c r="Q1747" s="2"/>
      <c r="R1747" s="4"/>
      <c r="S1747" s="5"/>
      <c r="T1747" s="7"/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7" t="str">
        <f t="shared" ca="1" si="454"/>
        <v>Pago</v>
      </c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</row>
    <row r="1748" spans="1:208" x14ac:dyDescent="0.2">
      <c r="A1748" s="127"/>
      <c r="B1748" s="140"/>
      <c r="C1748" s="11"/>
      <c r="D1748" s="129"/>
      <c r="E1748" s="11"/>
      <c r="F1748" s="11"/>
      <c r="G1748" s="11"/>
      <c r="H1748" s="11"/>
      <c r="I1748" s="10"/>
      <c r="J1748" s="5"/>
      <c r="K1748" s="3"/>
      <c r="L1748" s="15"/>
      <c r="M1748" s="9"/>
      <c r="N1748" s="9"/>
      <c r="O1748" s="15"/>
      <c r="P1748" s="11"/>
      <c r="Q1748" s="2"/>
      <c r="R1748" s="4"/>
      <c r="S1748" s="5"/>
      <c r="T1748" s="7"/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7" t="str">
        <f t="shared" ca="1" si="454"/>
        <v>Pago</v>
      </c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</row>
    <row r="1749" spans="1:208" x14ac:dyDescent="0.2">
      <c r="A1749" s="127"/>
      <c r="B1749" s="140"/>
      <c r="C1749" s="11"/>
      <c r="D1749" s="129"/>
      <c r="E1749" s="11"/>
      <c r="F1749" s="11"/>
      <c r="G1749" s="11"/>
      <c r="H1749" s="11"/>
      <c r="I1749" s="10"/>
      <c r="J1749" s="5"/>
      <c r="K1749" s="3"/>
      <c r="L1749" s="15"/>
      <c r="M1749" s="9"/>
      <c r="N1749" s="9"/>
      <c r="O1749" s="15"/>
      <c r="P1749" s="11"/>
      <c r="Q1749" s="2"/>
      <c r="R1749" s="4"/>
      <c r="S1749" s="5"/>
      <c r="T1749" s="7"/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7" t="str">
        <f t="shared" ca="1" si="454"/>
        <v>Pago</v>
      </c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</row>
    <row r="1750" spans="1:208" x14ac:dyDescent="0.2">
      <c r="A1750" s="127"/>
      <c r="B1750" s="140"/>
      <c r="C1750" s="11"/>
      <c r="D1750" s="129"/>
      <c r="E1750" s="11"/>
      <c r="F1750" s="11"/>
      <c r="G1750" s="11"/>
      <c r="H1750" s="11"/>
      <c r="I1750" s="10"/>
      <c r="J1750" s="5"/>
      <c r="K1750" s="3"/>
      <c r="L1750" s="15"/>
      <c r="M1750" s="9"/>
      <c r="N1750" s="9"/>
      <c r="O1750" s="15"/>
      <c r="P1750" s="11"/>
      <c r="Q1750" s="2"/>
      <c r="R1750" s="4"/>
      <c r="S1750" s="5"/>
      <c r="T1750" s="7"/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7" t="str">
        <f t="shared" ca="1" si="454"/>
        <v>Pago</v>
      </c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</row>
    <row r="1751" spans="1:208" x14ac:dyDescent="0.2">
      <c r="A1751" s="127"/>
      <c r="B1751" s="140"/>
      <c r="C1751" s="11"/>
      <c r="D1751" s="129"/>
      <c r="E1751" s="11"/>
      <c r="F1751" s="11"/>
      <c r="G1751" s="11"/>
      <c r="H1751" s="11"/>
      <c r="I1751" s="10"/>
      <c r="J1751" s="5"/>
      <c r="K1751" s="3"/>
      <c r="L1751" s="15"/>
      <c r="M1751" s="9"/>
      <c r="N1751" s="9"/>
      <c r="O1751" s="15"/>
      <c r="P1751" s="11"/>
      <c r="Q1751" s="2"/>
      <c r="R1751" s="4"/>
      <c r="S1751" s="5"/>
      <c r="T1751" s="7"/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7" t="str">
        <f t="shared" ca="1" si="454"/>
        <v>Pago</v>
      </c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</row>
    <row r="1752" spans="1:208" x14ac:dyDescent="0.2">
      <c r="A1752" s="127"/>
      <c r="B1752" s="140"/>
      <c r="C1752" s="11"/>
      <c r="D1752" s="129"/>
      <c r="E1752" s="11"/>
      <c r="F1752" s="11"/>
      <c r="G1752" s="11"/>
      <c r="H1752" s="11"/>
      <c r="I1752" s="10"/>
      <c r="J1752" s="5"/>
      <c r="K1752" s="3"/>
      <c r="L1752" s="15"/>
      <c r="M1752" s="9"/>
      <c r="N1752" s="9"/>
      <c r="O1752" s="15"/>
      <c r="P1752" s="11"/>
      <c r="Q1752" s="2"/>
      <c r="R1752" s="4"/>
      <c r="S1752" s="5"/>
      <c r="T1752" s="7"/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7" t="str">
        <f t="shared" ca="1" si="454"/>
        <v>Pago</v>
      </c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</row>
    <row r="1753" spans="1:208" x14ac:dyDescent="0.2">
      <c r="A1753" s="127"/>
      <c r="B1753" s="140"/>
      <c r="C1753" s="11"/>
      <c r="D1753" s="129"/>
      <c r="E1753" s="11"/>
      <c r="F1753" s="11"/>
      <c r="G1753" s="11"/>
      <c r="H1753" s="11"/>
      <c r="I1753" s="10"/>
      <c r="J1753" s="5"/>
      <c r="K1753" s="3"/>
      <c r="L1753" s="15"/>
      <c r="M1753" s="9"/>
      <c r="N1753" s="9"/>
      <c r="O1753" s="15"/>
      <c r="P1753" s="11"/>
      <c r="Q1753" s="2"/>
      <c r="R1753" s="4"/>
      <c r="S1753" s="5"/>
      <c r="T1753" s="7"/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7" t="str">
        <f t="shared" ca="1" si="454"/>
        <v>Pago</v>
      </c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</row>
    <row r="1754" spans="1:208" x14ac:dyDescent="0.2">
      <c r="A1754" s="127"/>
      <c r="B1754" s="140"/>
      <c r="C1754" s="11"/>
      <c r="D1754" s="129"/>
      <c r="E1754" s="11"/>
      <c r="F1754" s="11"/>
      <c r="G1754" s="11"/>
      <c r="H1754" s="11"/>
      <c r="I1754" s="10"/>
      <c r="J1754" s="5"/>
      <c r="K1754" s="3"/>
      <c r="L1754" s="15"/>
      <c r="M1754" s="9"/>
      <c r="N1754" s="9"/>
      <c r="O1754" s="15"/>
      <c r="P1754" s="11"/>
      <c r="Q1754" s="2"/>
      <c r="R1754" s="4"/>
      <c r="S1754" s="5"/>
      <c r="T1754" s="7"/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7" t="str">
        <f t="shared" ca="1" si="454"/>
        <v>Pago</v>
      </c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</row>
    <row r="1755" spans="1:208" x14ac:dyDescent="0.2">
      <c r="A1755" s="127"/>
      <c r="B1755" s="140"/>
      <c r="C1755" s="11"/>
      <c r="D1755" s="129"/>
      <c r="E1755" s="11"/>
      <c r="F1755" s="11"/>
      <c r="G1755" s="11"/>
      <c r="H1755" s="11"/>
      <c r="I1755" s="10"/>
      <c r="J1755" s="5"/>
      <c r="K1755" s="3"/>
      <c r="L1755" s="15"/>
      <c r="M1755" s="9"/>
      <c r="N1755" s="9"/>
      <c r="O1755" s="15"/>
      <c r="P1755" s="11"/>
      <c r="Q1755" s="2"/>
      <c r="R1755" s="4"/>
      <c r="S1755" s="5"/>
      <c r="T1755" s="7"/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7" t="str">
        <f t="shared" ca="1" si="454"/>
        <v>Pago</v>
      </c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</row>
    <row r="1756" spans="1:208" x14ac:dyDescent="0.2">
      <c r="A1756" s="127"/>
      <c r="B1756" s="140"/>
      <c r="C1756" s="11"/>
      <c r="D1756" s="129"/>
      <c r="E1756" s="11"/>
      <c r="F1756" s="11"/>
      <c r="G1756" s="11"/>
      <c r="H1756" s="11"/>
      <c r="I1756" s="10"/>
      <c r="J1756" s="5"/>
      <c r="K1756" s="3"/>
      <c r="L1756" s="15"/>
      <c r="M1756" s="9"/>
      <c r="N1756" s="9"/>
      <c r="O1756" s="15"/>
      <c r="P1756" s="11"/>
      <c r="Q1756" s="2"/>
      <c r="R1756" s="4"/>
      <c r="S1756" s="5"/>
      <c r="T1756" s="7"/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7" t="str">
        <f t="shared" ca="1" si="454"/>
        <v>Pago</v>
      </c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</row>
    <row r="1757" spans="1:208" x14ac:dyDescent="0.2">
      <c r="A1757" s="127"/>
      <c r="B1757" s="140"/>
      <c r="C1757" s="11"/>
      <c r="D1757" s="129"/>
      <c r="E1757" s="11"/>
      <c r="F1757" s="11"/>
      <c r="G1757" s="11"/>
      <c r="H1757" s="11"/>
      <c r="I1757" s="10"/>
      <c r="J1757" s="5"/>
      <c r="K1757" s="3"/>
      <c r="L1757" s="15"/>
      <c r="M1757" s="9"/>
      <c r="N1757" s="9"/>
      <c r="O1757" s="15"/>
      <c r="P1757" s="11"/>
      <c r="Q1757" s="2"/>
      <c r="R1757" s="4"/>
      <c r="S1757" s="5"/>
      <c r="T1757" s="7"/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7" t="str">
        <f t="shared" ca="1" si="454"/>
        <v>Pago</v>
      </c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</row>
    <row r="1758" spans="1:208" x14ac:dyDescent="0.2">
      <c r="A1758" s="127"/>
      <c r="B1758" s="140"/>
      <c r="C1758" s="11"/>
      <c r="D1758" s="129"/>
      <c r="E1758" s="11"/>
      <c r="F1758" s="11"/>
      <c r="G1758" s="11"/>
      <c r="H1758" s="11"/>
      <c r="I1758" s="10"/>
      <c r="J1758" s="5"/>
      <c r="K1758" s="3"/>
      <c r="L1758" s="15"/>
      <c r="M1758" s="9"/>
      <c r="N1758" s="9"/>
      <c r="O1758" s="15"/>
      <c r="P1758" s="11"/>
      <c r="Q1758" s="2"/>
      <c r="R1758" s="4"/>
      <c r="S1758" s="5"/>
      <c r="T1758" s="7"/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7" t="str">
        <f t="shared" ca="1" si="454"/>
        <v>Pago</v>
      </c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</row>
    <row r="1759" spans="1:208" x14ac:dyDescent="0.2">
      <c r="A1759" s="127"/>
      <c r="B1759" s="140"/>
      <c r="C1759" s="11"/>
      <c r="D1759" s="129"/>
      <c r="E1759" s="11"/>
      <c r="F1759" s="11"/>
      <c r="G1759" s="11"/>
      <c r="H1759" s="11"/>
      <c r="I1759" s="10"/>
      <c r="J1759" s="5"/>
      <c r="K1759" s="3"/>
      <c r="L1759" s="15"/>
      <c r="M1759" s="9"/>
      <c r="N1759" s="9"/>
      <c r="O1759" s="15"/>
      <c r="P1759" s="11"/>
      <c r="Q1759" s="2"/>
      <c r="R1759" s="4"/>
      <c r="S1759" s="5"/>
      <c r="T1759" s="7"/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7" t="str">
        <f t="shared" ca="1" si="454"/>
        <v>Pago</v>
      </c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</row>
    <row r="1760" spans="1:208" x14ac:dyDescent="0.2">
      <c r="A1760" s="127"/>
      <c r="B1760" s="140"/>
      <c r="C1760" s="11"/>
      <c r="D1760" s="129"/>
      <c r="E1760" s="11"/>
      <c r="F1760" s="11"/>
      <c r="G1760" s="11"/>
      <c r="H1760" s="11"/>
      <c r="I1760" s="10"/>
      <c r="J1760" s="5"/>
      <c r="K1760" s="3"/>
      <c r="L1760" s="15"/>
      <c r="M1760" s="9"/>
      <c r="N1760" s="9"/>
      <c r="O1760" s="15"/>
      <c r="P1760" s="11"/>
      <c r="Q1760" s="2"/>
      <c r="R1760" s="4"/>
      <c r="S1760" s="5"/>
      <c r="T1760" s="7"/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7" t="str">
        <f t="shared" ca="1" si="454"/>
        <v>Pago</v>
      </c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</row>
    <row r="1761" spans="1:208" x14ac:dyDescent="0.2">
      <c r="A1761" s="127"/>
      <c r="B1761" s="140"/>
      <c r="C1761" s="11"/>
      <c r="D1761" s="129"/>
      <c r="E1761" s="11"/>
      <c r="F1761" s="11"/>
      <c r="G1761" s="11"/>
      <c r="H1761" s="11"/>
      <c r="I1761" s="10"/>
      <c r="J1761" s="5"/>
      <c r="K1761" s="3"/>
      <c r="L1761" s="15"/>
      <c r="M1761" s="9"/>
      <c r="N1761" s="9"/>
      <c r="O1761" s="15"/>
      <c r="P1761" s="11"/>
      <c r="Q1761" s="2"/>
      <c r="R1761" s="4"/>
      <c r="S1761" s="5"/>
      <c r="T1761" s="7"/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7" t="str">
        <f t="shared" ca="1" si="454"/>
        <v>Pago</v>
      </c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</row>
    <row r="1762" spans="1:208" x14ac:dyDescent="0.2">
      <c r="A1762" s="127"/>
      <c r="B1762" s="140"/>
      <c r="C1762" s="11"/>
      <c r="D1762" s="129"/>
      <c r="E1762" s="11"/>
      <c r="F1762" s="11"/>
      <c r="G1762" s="11"/>
      <c r="H1762" s="11"/>
      <c r="I1762" s="10"/>
      <c r="J1762" s="5"/>
      <c r="K1762" s="3"/>
      <c r="L1762" s="15"/>
      <c r="M1762" s="9"/>
      <c r="N1762" s="9"/>
      <c r="O1762" s="15"/>
      <c r="P1762" s="11"/>
      <c r="Q1762" s="2"/>
      <c r="R1762" s="4"/>
      <c r="S1762" s="5"/>
      <c r="T1762" s="7"/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7" t="str">
        <f t="shared" ca="1" si="454"/>
        <v>Pago</v>
      </c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</row>
    <row r="1763" spans="1:208" x14ac:dyDescent="0.2">
      <c r="A1763" s="127"/>
      <c r="B1763" s="140"/>
      <c r="C1763" s="11"/>
      <c r="D1763" s="129"/>
      <c r="E1763" s="11"/>
      <c r="F1763" s="11"/>
      <c r="G1763" s="11"/>
      <c r="H1763" s="11"/>
      <c r="I1763" s="10"/>
      <c r="J1763" s="5"/>
      <c r="K1763" s="3"/>
      <c r="L1763" s="15"/>
      <c r="M1763" s="9"/>
      <c r="N1763" s="9"/>
      <c r="O1763" s="15"/>
      <c r="P1763" s="11"/>
      <c r="Q1763" s="2"/>
      <c r="R1763" s="4"/>
      <c r="S1763" s="5"/>
      <c r="T1763" s="7"/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7" t="str">
        <f t="shared" ca="1" si="454"/>
        <v>Pago</v>
      </c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</row>
    <row r="1764" spans="1:208" x14ac:dyDescent="0.2">
      <c r="A1764" s="127"/>
      <c r="B1764" s="140"/>
      <c r="C1764" s="11"/>
      <c r="D1764" s="129"/>
      <c r="E1764" s="11"/>
      <c r="F1764" s="11"/>
      <c r="G1764" s="11"/>
      <c r="H1764" s="11"/>
      <c r="I1764" s="10"/>
      <c r="J1764" s="5"/>
      <c r="K1764" s="3"/>
      <c r="L1764" s="15"/>
      <c r="M1764" s="9"/>
      <c r="N1764" s="9"/>
      <c r="O1764" s="15"/>
      <c r="P1764" s="11"/>
      <c r="Q1764" s="2"/>
      <c r="R1764" s="4"/>
      <c r="S1764" s="5"/>
      <c r="T1764" s="7"/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7" t="str">
        <f t="shared" ca="1" si="454"/>
        <v>Pago</v>
      </c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</row>
    <row r="1765" spans="1:208" x14ac:dyDescent="0.2">
      <c r="A1765" s="127"/>
      <c r="B1765" s="140"/>
      <c r="C1765" s="11"/>
      <c r="D1765" s="129"/>
      <c r="E1765" s="11"/>
      <c r="F1765" s="11"/>
      <c r="G1765" s="11"/>
      <c r="H1765" s="11"/>
      <c r="I1765" s="10"/>
      <c r="J1765" s="5"/>
      <c r="K1765" s="3"/>
      <c r="L1765" s="15"/>
      <c r="M1765" s="9"/>
      <c r="N1765" s="9"/>
      <c r="O1765" s="15"/>
      <c r="P1765" s="11"/>
      <c r="Q1765" s="2"/>
      <c r="R1765" s="4"/>
      <c r="S1765" s="5"/>
      <c r="T1765" s="7"/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7" t="str">
        <f t="shared" ca="1" si="454"/>
        <v>Pago</v>
      </c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</row>
    <row r="1766" spans="1:208" x14ac:dyDescent="0.2">
      <c r="A1766" s="127"/>
      <c r="B1766" s="140"/>
      <c r="C1766" s="11"/>
      <c r="D1766" s="129"/>
      <c r="E1766" s="11"/>
      <c r="F1766" s="11"/>
      <c r="G1766" s="11"/>
      <c r="H1766" s="11"/>
      <c r="I1766" s="10"/>
      <c r="J1766" s="5"/>
      <c r="K1766" s="3"/>
      <c r="L1766" s="15"/>
      <c r="M1766" s="9"/>
      <c r="N1766" s="9"/>
      <c r="O1766" s="15"/>
      <c r="P1766" s="11"/>
      <c r="Q1766" s="2"/>
      <c r="R1766" s="4"/>
      <c r="S1766" s="5"/>
      <c r="T1766" s="7"/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7" t="str">
        <f t="shared" ca="1" si="454"/>
        <v>Pago</v>
      </c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</row>
    <row r="1767" spans="1:208" x14ac:dyDescent="0.2">
      <c r="A1767" s="127"/>
      <c r="B1767" s="140"/>
      <c r="C1767" s="11"/>
      <c r="D1767" s="129"/>
      <c r="E1767" s="11"/>
      <c r="F1767" s="11"/>
      <c r="G1767" s="11"/>
      <c r="H1767" s="11"/>
      <c r="I1767" s="10"/>
      <c r="J1767" s="5"/>
      <c r="K1767" s="3"/>
      <c r="L1767" s="15"/>
      <c r="M1767" s="9"/>
      <c r="N1767" s="9"/>
      <c r="O1767" s="15"/>
      <c r="P1767" s="11"/>
      <c r="Q1767" s="2"/>
      <c r="R1767" s="4"/>
      <c r="S1767" s="5"/>
      <c r="T1767" s="7"/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7" t="str">
        <f t="shared" ca="1" si="454"/>
        <v>Pago</v>
      </c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</row>
    <row r="1768" spans="1:208" x14ac:dyDescent="0.2">
      <c r="A1768" s="127"/>
      <c r="B1768" s="140"/>
      <c r="C1768" s="11"/>
      <c r="D1768" s="129"/>
      <c r="E1768" s="11"/>
      <c r="F1768" s="11"/>
      <c r="G1768" s="11"/>
      <c r="H1768" s="11"/>
      <c r="I1768" s="10"/>
      <c r="J1768" s="5"/>
      <c r="K1768" s="3"/>
      <c r="L1768" s="15"/>
      <c r="M1768" s="9"/>
      <c r="N1768" s="9"/>
      <c r="O1768" s="15"/>
      <c r="P1768" s="11"/>
      <c r="Q1768" s="2"/>
      <c r="R1768" s="4"/>
      <c r="S1768" s="5"/>
      <c r="T1768" s="7"/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7" t="str">
        <f t="shared" ca="1" si="454"/>
        <v>Pago</v>
      </c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</row>
    <row r="1769" spans="1:208" x14ac:dyDescent="0.2">
      <c r="A1769" s="127"/>
      <c r="B1769" s="140"/>
      <c r="C1769" s="11"/>
      <c r="D1769" s="129"/>
      <c r="E1769" s="11"/>
      <c r="F1769" s="11"/>
      <c r="G1769" s="11"/>
      <c r="H1769" s="11"/>
      <c r="I1769" s="10"/>
      <c r="J1769" s="5"/>
      <c r="K1769" s="3"/>
      <c r="L1769" s="15"/>
      <c r="M1769" s="9"/>
      <c r="N1769" s="9"/>
      <c r="O1769" s="15"/>
      <c r="P1769" s="11"/>
      <c r="Q1769" s="2"/>
      <c r="R1769" s="4"/>
      <c r="S1769" s="5"/>
      <c r="T1769" s="7"/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7" t="str">
        <f t="shared" ca="1" si="454"/>
        <v>Pago</v>
      </c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</row>
    <row r="1770" spans="1:208" x14ac:dyDescent="0.2">
      <c r="A1770" s="127"/>
      <c r="B1770" s="140"/>
      <c r="C1770" s="11"/>
      <c r="D1770" s="129"/>
      <c r="E1770" s="11"/>
      <c r="F1770" s="11"/>
      <c r="G1770" s="11"/>
      <c r="H1770" s="11"/>
      <c r="I1770" s="10"/>
      <c r="J1770" s="5"/>
      <c r="K1770" s="3"/>
      <c r="L1770" s="15"/>
      <c r="M1770" s="9"/>
      <c r="N1770" s="9"/>
      <c r="O1770" s="15"/>
      <c r="P1770" s="11"/>
      <c r="Q1770" s="2"/>
      <c r="R1770" s="4"/>
      <c r="S1770" s="5"/>
      <c r="T1770" s="7"/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7" t="str">
        <f t="shared" ca="1" si="454"/>
        <v>Pago</v>
      </c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</row>
    <row r="1771" spans="1:208" x14ac:dyDescent="0.2">
      <c r="A1771" s="127"/>
      <c r="B1771" s="140"/>
      <c r="C1771" s="11"/>
      <c r="D1771" s="129"/>
      <c r="E1771" s="11"/>
      <c r="F1771" s="11"/>
      <c r="G1771" s="11"/>
      <c r="H1771" s="11"/>
      <c r="I1771" s="10"/>
      <c r="J1771" s="5"/>
      <c r="K1771" s="3"/>
      <c r="L1771" s="15"/>
      <c r="M1771" s="9"/>
      <c r="N1771" s="9"/>
      <c r="O1771" s="15"/>
      <c r="P1771" s="11"/>
      <c r="Q1771" s="2"/>
      <c r="R1771" s="4"/>
      <c r="S1771" s="5"/>
      <c r="T1771" s="7"/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7" t="str">
        <f t="shared" ca="1" si="454"/>
        <v>Pago</v>
      </c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</row>
    <row r="1772" spans="1:208" x14ac:dyDescent="0.2">
      <c r="A1772" s="127"/>
      <c r="B1772" s="140"/>
      <c r="C1772" s="11"/>
      <c r="D1772" s="129"/>
      <c r="E1772" s="11"/>
      <c r="F1772" s="11"/>
      <c r="G1772" s="11"/>
      <c r="H1772" s="11"/>
      <c r="I1772" s="10"/>
      <c r="J1772" s="5"/>
      <c r="K1772" s="3"/>
      <c r="L1772" s="15"/>
      <c r="M1772" s="9"/>
      <c r="N1772" s="9"/>
      <c r="O1772" s="15"/>
      <c r="P1772" s="11"/>
      <c r="Q1772" s="2"/>
      <c r="R1772" s="4"/>
      <c r="S1772" s="5"/>
      <c r="T1772" s="7"/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7" t="str">
        <f t="shared" ca="1" si="454"/>
        <v>Pago</v>
      </c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</row>
    <row r="1773" spans="1:208" x14ac:dyDescent="0.2">
      <c r="A1773" s="127"/>
      <c r="B1773" s="140"/>
      <c r="C1773" s="11"/>
      <c r="D1773" s="129"/>
      <c r="E1773" s="11"/>
      <c r="F1773" s="11"/>
      <c r="G1773" s="11"/>
      <c r="H1773" s="11"/>
      <c r="I1773" s="10"/>
      <c r="J1773" s="5"/>
      <c r="K1773" s="3"/>
      <c r="L1773" s="15"/>
      <c r="M1773" s="9"/>
      <c r="N1773" s="9"/>
      <c r="O1773" s="15"/>
      <c r="P1773" s="11"/>
      <c r="Q1773" s="2"/>
      <c r="R1773" s="4"/>
      <c r="S1773" s="5"/>
      <c r="T1773" s="7"/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7" t="str">
        <f t="shared" ca="1" si="454"/>
        <v>Pago</v>
      </c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</row>
    <row r="1774" spans="1:208" x14ac:dyDescent="0.2">
      <c r="A1774" s="127"/>
      <c r="B1774" s="140"/>
      <c r="C1774" s="11"/>
      <c r="D1774" s="129"/>
      <c r="E1774" s="11"/>
      <c r="F1774" s="11"/>
      <c r="G1774" s="11"/>
      <c r="H1774" s="11"/>
      <c r="I1774" s="10"/>
      <c r="J1774" s="5"/>
      <c r="K1774" s="3"/>
      <c r="L1774" s="15"/>
      <c r="M1774" s="9"/>
      <c r="N1774" s="9"/>
      <c r="O1774" s="15"/>
      <c r="P1774" s="11"/>
      <c r="Q1774" s="2"/>
      <c r="R1774" s="4"/>
      <c r="S1774" s="5"/>
      <c r="T1774" s="7"/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7" t="str">
        <f t="shared" ca="1" si="454"/>
        <v>Pago</v>
      </c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</row>
    <row r="1775" spans="1:208" x14ac:dyDescent="0.2">
      <c r="A1775" s="127"/>
      <c r="B1775" s="140"/>
      <c r="C1775" s="11"/>
      <c r="D1775" s="129"/>
      <c r="E1775" s="11"/>
      <c r="F1775" s="11"/>
      <c r="G1775" s="11"/>
      <c r="H1775" s="11"/>
      <c r="I1775" s="10"/>
      <c r="J1775" s="5"/>
      <c r="K1775" s="3"/>
      <c r="L1775" s="15"/>
      <c r="M1775" s="9"/>
      <c r="N1775" s="9"/>
      <c r="O1775" s="15"/>
      <c r="P1775" s="11"/>
      <c r="Q1775" s="2"/>
      <c r="R1775" s="4"/>
      <c r="S1775" s="5"/>
      <c r="T1775" s="7"/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7" t="str">
        <f t="shared" ca="1" si="454"/>
        <v>Pago</v>
      </c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</row>
    <row r="1776" spans="1:208" x14ac:dyDescent="0.2">
      <c r="A1776" s="127"/>
      <c r="B1776" s="140"/>
      <c r="C1776" s="11"/>
      <c r="D1776" s="129"/>
      <c r="E1776" s="11"/>
      <c r="F1776" s="11"/>
      <c r="G1776" s="11"/>
      <c r="H1776" s="11"/>
      <c r="I1776" s="10"/>
      <c r="J1776" s="5"/>
      <c r="K1776" s="3"/>
      <c r="L1776" s="15"/>
      <c r="M1776" s="9"/>
      <c r="N1776" s="9"/>
      <c r="O1776" s="15"/>
      <c r="P1776" s="11"/>
      <c r="Q1776" s="2"/>
      <c r="R1776" s="4"/>
      <c r="S1776" s="5"/>
      <c r="T1776" s="7"/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7" t="str">
        <f t="shared" ca="1" si="454"/>
        <v>Pago</v>
      </c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</row>
    <row r="1777" spans="1:208" x14ac:dyDescent="0.2">
      <c r="A1777" s="127"/>
      <c r="B1777" s="140"/>
      <c r="C1777" s="11"/>
      <c r="D1777" s="129"/>
      <c r="E1777" s="11"/>
      <c r="F1777" s="11"/>
      <c r="G1777" s="11"/>
      <c r="H1777" s="11"/>
      <c r="I1777" s="10"/>
      <c r="J1777" s="5"/>
      <c r="K1777" s="3"/>
      <c r="L1777" s="15"/>
      <c r="M1777" s="9"/>
      <c r="N1777" s="9"/>
      <c r="O1777" s="15"/>
      <c r="P1777" s="11"/>
      <c r="Q1777" s="2"/>
      <c r="R1777" s="4"/>
      <c r="S1777" s="5"/>
      <c r="T1777" s="7"/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7" t="str">
        <f t="shared" ca="1" si="454"/>
        <v>Pago</v>
      </c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</row>
    <row r="1778" spans="1:208" x14ac:dyDescent="0.2">
      <c r="A1778" s="127"/>
      <c r="B1778" s="140"/>
      <c r="C1778" s="11"/>
      <c r="D1778" s="129"/>
      <c r="E1778" s="11"/>
      <c r="F1778" s="11"/>
      <c r="G1778" s="11"/>
      <c r="H1778" s="11"/>
      <c r="I1778" s="10"/>
      <c r="J1778" s="5"/>
      <c r="K1778" s="3"/>
      <c r="L1778" s="15"/>
      <c r="M1778" s="9"/>
      <c r="N1778" s="9"/>
      <c r="O1778" s="15"/>
      <c r="P1778" s="11"/>
      <c r="Q1778" s="2"/>
      <c r="R1778" s="4"/>
      <c r="S1778" s="5"/>
      <c r="T1778" s="7"/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7" t="str">
        <f t="shared" ca="1" si="454"/>
        <v>Pago</v>
      </c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</row>
    <row r="1779" spans="1:208" x14ac:dyDescent="0.2">
      <c r="A1779" s="127"/>
      <c r="B1779" s="140"/>
      <c r="C1779" s="11"/>
      <c r="D1779" s="129"/>
      <c r="E1779" s="11"/>
      <c r="F1779" s="11"/>
      <c r="G1779" s="11"/>
      <c r="H1779" s="11"/>
      <c r="I1779" s="10"/>
      <c r="J1779" s="5"/>
      <c r="K1779" s="3"/>
      <c r="L1779" s="15"/>
      <c r="M1779" s="9"/>
      <c r="N1779" s="9"/>
      <c r="O1779" s="15"/>
      <c r="P1779" s="11"/>
      <c r="Q1779" s="2"/>
      <c r="R1779" s="4"/>
      <c r="S1779" s="5"/>
      <c r="T1779" s="7"/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7" t="str">
        <f t="shared" ca="1" si="454"/>
        <v>Pago</v>
      </c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</row>
    <row r="1780" spans="1:208" x14ac:dyDescent="0.2">
      <c r="A1780" s="127"/>
      <c r="B1780" s="140"/>
      <c r="C1780" s="11"/>
      <c r="D1780" s="129"/>
      <c r="E1780" s="11"/>
      <c r="F1780" s="11"/>
      <c r="G1780" s="11"/>
      <c r="H1780" s="11"/>
      <c r="I1780" s="10"/>
      <c r="J1780" s="5"/>
      <c r="K1780" s="3"/>
      <c r="L1780" s="15"/>
      <c r="M1780" s="9"/>
      <c r="N1780" s="9"/>
      <c r="O1780" s="15"/>
      <c r="P1780" s="11"/>
      <c r="Q1780" s="2"/>
      <c r="R1780" s="4"/>
      <c r="S1780" s="5"/>
      <c r="T1780" s="7"/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7" t="str">
        <f t="shared" ca="1" si="454"/>
        <v>Pago</v>
      </c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</row>
    <row r="1781" spans="1:208" x14ac:dyDescent="0.2">
      <c r="A1781" s="127"/>
      <c r="B1781" s="140"/>
      <c r="C1781" s="11"/>
      <c r="D1781" s="129"/>
      <c r="E1781" s="11"/>
      <c r="F1781" s="11"/>
      <c r="G1781" s="11"/>
      <c r="H1781" s="11"/>
      <c r="I1781" s="10"/>
      <c r="J1781" s="5"/>
      <c r="K1781" s="3"/>
      <c r="L1781" s="15"/>
      <c r="M1781" s="9"/>
      <c r="N1781" s="9"/>
      <c r="O1781" s="15"/>
      <c r="P1781" s="11"/>
      <c r="Q1781" s="2"/>
      <c r="R1781" s="4"/>
      <c r="S1781" s="5"/>
      <c r="T1781" s="7"/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7" t="str">
        <f t="shared" ca="1" si="454"/>
        <v>Pago</v>
      </c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</row>
    <row r="1782" spans="1:208" x14ac:dyDescent="0.2">
      <c r="A1782" s="127"/>
      <c r="B1782" s="140"/>
      <c r="C1782" s="11"/>
      <c r="D1782" s="129"/>
      <c r="E1782" s="11"/>
      <c r="F1782" s="11"/>
      <c r="G1782" s="11"/>
      <c r="H1782" s="11"/>
      <c r="I1782" s="10"/>
      <c r="J1782" s="5"/>
      <c r="K1782" s="3"/>
      <c r="L1782" s="15"/>
      <c r="M1782" s="9"/>
      <c r="N1782" s="9"/>
      <c r="O1782" s="15"/>
      <c r="P1782" s="11"/>
      <c r="Q1782" s="2"/>
      <c r="R1782" s="4"/>
      <c r="S1782" s="5"/>
      <c r="T1782" s="7"/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7" t="str">
        <f t="shared" ca="1" si="454"/>
        <v>Pago</v>
      </c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</row>
    <row r="1783" spans="1:208" x14ac:dyDescent="0.2">
      <c r="A1783" s="127"/>
      <c r="B1783" s="140"/>
      <c r="C1783" s="11"/>
      <c r="D1783" s="129"/>
      <c r="E1783" s="11"/>
      <c r="F1783" s="11"/>
      <c r="G1783" s="11"/>
      <c r="H1783" s="11"/>
      <c r="I1783" s="10"/>
      <c r="J1783" s="5"/>
      <c r="K1783" s="3"/>
      <c r="L1783" s="15"/>
      <c r="M1783" s="9"/>
      <c r="N1783" s="9"/>
      <c r="O1783" s="15"/>
      <c r="P1783" s="11"/>
      <c r="Q1783" s="2"/>
      <c r="R1783" s="4"/>
      <c r="S1783" s="5"/>
      <c r="T1783" s="7"/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7" t="str">
        <f t="shared" ca="1" si="454"/>
        <v>Pago</v>
      </c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</row>
    <row r="1784" spans="1:208" x14ac:dyDescent="0.2">
      <c r="A1784" s="127"/>
      <c r="B1784" s="140"/>
      <c r="C1784" s="11"/>
      <c r="D1784" s="129"/>
      <c r="E1784" s="11"/>
      <c r="F1784" s="11"/>
      <c r="G1784" s="11"/>
      <c r="H1784" s="11"/>
      <c r="I1784" s="10"/>
      <c r="J1784" s="5"/>
      <c r="K1784" s="3"/>
      <c r="L1784" s="15"/>
      <c r="M1784" s="9"/>
      <c r="N1784" s="9"/>
      <c r="O1784" s="15"/>
      <c r="P1784" s="11"/>
      <c r="Q1784" s="2"/>
      <c r="R1784" s="4"/>
      <c r="S1784" s="5"/>
      <c r="T1784" s="7"/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7" t="str">
        <f t="shared" ca="1" si="454"/>
        <v>Pago</v>
      </c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</row>
    <row r="1785" spans="1:208" x14ac:dyDescent="0.2">
      <c r="A1785" s="127"/>
      <c r="B1785" s="140"/>
      <c r="C1785" s="11"/>
      <c r="D1785" s="129"/>
      <c r="E1785" s="11"/>
      <c r="F1785" s="11"/>
      <c r="G1785" s="11"/>
      <c r="H1785" s="11"/>
      <c r="I1785" s="10"/>
      <c r="J1785" s="5"/>
      <c r="K1785" s="3"/>
      <c r="L1785" s="15"/>
      <c r="M1785" s="9"/>
      <c r="N1785" s="9"/>
      <c r="O1785" s="15"/>
      <c r="P1785" s="11"/>
      <c r="Q1785" s="2"/>
      <c r="R1785" s="4"/>
      <c r="S1785" s="5"/>
      <c r="T1785" s="7"/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7" t="str">
        <f t="shared" ca="1" si="454"/>
        <v>Pago</v>
      </c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</row>
    <row r="1786" spans="1:208" x14ac:dyDescent="0.2">
      <c r="A1786" s="127"/>
      <c r="B1786" s="140"/>
      <c r="C1786" s="11"/>
      <c r="D1786" s="129"/>
      <c r="E1786" s="11"/>
      <c r="F1786" s="11"/>
      <c r="G1786" s="11"/>
      <c r="H1786" s="11"/>
      <c r="I1786" s="10"/>
      <c r="J1786" s="5"/>
      <c r="K1786" s="3"/>
      <c r="L1786" s="15"/>
      <c r="M1786" s="9"/>
      <c r="N1786" s="9"/>
      <c r="O1786" s="15"/>
      <c r="P1786" s="11"/>
      <c r="Q1786" s="2"/>
      <c r="R1786" s="4"/>
      <c r="S1786" s="5"/>
      <c r="T1786" s="7"/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7" t="str">
        <f t="shared" ca="1" si="454"/>
        <v>Pago</v>
      </c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</row>
    <row r="1787" spans="1:208" x14ac:dyDescent="0.2">
      <c r="A1787" s="127"/>
      <c r="B1787" s="140"/>
      <c r="C1787" s="11"/>
      <c r="D1787" s="129"/>
      <c r="E1787" s="11"/>
      <c r="F1787" s="11"/>
      <c r="G1787" s="11"/>
      <c r="H1787" s="11"/>
      <c r="I1787" s="10"/>
      <c r="J1787" s="5"/>
      <c r="K1787" s="3"/>
      <c r="L1787" s="15"/>
      <c r="M1787" s="9"/>
      <c r="N1787" s="9"/>
      <c r="O1787" s="15"/>
      <c r="P1787" s="11"/>
      <c r="Q1787" s="2"/>
      <c r="R1787" s="4"/>
      <c r="S1787" s="5"/>
      <c r="T1787" s="7"/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7" t="str">
        <f t="shared" ca="1" si="454"/>
        <v>Pago</v>
      </c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</row>
    <row r="1788" spans="1:208" x14ac:dyDescent="0.2">
      <c r="A1788" s="127"/>
      <c r="B1788" s="140"/>
      <c r="C1788" s="11"/>
      <c r="D1788" s="129"/>
      <c r="E1788" s="11"/>
      <c r="F1788" s="11"/>
      <c r="G1788" s="11"/>
      <c r="H1788" s="11"/>
      <c r="I1788" s="10"/>
      <c r="J1788" s="5"/>
      <c r="K1788" s="3"/>
      <c r="L1788" s="15"/>
      <c r="M1788" s="9"/>
      <c r="N1788" s="9"/>
      <c r="O1788" s="15"/>
      <c r="P1788" s="11"/>
      <c r="Q1788" s="2"/>
      <c r="R1788" s="4"/>
      <c r="S1788" s="5"/>
      <c r="T1788" s="7"/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7" t="str">
        <f t="shared" ca="1" si="454"/>
        <v>Pago</v>
      </c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</row>
    <row r="1789" spans="1:208" x14ac:dyDescent="0.2">
      <c r="A1789" s="127"/>
      <c r="B1789" s="140"/>
      <c r="C1789" s="11"/>
      <c r="D1789" s="129"/>
      <c r="E1789" s="11"/>
      <c r="F1789" s="11"/>
      <c r="G1789" s="11"/>
      <c r="H1789" s="11"/>
      <c r="I1789" s="10"/>
      <c r="J1789" s="5"/>
      <c r="K1789" s="3"/>
      <c r="L1789" s="15"/>
      <c r="M1789" s="9"/>
      <c r="N1789" s="9"/>
      <c r="O1789" s="15"/>
      <c r="P1789" s="11"/>
      <c r="Q1789" s="2"/>
      <c r="R1789" s="4"/>
      <c r="S1789" s="5"/>
      <c r="T1789" s="7"/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7" t="str">
        <f t="shared" ca="1" si="454"/>
        <v>Pago</v>
      </c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</row>
    <row r="1790" spans="1:208" x14ac:dyDescent="0.2">
      <c r="A1790" s="127"/>
      <c r="B1790" s="140"/>
      <c r="C1790" s="11"/>
      <c r="D1790" s="129"/>
      <c r="E1790" s="11"/>
      <c r="F1790" s="11"/>
      <c r="G1790" s="11"/>
      <c r="H1790" s="11"/>
      <c r="I1790" s="10"/>
      <c r="J1790" s="5"/>
      <c r="K1790" s="3"/>
      <c r="L1790" s="15"/>
      <c r="M1790" s="9"/>
      <c r="N1790" s="9"/>
      <c r="O1790" s="15"/>
      <c r="P1790" s="11"/>
      <c r="Q1790" s="2"/>
      <c r="R1790" s="4"/>
      <c r="S1790" s="5"/>
      <c r="T1790" s="7"/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7" t="str">
        <f t="shared" ca="1" si="454"/>
        <v>Pago</v>
      </c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</row>
    <row r="1791" spans="1:208" x14ac:dyDescent="0.2">
      <c r="A1791" s="127"/>
      <c r="B1791" s="140"/>
      <c r="C1791" s="11"/>
      <c r="D1791" s="129"/>
      <c r="E1791" s="11"/>
      <c r="F1791" s="11"/>
      <c r="G1791" s="11"/>
      <c r="H1791" s="11"/>
      <c r="I1791" s="10"/>
      <c r="J1791" s="5"/>
      <c r="K1791" s="3"/>
      <c r="L1791" s="15"/>
      <c r="M1791" s="9"/>
      <c r="N1791" s="9"/>
      <c r="O1791" s="15"/>
      <c r="P1791" s="11"/>
      <c r="Q1791" s="2"/>
      <c r="R1791" s="4"/>
      <c r="S1791" s="5"/>
      <c r="T1791" s="7"/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7" t="str">
        <f t="shared" ca="1" si="454"/>
        <v>Pago</v>
      </c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</row>
    <row r="1792" spans="1:208" x14ac:dyDescent="0.2">
      <c r="A1792" s="127"/>
      <c r="B1792" s="140"/>
      <c r="C1792" s="11"/>
      <c r="D1792" s="129"/>
      <c r="E1792" s="11"/>
      <c r="F1792" s="11"/>
      <c r="G1792" s="11"/>
      <c r="H1792" s="11"/>
      <c r="I1792" s="10"/>
      <c r="J1792" s="5"/>
      <c r="K1792" s="3"/>
      <c r="L1792" s="15"/>
      <c r="M1792" s="9"/>
      <c r="N1792" s="9"/>
      <c r="O1792" s="15"/>
      <c r="P1792" s="11"/>
      <c r="Q1792" s="2"/>
      <c r="R1792" s="4"/>
      <c r="S1792" s="5"/>
      <c r="T1792" s="7"/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7" t="str">
        <f t="shared" ca="1" si="454"/>
        <v>Pago</v>
      </c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</row>
    <row r="1793" spans="1:208" x14ac:dyDescent="0.2">
      <c r="A1793" s="127"/>
      <c r="B1793" s="140"/>
      <c r="C1793" s="11"/>
      <c r="D1793" s="129"/>
      <c r="E1793" s="11"/>
      <c r="F1793" s="11"/>
      <c r="G1793" s="11"/>
      <c r="H1793" s="11"/>
      <c r="I1793" s="10"/>
      <c r="J1793" s="5"/>
      <c r="K1793" s="3"/>
      <c r="L1793" s="15"/>
      <c r="M1793" s="9"/>
      <c r="N1793" s="9"/>
      <c r="O1793" s="15"/>
      <c r="P1793" s="11"/>
      <c r="Q1793" s="2"/>
      <c r="R1793" s="4"/>
      <c r="S1793" s="5"/>
      <c r="T1793" s="7"/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7" t="str">
        <f t="shared" ca="1" si="454"/>
        <v>Pago</v>
      </c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</row>
    <row r="1794" spans="1:208" x14ac:dyDescent="0.2">
      <c r="A1794" s="127"/>
      <c r="B1794" s="140"/>
      <c r="C1794" s="11"/>
      <c r="D1794" s="129"/>
      <c r="E1794" s="11"/>
      <c r="F1794" s="11"/>
      <c r="G1794" s="11"/>
      <c r="H1794" s="11"/>
      <c r="I1794" s="10"/>
      <c r="J1794" s="5"/>
      <c r="K1794" s="3"/>
      <c r="L1794" s="15"/>
      <c r="M1794" s="9"/>
      <c r="N1794" s="9"/>
      <c r="O1794" s="15"/>
      <c r="P1794" s="11"/>
      <c r="Q1794" s="2"/>
      <c r="R1794" s="4"/>
      <c r="S1794" s="5"/>
      <c r="T1794" s="7"/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7" t="str">
        <f t="shared" ca="1" si="454"/>
        <v>Pago</v>
      </c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</row>
    <row r="1795" spans="1:208" x14ac:dyDescent="0.2">
      <c r="A1795" s="127"/>
      <c r="B1795" s="140"/>
      <c r="C1795" s="11"/>
      <c r="D1795" s="129"/>
      <c r="E1795" s="11"/>
      <c r="F1795" s="11"/>
      <c r="G1795" s="11"/>
      <c r="H1795" s="11"/>
      <c r="I1795" s="10"/>
      <c r="J1795" s="5"/>
      <c r="K1795" s="3"/>
      <c r="L1795" s="15"/>
      <c r="M1795" s="9"/>
      <c r="N1795" s="9"/>
      <c r="O1795" s="15"/>
      <c r="P1795" s="11"/>
      <c r="Q1795" s="2"/>
      <c r="R1795" s="4"/>
      <c r="S1795" s="5"/>
      <c r="T1795" s="7"/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7" t="str">
        <f t="shared" ca="1" si="454"/>
        <v>Pago</v>
      </c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</row>
    <row r="1796" spans="1:208" x14ac:dyDescent="0.2">
      <c r="A1796" s="127"/>
      <c r="B1796" s="140"/>
      <c r="C1796" s="11"/>
      <c r="D1796" s="129"/>
      <c r="E1796" s="11"/>
      <c r="F1796" s="11"/>
      <c r="G1796" s="11"/>
      <c r="H1796" s="11"/>
      <c r="I1796" s="10"/>
      <c r="J1796" s="5"/>
      <c r="K1796" s="3"/>
      <c r="L1796" s="15"/>
      <c r="M1796" s="9"/>
      <c r="N1796" s="9"/>
      <c r="O1796" s="15"/>
      <c r="P1796" s="11"/>
      <c r="Q1796" s="2"/>
      <c r="R1796" s="4"/>
      <c r="S1796" s="5"/>
      <c r="T1796" s="7"/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7" t="str">
        <f t="shared" ca="1" si="454"/>
        <v>Pago</v>
      </c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</row>
    <row r="1797" spans="1:208" x14ac:dyDescent="0.2">
      <c r="A1797" s="127"/>
      <c r="B1797" s="140"/>
      <c r="C1797" s="11"/>
      <c r="D1797" s="129"/>
      <c r="E1797" s="11"/>
      <c r="F1797" s="11"/>
      <c r="G1797" s="11"/>
      <c r="H1797" s="11"/>
      <c r="I1797" s="10"/>
      <c r="J1797" s="5"/>
      <c r="K1797" s="3"/>
      <c r="L1797" s="15"/>
      <c r="M1797" s="9"/>
      <c r="N1797" s="9"/>
      <c r="O1797" s="15"/>
      <c r="P1797" s="11"/>
      <c r="Q1797" s="2"/>
      <c r="R1797" s="4"/>
      <c r="S1797" s="5"/>
      <c r="T1797" s="7"/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7" t="str">
        <f t="shared" ca="1" si="454"/>
        <v>Pago</v>
      </c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</row>
    <row r="1798" spans="1:208" x14ac:dyDescent="0.2">
      <c r="A1798" s="127"/>
      <c r="B1798" s="140"/>
      <c r="C1798" s="11"/>
      <c r="D1798" s="129"/>
      <c r="E1798" s="11"/>
      <c r="F1798" s="11"/>
      <c r="G1798" s="11"/>
      <c r="H1798" s="11"/>
      <c r="I1798" s="10"/>
      <c r="J1798" s="5"/>
      <c r="K1798" s="3"/>
      <c r="L1798" s="15"/>
      <c r="M1798" s="9"/>
      <c r="N1798" s="9"/>
      <c r="O1798" s="15"/>
      <c r="P1798" s="11"/>
      <c r="Q1798" s="2"/>
      <c r="R1798" s="4"/>
      <c r="S1798" s="5"/>
      <c r="T1798" s="7"/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7" t="str">
        <f t="shared" ca="1" si="454"/>
        <v>Pago</v>
      </c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</row>
    <row r="1799" spans="1:208" x14ac:dyDescent="0.2">
      <c r="A1799" s="127"/>
      <c r="B1799" s="140"/>
      <c r="C1799" s="11"/>
      <c r="D1799" s="129"/>
      <c r="E1799" s="11"/>
      <c r="F1799" s="11"/>
      <c r="G1799" s="11"/>
      <c r="H1799" s="11"/>
      <c r="I1799" s="10"/>
      <c r="J1799" s="5"/>
      <c r="K1799" s="3"/>
      <c r="L1799" s="15"/>
      <c r="M1799" s="9"/>
      <c r="N1799" s="9"/>
      <c r="O1799" s="15"/>
      <c r="P1799" s="11"/>
      <c r="Q1799" s="2"/>
      <c r="R1799" s="4"/>
      <c r="S1799" s="5"/>
      <c r="T1799" s="7"/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7" t="str">
        <f t="shared" ca="1" si="454"/>
        <v>Pago</v>
      </c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</row>
    <row r="1800" spans="1:208" x14ac:dyDescent="0.2">
      <c r="A1800" s="127"/>
      <c r="B1800" s="140"/>
      <c r="C1800" s="11"/>
      <c r="D1800" s="129"/>
      <c r="E1800" s="11"/>
      <c r="F1800" s="11"/>
      <c r="G1800" s="11"/>
      <c r="H1800" s="11"/>
      <c r="I1800" s="10"/>
      <c r="J1800" s="5"/>
      <c r="K1800" s="3"/>
      <c r="L1800" s="15"/>
      <c r="M1800" s="9"/>
      <c r="N1800" s="9"/>
      <c r="O1800" s="15"/>
      <c r="P1800" s="11"/>
      <c r="Q1800" s="2"/>
      <c r="R1800" s="4"/>
      <c r="S1800" s="5"/>
      <c r="T1800" s="7"/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7" t="str">
        <f t="shared" ca="1" si="454"/>
        <v>Pago</v>
      </c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</row>
    <row r="1801" spans="1:208" x14ac:dyDescent="0.2">
      <c r="A1801" s="127"/>
      <c r="B1801" s="140"/>
      <c r="C1801" s="11"/>
      <c r="D1801" s="129"/>
      <c r="E1801" s="11"/>
      <c r="F1801" s="11"/>
      <c r="G1801" s="11"/>
      <c r="H1801" s="11"/>
      <c r="I1801" s="10"/>
      <c r="J1801" s="5"/>
      <c r="K1801" s="3"/>
      <c r="L1801" s="15"/>
      <c r="M1801" s="9"/>
      <c r="N1801" s="9"/>
      <c r="O1801" s="15"/>
      <c r="P1801" s="11"/>
      <c r="Q1801" s="2"/>
      <c r="R1801" s="4"/>
      <c r="S1801" s="5"/>
      <c r="T1801" s="7"/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7" t="str">
        <f t="shared" ca="1" si="454"/>
        <v>Pago</v>
      </c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</row>
    <row r="1802" spans="1:208" x14ac:dyDescent="0.2">
      <c r="A1802" s="127"/>
      <c r="B1802" s="140"/>
      <c r="C1802" s="11"/>
      <c r="D1802" s="129"/>
      <c r="E1802" s="11"/>
      <c r="F1802" s="11"/>
      <c r="G1802" s="11"/>
      <c r="H1802" s="11"/>
      <c r="I1802" s="10"/>
      <c r="J1802" s="5"/>
      <c r="K1802" s="3"/>
      <c r="L1802" s="15"/>
      <c r="M1802" s="9"/>
      <c r="N1802" s="9"/>
      <c r="O1802" s="15"/>
      <c r="P1802" s="11"/>
      <c r="Q1802" s="2"/>
      <c r="R1802" s="4"/>
      <c r="S1802" s="5"/>
      <c r="T1802" s="7"/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7" t="str">
        <f t="shared" ca="1" si="454"/>
        <v>Pago</v>
      </c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</row>
    <row r="1803" spans="1:208" x14ac:dyDescent="0.2">
      <c r="A1803" s="127"/>
      <c r="B1803" s="140"/>
      <c r="C1803" s="11"/>
      <c r="D1803" s="129"/>
      <c r="E1803" s="11"/>
      <c r="F1803" s="11"/>
      <c r="G1803" s="11"/>
      <c r="H1803" s="11"/>
      <c r="I1803" s="10"/>
      <c r="J1803" s="5"/>
      <c r="K1803" s="3"/>
      <c r="L1803" s="15"/>
      <c r="M1803" s="9"/>
      <c r="N1803" s="9"/>
      <c r="O1803" s="15"/>
      <c r="P1803" s="11"/>
      <c r="Q1803" s="2"/>
      <c r="R1803" s="4"/>
      <c r="S1803" s="5"/>
      <c r="T1803" s="7"/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7" t="str">
        <f t="shared" ca="1" si="454"/>
        <v>Pago</v>
      </c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</row>
    <row r="1804" spans="1:208" x14ac:dyDescent="0.2">
      <c r="A1804" s="127"/>
      <c r="B1804" s="140"/>
      <c r="C1804" s="11"/>
      <c r="D1804" s="129"/>
      <c r="E1804" s="11"/>
      <c r="F1804" s="11"/>
      <c r="G1804" s="11"/>
      <c r="H1804" s="11"/>
      <c r="I1804" s="10"/>
      <c r="J1804" s="5"/>
      <c r="K1804" s="3"/>
      <c r="L1804" s="15"/>
      <c r="M1804" s="9"/>
      <c r="N1804" s="9"/>
      <c r="O1804" s="15"/>
      <c r="P1804" s="11"/>
      <c r="Q1804" s="2"/>
      <c r="R1804" s="4"/>
      <c r="S1804" s="5"/>
      <c r="T1804" s="7"/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7" t="str">
        <f t="shared" ca="1" si="454"/>
        <v>Pago</v>
      </c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</row>
    <row r="1805" spans="1:208" x14ac:dyDescent="0.2">
      <c r="A1805" s="127"/>
      <c r="B1805" s="140"/>
      <c r="C1805" s="11"/>
      <c r="D1805" s="129"/>
      <c r="E1805" s="11"/>
      <c r="F1805" s="11"/>
      <c r="G1805" s="11"/>
      <c r="H1805" s="11"/>
      <c r="I1805" s="10"/>
      <c r="J1805" s="5"/>
      <c r="K1805" s="3"/>
      <c r="L1805" s="15"/>
      <c r="M1805" s="9"/>
      <c r="N1805" s="9"/>
      <c r="O1805" s="15"/>
      <c r="P1805" s="11"/>
      <c r="Q1805" s="2"/>
      <c r="R1805" s="4"/>
      <c r="S1805" s="5"/>
      <c r="T1805" s="7"/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7" t="str">
        <f t="shared" ref="AG1805:AG1830" ca="1" si="455">IF(W1805&lt;TODAY(),"Pago","")</f>
        <v>Pago</v>
      </c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</row>
    <row r="1806" spans="1:208" x14ac:dyDescent="0.2">
      <c r="A1806" s="127"/>
      <c r="B1806" s="140"/>
      <c r="C1806" s="11"/>
      <c r="D1806" s="129"/>
      <c r="E1806" s="11"/>
      <c r="F1806" s="11"/>
      <c r="G1806" s="11"/>
      <c r="H1806" s="11"/>
      <c r="I1806" s="10"/>
      <c r="J1806" s="5"/>
      <c r="K1806" s="3"/>
      <c r="L1806" s="15"/>
      <c r="M1806" s="9"/>
      <c r="N1806" s="9"/>
      <c r="O1806" s="15"/>
      <c r="P1806" s="11"/>
      <c r="Q1806" s="2"/>
      <c r="R1806" s="4"/>
      <c r="S1806" s="5"/>
      <c r="T1806" s="7"/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7" t="str">
        <f t="shared" ca="1" si="455"/>
        <v>Pago</v>
      </c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</row>
    <row r="1807" spans="1:208" x14ac:dyDescent="0.2">
      <c r="A1807" s="127"/>
      <c r="B1807" s="140"/>
      <c r="C1807" s="11"/>
      <c r="D1807" s="129"/>
      <c r="E1807" s="11"/>
      <c r="F1807" s="11"/>
      <c r="G1807" s="11"/>
      <c r="H1807" s="11"/>
      <c r="I1807" s="10"/>
      <c r="J1807" s="5"/>
      <c r="K1807" s="3"/>
      <c r="L1807" s="15"/>
      <c r="M1807" s="9"/>
      <c r="N1807" s="9"/>
      <c r="O1807" s="15"/>
      <c r="P1807" s="11"/>
      <c r="Q1807" s="2"/>
      <c r="R1807" s="4"/>
      <c r="S1807" s="5"/>
      <c r="T1807" s="7"/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7" t="str">
        <f t="shared" ca="1" si="455"/>
        <v>Pago</v>
      </c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</row>
    <row r="1808" spans="1:208" x14ac:dyDescent="0.2">
      <c r="A1808" s="127"/>
      <c r="B1808" s="140"/>
      <c r="C1808" s="11"/>
      <c r="D1808" s="129"/>
      <c r="E1808" s="11"/>
      <c r="F1808" s="11"/>
      <c r="G1808" s="11"/>
      <c r="H1808" s="11"/>
      <c r="I1808" s="10"/>
      <c r="J1808" s="5"/>
      <c r="K1808" s="3"/>
      <c r="L1808" s="15"/>
      <c r="M1808" s="9"/>
      <c r="N1808" s="9"/>
      <c r="O1808" s="15"/>
      <c r="P1808" s="11"/>
      <c r="Q1808" s="2"/>
      <c r="R1808" s="4"/>
      <c r="S1808" s="5"/>
      <c r="T1808" s="7"/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7" t="str">
        <f t="shared" ca="1" si="455"/>
        <v>Pago</v>
      </c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</row>
    <row r="1809" spans="1:208" x14ac:dyDescent="0.2">
      <c r="A1809" s="127"/>
      <c r="B1809" s="140"/>
      <c r="C1809" s="11"/>
      <c r="D1809" s="129"/>
      <c r="E1809" s="11"/>
      <c r="F1809" s="11"/>
      <c r="G1809" s="11"/>
      <c r="H1809" s="11"/>
      <c r="I1809" s="10"/>
      <c r="J1809" s="5"/>
      <c r="K1809" s="3"/>
      <c r="L1809" s="15"/>
      <c r="M1809" s="9"/>
      <c r="N1809" s="9"/>
      <c r="O1809" s="15"/>
      <c r="P1809" s="11"/>
      <c r="Q1809" s="2"/>
      <c r="R1809" s="4"/>
      <c r="S1809" s="5"/>
      <c r="T1809" s="7"/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7" t="str">
        <f t="shared" ca="1" si="455"/>
        <v>Pago</v>
      </c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</row>
    <row r="1810" spans="1:208" x14ac:dyDescent="0.2">
      <c r="A1810" s="127"/>
      <c r="B1810" s="140"/>
      <c r="C1810" s="11"/>
      <c r="D1810" s="129"/>
      <c r="E1810" s="11"/>
      <c r="F1810" s="11"/>
      <c r="G1810" s="11"/>
      <c r="H1810" s="11"/>
      <c r="I1810" s="10"/>
      <c r="J1810" s="5"/>
      <c r="K1810" s="3"/>
      <c r="L1810" s="15"/>
      <c r="M1810" s="9"/>
      <c r="N1810" s="9"/>
      <c r="O1810" s="15"/>
      <c r="P1810" s="11"/>
      <c r="Q1810" s="2"/>
      <c r="R1810" s="4"/>
      <c r="S1810" s="5"/>
      <c r="T1810" s="7"/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7" t="str">
        <f t="shared" ca="1" si="455"/>
        <v>Pago</v>
      </c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</row>
    <row r="1811" spans="1:208" x14ac:dyDescent="0.2">
      <c r="A1811" s="127"/>
      <c r="B1811" s="13"/>
      <c r="C1811" s="11"/>
      <c r="D1811" s="10"/>
      <c r="E1811" s="11"/>
      <c r="F1811" s="11"/>
      <c r="G1811" s="11"/>
      <c r="H1811" s="11"/>
      <c r="I1811" s="10"/>
      <c r="J1811" s="5"/>
      <c r="K1811" s="3"/>
      <c r="L1811" s="15"/>
      <c r="M1811" s="9"/>
      <c r="N1811" s="9"/>
      <c r="O1811" s="15"/>
      <c r="P1811" s="11"/>
      <c r="Q1811" s="2"/>
      <c r="R1811" s="4"/>
      <c r="S1811" s="5"/>
      <c r="T1811" s="7"/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7" t="str">
        <f t="shared" ca="1" si="455"/>
        <v>Pago</v>
      </c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</row>
    <row r="1812" spans="1:208" x14ac:dyDescent="0.2">
      <c r="A1812" s="127"/>
      <c r="B1812" s="13"/>
      <c r="C1812" s="11"/>
      <c r="D1812" s="10"/>
      <c r="E1812" s="11"/>
      <c r="F1812" s="11"/>
      <c r="G1812" s="11"/>
      <c r="H1812" s="11"/>
      <c r="I1812" s="10"/>
      <c r="J1812" s="5"/>
      <c r="K1812" s="3"/>
      <c r="L1812" s="15"/>
      <c r="M1812" s="9"/>
      <c r="N1812" s="9"/>
      <c r="O1812" s="15"/>
      <c r="P1812" s="11"/>
      <c r="Q1812" s="2"/>
      <c r="R1812" s="4"/>
      <c r="S1812" s="5"/>
      <c r="T1812" s="7"/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7" t="str">
        <f t="shared" ca="1" si="455"/>
        <v>Pago</v>
      </c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</row>
    <row r="1813" spans="1:208" x14ac:dyDescent="0.2">
      <c r="A1813" s="127"/>
      <c r="B1813" s="13"/>
      <c r="C1813" s="11"/>
      <c r="D1813" s="10"/>
      <c r="E1813" s="11"/>
      <c r="F1813" s="11"/>
      <c r="G1813" s="11"/>
      <c r="H1813" s="11"/>
      <c r="I1813" s="10"/>
      <c r="J1813" s="5"/>
      <c r="K1813" s="3"/>
      <c r="L1813" s="15"/>
      <c r="M1813" s="9"/>
      <c r="N1813" s="9"/>
      <c r="O1813" s="15"/>
      <c r="P1813" s="11"/>
      <c r="Q1813" s="2"/>
      <c r="R1813" s="4"/>
      <c r="S1813" s="5"/>
      <c r="T1813" s="7"/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7" t="str">
        <f t="shared" ca="1" si="455"/>
        <v>Pago</v>
      </c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</row>
    <row r="1814" spans="1:208" x14ac:dyDescent="0.2">
      <c r="A1814" s="127"/>
      <c r="B1814" s="13"/>
      <c r="C1814" s="11"/>
      <c r="D1814" s="10"/>
      <c r="E1814" s="11"/>
      <c r="F1814" s="11"/>
      <c r="G1814" s="11"/>
      <c r="H1814" s="11"/>
      <c r="I1814" s="10"/>
      <c r="J1814" s="5"/>
      <c r="K1814" s="3"/>
      <c r="L1814" s="15"/>
      <c r="M1814" s="9"/>
      <c r="N1814" s="9"/>
      <c r="O1814" s="15"/>
      <c r="P1814" s="11"/>
      <c r="Q1814" s="2"/>
      <c r="R1814" s="4"/>
      <c r="S1814" s="5"/>
      <c r="T1814" s="7"/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7" t="str">
        <f t="shared" ca="1" si="455"/>
        <v>Pago</v>
      </c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</row>
    <row r="1815" spans="1:208" x14ac:dyDescent="0.2">
      <c r="A1815" s="127"/>
      <c r="B1815" s="13"/>
      <c r="C1815" s="11"/>
      <c r="D1815" s="10"/>
      <c r="E1815" s="11"/>
      <c r="F1815" s="11"/>
      <c r="G1815" s="11"/>
      <c r="H1815" s="11"/>
      <c r="I1815" s="10"/>
      <c r="J1815" s="5"/>
      <c r="K1815" s="3"/>
      <c r="L1815" s="15"/>
      <c r="M1815" s="9"/>
      <c r="N1815" s="9"/>
      <c r="O1815" s="15"/>
      <c r="P1815" s="11"/>
      <c r="Q1815" s="2"/>
      <c r="R1815" s="4"/>
      <c r="S1815" s="5"/>
      <c r="T1815" s="7"/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7" t="str">
        <f t="shared" ca="1" si="455"/>
        <v>Pago</v>
      </c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</row>
    <row r="1816" spans="1:208" x14ac:dyDescent="0.2">
      <c r="A1816" s="127"/>
      <c r="B1816" s="13"/>
      <c r="C1816" s="11"/>
      <c r="D1816" s="10"/>
      <c r="E1816" s="11"/>
      <c r="F1816" s="11"/>
      <c r="G1816" s="11"/>
      <c r="H1816" s="11"/>
      <c r="I1816" s="10"/>
      <c r="J1816" s="5"/>
      <c r="K1816" s="3"/>
      <c r="L1816" s="15"/>
      <c r="M1816" s="9"/>
      <c r="N1816" s="9"/>
      <c r="O1816" s="15"/>
      <c r="P1816" s="11"/>
      <c r="Q1816" s="2"/>
      <c r="R1816" s="4"/>
      <c r="S1816" s="5"/>
      <c r="T1816" s="7"/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7" t="str">
        <f t="shared" ca="1" si="455"/>
        <v>Pago</v>
      </c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</row>
    <row r="1817" spans="1:208" x14ac:dyDescent="0.2">
      <c r="A1817" s="127"/>
      <c r="B1817" s="13"/>
      <c r="C1817" s="11"/>
      <c r="D1817" s="10"/>
      <c r="E1817" s="11"/>
      <c r="F1817" s="11"/>
      <c r="G1817" s="11"/>
      <c r="H1817" s="11"/>
      <c r="I1817" s="10"/>
      <c r="J1817" s="5"/>
      <c r="K1817" s="3"/>
      <c r="L1817" s="15"/>
      <c r="M1817" s="9"/>
      <c r="N1817" s="9"/>
      <c r="O1817" s="15"/>
      <c r="P1817" s="11"/>
      <c r="Q1817" s="2"/>
      <c r="R1817" s="4"/>
      <c r="S1817" s="5"/>
      <c r="T1817" s="7"/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7" t="str">
        <f t="shared" ca="1" si="455"/>
        <v>Pago</v>
      </c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</row>
    <row r="1818" spans="1:208" x14ac:dyDescent="0.2">
      <c r="A1818" s="127"/>
      <c r="B1818" s="13"/>
      <c r="C1818" s="11"/>
      <c r="D1818" s="10"/>
      <c r="E1818" s="11"/>
      <c r="F1818" s="11"/>
      <c r="G1818" s="11"/>
      <c r="H1818" s="11"/>
      <c r="I1818" s="10"/>
      <c r="J1818" s="5"/>
      <c r="K1818" s="3"/>
      <c r="L1818" s="15"/>
      <c r="M1818" s="9"/>
      <c r="N1818" s="9"/>
      <c r="O1818" s="15"/>
      <c r="P1818" s="11"/>
      <c r="Q1818" s="2"/>
      <c r="R1818" s="4"/>
      <c r="S1818" s="5"/>
      <c r="T1818" s="7"/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7" t="str">
        <f t="shared" ca="1" si="455"/>
        <v>Pago</v>
      </c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</row>
    <row r="1819" spans="1:208" x14ac:dyDescent="0.2">
      <c r="A1819" s="127"/>
      <c r="B1819" s="13"/>
      <c r="C1819" s="11"/>
      <c r="D1819" s="10"/>
      <c r="E1819" s="11"/>
      <c r="F1819" s="11"/>
      <c r="G1819" s="11"/>
      <c r="H1819" s="11"/>
      <c r="I1819" s="10"/>
      <c r="J1819" s="5"/>
      <c r="K1819" s="3"/>
      <c r="L1819" s="15"/>
      <c r="M1819" s="9"/>
      <c r="N1819" s="9"/>
      <c r="O1819" s="15"/>
      <c r="P1819" s="11"/>
      <c r="Q1819" s="2"/>
      <c r="R1819" s="4"/>
      <c r="S1819" s="5"/>
      <c r="T1819" s="7"/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7" t="str">
        <f t="shared" ca="1" si="455"/>
        <v>Pago</v>
      </c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</row>
    <row r="1820" spans="1:208" x14ac:dyDescent="0.2">
      <c r="A1820" s="127"/>
      <c r="B1820" s="13"/>
      <c r="C1820" s="11"/>
      <c r="D1820" s="10"/>
      <c r="E1820" s="11"/>
      <c r="F1820" s="11"/>
      <c r="G1820" s="11"/>
      <c r="H1820" s="11"/>
      <c r="I1820" s="10"/>
      <c r="J1820" s="5"/>
      <c r="K1820" s="3"/>
      <c r="L1820" s="15"/>
      <c r="M1820" s="9"/>
      <c r="N1820" s="9"/>
      <c r="O1820" s="15"/>
      <c r="P1820" s="11"/>
      <c r="Q1820" s="2"/>
      <c r="R1820" s="4"/>
      <c r="S1820" s="5"/>
      <c r="T1820" s="7"/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7" t="str">
        <f t="shared" ca="1" si="455"/>
        <v>Pago</v>
      </c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</row>
    <row r="1821" spans="1:208" x14ac:dyDescent="0.2">
      <c r="A1821" s="127"/>
      <c r="B1821" s="13"/>
      <c r="C1821" s="11"/>
      <c r="D1821" s="10"/>
      <c r="E1821" s="11"/>
      <c r="F1821" s="11"/>
      <c r="G1821" s="11"/>
      <c r="H1821" s="11"/>
      <c r="I1821" s="10"/>
      <c r="J1821" s="5"/>
      <c r="K1821" s="3"/>
      <c r="L1821" s="15"/>
      <c r="M1821" s="9"/>
      <c r="N1821" s="9"/>
      <c r="O1821" s="15"/>
      <c r="P1821" s="11"/>
      <c r="Q1821" s="2"/>
      <c r="R1821" s="4"/>
      <c r="S1821" s="5"/>
      <c r="T1821" s="7"/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7" t="str">
        <f t="shared" ca="1" si="455"/>
        <v>Pago</v>
      </c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</row>
    <row r="1822" spans="1:208" x14ac:dyDescent="0.2">
      <c r="A1822" s="127"/>
      <c r="B1822" s="13"/>
      <c r="C1822" s="11"/>
      <c r="D1822" s="10"/>
      <c r="E1822" s="11"/>
      <c r="F1822" s="11"/>
      <c r="G1822" s="11"/>
      <c r="H1822" s="11"/>
      <c r="I1822" s="10"/>
      <c r="J1822" s="5"/>
      <c r="K1822" s="3"/>
      <c r="L1822" s="15"/>
      <c r="M1822" s="9"/>
      <c r="N1822" s="9"/>
      <c r="O1822" s="15"/>
      <c r="P1822" s="11"/>
      <c r="Q1822" s="2"/>
      <c r="R1822" s="4"/>
      <c r="S1822" s="5"/>
      <c r="T1822" s="7"/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7" t="str">
        <f t="shared" ca="1" si="455"/>
        <v>Pago</v>
      </c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</row>
    <row r="1823" spans="1:208" x14ac:dyDescent="0.2">
      <c r="A1823" s="127"/>
      <c r="B1823" s="13"/>
      <c r="C1823" s="11"/>
      <c r="D1823" s="10"/>
      <c r="E1823" s="11"/>
      <c r="F1823" s="11"/>
      <c r="G1823" s="11"/>
      <c r="H1823" s="11"/>
      <c r="I1823" s="10"/>
      <c r="J1823" s="5"/>
      <c r="K1823" s="3"/>
      <c r="L1823" s="15"/>
      <c r="M1823" s="9"/>
      <c r="N1823" s="9"/>
      <c r="O1823" s="15"/>
      <c r="P1823" s="11"/>
      <c r="Q1823" s="2"/>
      <c r="R1823" s="4"/>
      <c r="S1823" s="5"/>
      <c r="T1823" s="7"/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7" t="str">
        <f t="shared" ca="1" si="455"/>
        <v>Pago</v>
      </c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</row>
    <row r="1824" spans="1:208" x14ac:dyDescent="0.2">
      <c r="A1824" s="127"/>
      <c r="B1824" s="13"/>
      <c r="C1824" s="11"/>
      <c r="D1824" s="10"/>
      <c r="E1824" s="11"/>
      <c r="F1824" s="11"/>
      <c r="G1824" s="11"/>
      <c r="H1824" s="11"/>
      <c r="I1824" s="10"/>
      <c r="J1824" s="5"/>
      <c r="K1824" s="3"/>
      <c r="L1824" s="15"/>
      <c r="M1824" s="9"/>
      <c r="N1824" s="9"/>
      <c r="O1824" s="15"/>
      <c r="P1824" s="11"/>
      <c r="Q1824" s="2"/>
      <c r="R1824" s="4"/>
      <c r="S1824" s="5"/>
      <c r="T1824" s="7"/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7" t="str">
        <f t="shared" ca="1" si="455"/>
        <v>Pago</v>
      </c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</row>
    <row r="1825" spans="1:208" x14ac:dyDescent="0.2">
      <c r="A1825" s="127"/>
      <c r="B1825" s="13"/>
      <c r="C1825" s="11"/>
      <c r="D1825" s="10"/>
      <c r="E1825" s="11"/>
      <c r="F1825" s="11"/>
      <c r="G1825" s="11"/>
      <c r="H1825" s="11"/>
      <c r="I1825" s="10"/>
      <c r="J1825" s="5"/>
      <c r="K1825" s="3"/>
      <c r="L1825" s="15"/>
      <c r="M1825" s="9"/>
      <c r="N1825" s="9"/>
      <c r="O1825" s="15"/>
      <c r="P1825" s="11"/>
      <c r="Q1825" s="2"/>
      <c r="R1825" s="4"/>
      <c r="S1825" s="5"/>
      <c r="T1825" s="7"/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7" t="str">
        <f t="shared" ca="1" si="455"/>
        <v>Pago</v>
      </c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</row>
    <row r="1826" spans="1:208" x14ac:dyDescent="0.2">
      <c r="A1826" s="127"/>
      <c r="B1826" s="13"/>
      <c r="C1826" s="11"/>
      <c r="D1826" s="10"/>
      <c r="E1826" s="11"/>
      <c r="F1826" s="11"/>
      <c r="G1826" s="11"/>
      <c r="H1826" s="11"/>
      <c r="I1826" s="10"/>
      <c r="J1826" s="5"/>
      <c r="K1826" s="3"/>
      <c r="L1826" s="15"/>
      <c r="M1826" s="9"/>
      <c r="N1826" s="9"/>
      <c r="O1826" s="15"/>
      <c r="P1826" s="11"/>
      <c r="Q1826" s="2"/>
      <c r="R1826" s="4"/>
      <c r="S1826" s="5"/>
      <c r="T1826" s="7"/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7" t="str">
        <f t="shared" ca="1" si="455"/>
        <v>Pago</v>
      </c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</row>
    <row r="1827" spans="1:208" x14ac:dyDescent="0.2">
      <c r="A1827" s="127"/>
      <c r="B1827" s="13"/>
      <c r="C1827" s="11"/>
      <c r="D1827" s="10"/>
      <c r="E1827" s="11"/>
      <c r="F1827" s="11"/>
      <c r="G1827" s="11"/>
      <c r="H1827" s="11"/>
      <c r="I1827" s="10"/>
      <c r="J1827" s="5"/>
      <c r="K1827" s="3"/>
      <c r="L1827" s="15"/>
      <c r="M1827" s="9"/>
      <c r="N1827" s="9"/>
      <c r="O1827" s="15"/>
      <c r="P1827" s="11"/>
      <c r="Q1827" s="2"/>
      <c r="R1827" s="4"/>
      <c r="S1827" s="5"/>
      <c r="T1827" s="7"/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7" t="str">
        <f t="shared" ca="1" si="455"/>
        <v>Pago</v>
      </c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</row>
    <row r="1828" spans="1:208" x14ac:dyDescent="0.2">
      <c r="A1828" s="127"/>
      <c r="B1828" s="13"/>
      <c r="C1828" s="11"/>
      <c r="D1828" s="10"/>
      <c r="E1828" s="11"/>
      <c r="F1828" s="11"/>
      <c r="G1828" s="11"/>
      <c r="H1828" s="11"/>
      <c r="I1828" s="10"/>
      <c r="J1828" s="5"/>
      <c r="K1828" s="3"/>
      <c r="L1828" s="15"/>
      <c r="M1828" s="9"/>
      <c r="N1828" s="9"/>
      <c r="O1828" s="15"/>
      <c r="P1828" s="11"/>
      <c r="Q1828" s="2"/>
      <c r="R1828" s="4"/>
      <c r="S1828" s="5"/>
      <c r="T1828" s="7"/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7" t="str">
        <f t="shared" ca="1" si="455"/>
        <v>Pago</v>
      </c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</row>
    <row r="1829" spans="1:208" x14ac:dyDescent="0.2">
      <c r="A1829" s="127"/>
      <c r="B1829" s="13"/>
      <c r="C1829" s="11"/>
      <c r="D1829" s="10"/>
      <c r="E1829" s="11"/>
      <c r="F1829" s="11"/>
      <c r="G1829" s="11"/>
      <c r="H1829" s="11"/>
      <c r="I1829" s="10"/>
      <c r="J1829" s="5"/>
      <c r="K1829" s="3"/>
      <c r="L1829" s="15"/>
      <c r="M1829" s="9"/>
      <c r="N1829" s="9"/>
      <c r="O1829" s="15"/>
      <c r="P1829" s="11"/>
      <c r="Q1829" s="2"/>
      <c r="R1829" s="4"/>
      <c r="S1829" s="5"/>
      <c r="T1829" s="7"/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7" t="str">
        <f t="shared" ca="1" si="455"/>
        <v>Pago</v>
      </c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</row>
    <row r="1830" spans="1:208" x14ac:dyDescent="0.2">
      <c r="A1830" s="127"/>
      <c r="B1830" s="13"/>
      <c r="C1830" s="11"/>
      <c r="D1830" s="10"/>
      <c r="E1830" s="11"/>
      <c r="F1830" s="11"/>
      <c r="G1830" s="11"/>
      <c r="H1830" s="11"/>
      <c r="I1830" s="10"/>
      <c r="J1830" s="5"/>
      <c r="K1830" s="3"/>
      <c r="L1830" s="15"/>
      <c r="M1830" s="9"/>
      <c r="N1830" s="9"/>
      <c r="O1830" s="15"/>
      <c r="P1830" s="11"/>
      <c r="Q1830" s="2"/>
      <c r="R1830" s="4"/>
      <c r="S1830" s="5"/>
      <c r="T1830" s="7"/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7" t="str">
        <f t="shared" ca="1" si="455"/>
        <v>Pago</v>
      </c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</row>
    <row r="1831" spans="1:208" x14ac:dyDescent="0.2">
      <c r="A1831" s="127"/>
      <c r="B1831" s="13"/>
      <c r="C1831" s="11"/>
      <c r="D1831" s="10"/>
      <c r="E1831" s="11"/>
      <c r="F1831" s="11"/>
      <c r="G1831" s="11"/>
      <c r="H1831" s="11"/>
      <c r="I1831" s="10"/>
      <c r="J1831" s="5"/>
      <c r="K1831" s="3"/>
      <c r="L1831" s="15"/>
      <c r="M1831" s="9"/>
      <c r="N1831" s="9"/>
      <c r="O1831" s="15"/>
      <c r="P1831" s="11"/>
      <c r="Q1831" s="2"/>
      <c r="R1831" s="4"/>
      <c r="S1831" s="5"/>
      <c r="T1831" s="7"/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</row>
    <row r="1832" spans="1:208" x14ac:dyDescent="0.2">
      <c r="A1832" s="127"/>
      <c r="B1832" s="13"/>
      <c r="C1832" s="11"/>
      <c r="D1832" s="10"/>
      <c r="E1832" s="11"/>
      <c r="F1832" s="11"/>
      <c r="G1832" s="11"/>
      <c r="H1832" s="11"/>
      <c r="I1832" s="10"/>
      <c r="J1832" s="5"/>
      <c r="K1832" s="3"/>
      <c r="L1832" s="15"/>
      <c r="M1832" s="9"/>
      <c r="N1832" s="9"/>
      <c r="O1832" s="15"/>
      <c r="P1832" s="11"/>
      <c r="Q1832" s="2"/>
      <c r="R1832" s="4"/>
      <c r="S1832" s="5"/>
      <c r="T1832" s="7"/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</row>
    <row r="1833" spans="1:208" x14ac:dyDescent="0.2">
      <c r="A1833" s="127"/>
      <c r="B1833" s="13"/>
      <c r="C1833" s="11"/>
      <c r="D1833" s="10"/>
      <c r="E1833" s="11"/>
      <c r="F1833" s="11"/>
      <c r="G1833" s="11"/>
      <c r="H1833" s="11"/>
      <c r="I1833" s="10"/>
      <c r="J1833" s="5"/>
      <c r="K1833" s="3"/>
      <c r="L1833" s="15"/>
      <c r="M1833" s="9"/>
      <c r="N1833" s="9"/>
      <c r="O1833" s="15"/>
      <c r="P1833" s="11"/>
      <c r="Q1833" s="2"/>
      <c r="R1833" s="4"/>
      <c r="S1833" s="5"/>
      <c r="T1833" s="7"/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</row>
    <row r="1834" spans="1:208" x14ac:dyDescent="0.2">
      <c r="A1834" s="127"/>
      <c r="B1834" s="13"/>
      <c r="C1834" s="11"/>
      <c r="D1834" s="10"/>
      <c r="E1834" s="11"/>
      <c r="F1834" s="11"/>
      <c r="G1834" s="11"/>
      <c r="H1834" s="11"/>
      <c r="I1834" s="10"/>
      <c r="J1834" s="5"/>
      <c r="K1834" s="3"/>
      <c r="L1834" s="15"/>
      <c r="M1834" s="9"/>
      <c r="N1834" s="9"/>
      <c r="O1834" s="15"/>
      <c r="P1834" s="11"/>
      <c r="Q1834" s="2"/>
      <c r="R1834" s="4"/>
      <c r="S1834" s="5"/>
      <c r="T1834" s="7"/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</row>
    <row r="1835" spans="1:208" x14ac:dyDescent="0.2">
      <c r="A1835" s="127"/>
      <c r="B1835" s="13"/>
      <c r="C1835" s="11"/>
      <c r="D1835" s="10"/>
      <c r="E1835" s="11"/>
      <c r="F1835" s="11"/>
      <c r="G1835" s="11"/>
      <c r="H1835" s="11"/>
      <c r="I1835" s="10"/>
      <c r="J1835" s="5"/>
      <c r="K1835" s="3"/>
      <c r="L1835" s="15"/>
      <c r="M1835" s="9"/>
      <c r="N1835" s="9"/>
      <c r="O1835" s="15"/>
      <c r="P1835" s="11"/>
      <c r="Q1835" s="2"/>
      <c r="R1835" s="4"/>
      <c r="S1835" s="5"/>
      <c r="T1835" s="7"/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</row>
    <row r="1836" spans="1:208" x14ac:dyDescent="0.2">
      <c r="A1836" s="127"/>
      <c r="B1836" s="13"/>
      <c r="C1836" s="11"/>
      <c r="D1836" s="10"/>
      <c r="E1836" s="11"/>
      <c r="F1836" s="11"/>
      <c r="G1836" s="11"/>
      <c r="H1836" s="11"/>
      <c r="I1836" s="10"/>
      <c r="J1836" s="5"/>
      <c r="K1836" s="3"/>
      <c r="L1836" s="15"/>
      <c r="M1836" s="9"/>
      <c r="N1836" s="9"/>
      <c r="O1836" s="15"/>
      <c r="P1836" s="11"/>
      <c r="Q1836" s="2"/>
      <c r="R1836" s="4"/>
      <c r="S1836" s="5"/>
      <c r="T1836" s="7"/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</row>
    <row r="1837" spans="1:208" x14ac:dyDescent="0.2">
      <c r="A1837" s="127"/>
      <c r="B1837" s="13"/>
      <c r="C1837" s="11"/>
      <c r="D1837" s="10"/>
      <c r="E1837" s="11"/>
      <c r="F1837" s="11"/>
      <c r="G1837" s="11"/>
      <c r="H1837" s="11"/>
      <c r="I1837" s="10"/>
      <c r="J1837" s="5"/>
      <c r="K1837" s="3"/>
      <c r="L1837" s="15"/>
      <c r="M1837" s="9"/>
      <c r="N1837" s="9"/>
      <c r="O1837" s="15"/>
      <c r="P1837" s="11"/>
      <c r="Q1837" s="2"/>
      <c r="R1837" s="4"/>
      <c r="S1837" s="5"/>
      <c r="T1837" s="7"/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</row>
    <row r="1838" spans="1:208" x14ac:dyDescent="0.2">
      <c r="A1838" s="127"/>
      <c r="B1838" s="13"/>
      <c r="C1838" s="11"/>
      <c r="D1838" s="10"/>
      <c r="E1838" s="11"/>
      <c r="F1838" s="11"/>
      <c r="G1838" s="11"/>
      <c r="H1838" s="11"/>
      <c r="I1838" s="10"/>
      <c r="J1838" s="5"/>
      <c r="K1838" s="3"/>
      <c r="L1838" s="15"/>
      <c r="M1838" s="9"/>
      <c r="N1838" s="9"/>
      <c r="O1838" s="15"/>
      <c r="P1838" s="11"/>
      <c r="Q1838" s="2"/>
      <c r="R1838" s="4"/>
      <c r="S1838" s="5"/>
      <c r="T1838" s="7"/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</row>
    <row r="1839" spans="1:208" x14ac:dyDescent="0.2">
      <c r="A1839" s="127"/>
      <c r="B1839" s="13"/>
      <c r="C1839" s="11"/>
      <c r="D1839" s="10"/>
      <c r="E1839" s="11"/>
      <c r="F1839" s="11"/>
      <c r="G1839" s="11"/>
      <c r="H1839" s="11"/>
      <c r="I1839" s="10"/>
      <c r="J1839" s="5"/>
      <c r="K1839" s="3"/>
      <c r="L1839" s="15"/>
      <c r="M1839" s="9"/>
      <c r="N1839" s="9"/>
      <c r="O1839" s="15"/>
      <c r="P1839" s="11"/>
      <c r="Q1839" s="2"/>
      <c r="R1839" s="4"/>
      <c r="S1839" s="5"/>
      <c r="T1839" s="7"/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</row>
    <row r="1840" spans="1:208" x14ac:dyDescent="0.2">
      <c r="A1840" s="127"/>
      <c r="B1840" s="13"/>
      <c r="C1840" s="11"/>
      <c r="D1840" s="10"/>
      <c r="E1840" s="11"/>
      <c r="F1840" s="11"/>
      <c r="G1840" s="11"/>
      <c r="H1840" s="11"/>
      <c r="I1840" s="10"/>
      <c r="J1840" s="5"/>
      <c r="K1840" s="3"/>
      <c r="L1840" s="15"/>
      <c r="M1840" s="9"/>
      <c r="N1840" s="9"/>
      <c r="O1840" s="15"/>
      <c r="P1840" s="11"/>
      <c r="Q1840" s="2"/>
      <c r="R1840" s="4"/>
      <c r="S1840" s="5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</row>
    <row r="1841" spans="1:208" x14ac:dyDescent="0.2">
      <c r="A1841" s="127"/>
      <c r="B1841" s="13"/>
      <c r="C1841" s="11"/>
      <c r="D1841" s="10"/>
      <c r="E1841" s="11"/>
      <c r="F1841" s="11"/>
      <c r="G1841" s="11"/>
      <c r="H1841" s="11"/>
      <c r="I1841" s="10"/>
      <c r="J1841" s="5"/>
      <c r="K1841" s="3"/>
      <c r="L1841" s="15"/>
      <c r="M1841" s="9"/>
      <c r="N1841" s="9"/>
      <c r="O1841" s="15"/>
      <c r="P1841" s="11"/>
      <c r="Q1841" s="2"/>
      <c r="R1841" s="4"/>
      <c r="S1841" s="5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</row>
    <row r="1842" spans="1:208" x14ac:dyDescent="0.2">
      <c r="A1842" s="127"/>
      <c r="B1842" s="13"/>
      <c r="C1842" s="11"/>
      <c r="D1842" s="10"/>
      <c r="E1842" s="11"/>
      <c r="F1842" s="11"/>
      <c r="G1842" s="11"/>
      <c r="H1842" s="11"/>
      <c r="I1842" s="10"/>
      <c r="J1842" s="5"/>
      <c r="K1842" s="3"/>
      <c r="L1842" s="15"/>
      <c r="M1842" s="9"/>
      <c r="N1842" s="9"/>
      <c r="O1842" s="15"/>
      <c r="P1842" s="11"/>
      <c r="Q1842" s="2"/>
      <c r="R1842" s="4"/>
      <c r="S1842" s="5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</row>
    <row r="1843" spans="1:208" x14ac:dyDescent="0.2">
      <c r="A1843" s="127"/>
      <c r="B1843" s="13"/>
      <c r="C1843" s="11"/>
      <c r="D1843" s="10"/>
      <c r="E1843" s="11"/>
      <c r="F1843" s="11"/>
      <c r="G1843" s="11"/>
      <c r="H1843" s="11"/>
      <c r="I1843" s="10"/>
      <c r="J1843" s="5"/>
      <c r="K1843" s="3"/>
      <c r="L1843" s="15"/>
      <c r="M1843" s="9"/>
      <c r="N1843" s="9"/>
      <c r="O1843" s="15"/>
      <c r="P1843" s="11"/>
      <c r="Q1843" s="2"/>
      <c r="R1843" s="4"/>
      <c r="S1843" s="5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</row>
    <row r="1844" spans="1:208" x14ac:dyDescent="0.2">
      <c r="A1844" s="127"/>
      <c r="B1844" s="13"/>
      <c r="C1844" s="11"/>
      <c r="D1844" s="10"/>
      <c r="E1844" s="11"/>
      <c r="F1844" s="11"/>
      <c r="G1844" s="11"/>
      <c r="H1844" s="11"/>
      <c r="I1844" s="10"/>
      <c r="J1844" s="5"/>
      <c r="K1844" s="3"/>
      <c r="L1844" s="15"/>
      <c r="M1844" s="9"/>
      <c r="N1844" s="9"/>
      <c r="O1844" s="15"/>
      <c r="P1844" s="11"/>
      <c r="Q1844" s="2"/>
      <c r="R1844" s="4"/>
      <c r="S1844" s="5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</row>
    <row r="1845" spans="1:208" x14ac:dyDescent="0.2">
      <c r="A1845" s="127"/>
      <c r="B1845" s="13"/>
      <c r="C1845" s="11"/>
      <c r="D1845" s="10"/>
      <c r="E1845" s="11"/>
      <c r="F1845" s="11"/>
      <c r="G1845" s="11"/>
      <c r="H1845" s="11"/>
      <c r="I1845" s="10"/>
      <c r="J1845" s="5"/>
      <c r="K1845" s="3"/>
      <c r="L1845" s="15"/>
      <c r="M1845" s="9"/>
      <c r="N1845" s="9"/>
      <c r="O1845" s="15"/>
      <c r="P1845" s="11"/>
      <c r="Q1845" s="2"/>
      <c r="R1845" s="4"/>
      <c r="S1845" s="5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</row>
    <row r="1846" spans="1:208" x14ac:dyDescent="0.2">
      <c r="A1846" s="127"/>
      <c r="B1846" s="13"/>
      <c r="C1846" s="11"/>
      <c r="D1846" s="10"/>
      <c r="E1846" s="11"/>
      <c r="F1846" s="11"/>
      <c r="G1846" s="11"/>
      <c r="H1846" s="11"/>
      <c r="I1846" s="10"/>
      <c r="J1846" s="5"/>
      <c r="K1846" s="3"/>
      <c r="L1846" s="15"/>
      <c r="M1846" s="9"/>
      <c r="N1846" s="9"/>
      <c r="O1846" s="15"/>
      <c r="P1846" s="11"/>
      <c r="Q1846" s="2"/>
      <c r="R1846" s="4"/>
      <c r="S1846" s="5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</row>
    <row r="1847" spans="1:208" x14ac:dyDescent="0.2">
      <c r="A1847" s="127"/>
      <c r="B1847" s="13"/>
      <c r="C1847" s="11"/>
      <c r="D1847" s="10"/>
      <c r="E1847" s="11"/>
      <c r="F1847" s="11"/>
      <c r="G1847" s="11"/>
      <c r="H1847" s="11"/>
      <c r="I1847" s="10"/>
      <c r="J1847" s="5"/>
      <c r="K1847" s="3"/>
      <c r="L1847" s="15"/>
      <c r="M1847" s="9"/>
      <c r="N1847" s="9"/>
      <c r="O1847" s="15"/>
      <c r="P1847" s="11"/>
      <c r="Q1847" s="2"/>
      <c r="R1847" s="4"/>
      <c r="S1847" s="5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</row>
    <row r="1848" spans="1:208" x14ac:dyDescent="0.2">
      <c r="A1848" s="127"/>
      <c r="B1848" s="13"/>
      <c r="C1848" s="11"/>
      <c r="D1848" s="10"/>
      <c r="E1848" s="11"/>
      <c r="F1848" s="11"/>
      <c r="G1848" s="11"/>
      <c r="H1848" s="11"/>
      <c r="I1848" s="10"/>
      <c r="J1848" s="5"/>
      <c r="K1848" s="3"/>
      <c r="L1848" s="15"/>
      <c r="M1848" s="9"/>
      <c r="N1848" s="9"/>
      <c r="O1848" s="15"/>
      <c r="P1848" s="11"/>
      <c r="Q1848" s="2"/>
      <c r="R1848" s="4"/>
      <c r="S1848" s="5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</row>
    <row r="1849" spans="1:208" x14ac:dyDescent="0.2">
      <c r="A1849" s="127"/>
      <c r="B1849" s="13"/>
      <c r="C1849" s="11"/>
      <c r="D1849" s="10"/>
      <c r="E1849" s="11"/>
      <c r="F1849" s="11"/>
      <c r="G1849" s="11"/>
      <c r="H1849" s="11"/>
      <c r="I1849" s="10"/>
      <c r="J1849" s="5"/>
      <c r="K1849" s="3"/>
      <c r="L1849" s="15"/>
      <c r="M1849" s="9"/>
      <c r="N1849" s="9"/>
      <c r="O1849" s="15"/>
      <c r="P1849" s="11"/>
      <c r="Q1849" s="2"/>
      <c r="R1849" s="4"/>
      <c r="S1849" s="5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</row>
    <row r="1850" spans="1:208" x14ac:dyDescent="0.2">
      <c r="A1850" s="127"/>
      <c r="B1850" s="13"/>
      <c r="C1850" s="11"/>
      <c r="D1850" s="10"/>
      <c r="E1850" s="11"/>
      <c r="F1850" s="11"/>
      <c r="G1850" s="11"/>
      <c r="H1850" s="11"/>
      <c r="I1850" s="10"/>
      <c r="J1850" s="5"/>
      <c r="K1850" s="3"/>
      <c r="L1850" s="15"/>
      <c r="M1850" s="9"/>
      <c r="N1850" s="9"/>
      <c r="O1850" s="15"/>
      <c r="P1850" s="11"/>
      <c r="Q1850" s="2"/>
      <c r="R1850" s="4"/>
      <c r="S1850" s="5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</row>
    <row r="1851" spans="1:208" x14ac:dyDescent="0.2">
      <c r="A1851" s="127"/>
      <c r="B1851" s="13"/>
      <c r="C1851" s="11"/>
      <c r="D1851" s="10"/>
      <c r="E1851" s="11"/>
      <c r="F1851" s="11"/>
      <c r="G1851" s="11"/>
      <c r="H1851" s="11"/>
      <c r="I1851" s="10"/>
      <c r="J1851" s="5"/>
      <c r="K1851" s="3"/>
      <c r="L1851" s="15"/>
      <c r="M1851" s="9"/>
      <c r="N1851" s="9"/>
      <c r="O1851" s="15"/>
      <c r="P1851" s="11"/>
      <c r="Q1851" s="2"/>
      <c r="R1851" s="4"/>
      <c r="S1851" s="5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</row>
    <row r="1852" spans="1:208" x14ac:dyDescent="0.2">
      <c r="A1852" s="127"/>
      <c r="B1852" s="13"/>
      <c r="C1852" s="11"/>
      <c r="D1852" s="10"/>
      <c r="E1852" s="11"/>
      <c r="F1852" s="11"/>
      <c r="G1852" s="11"/>
      <c r="H1852" s="11"/>
      <c r="I1852" s="10"/>
      <c r="J1852" s="5"/>
      <c r="K1852" s="3"/>
      <c r="L1852" s="15"/>
      <c r="M1852" s="9"/>
      <c r="N1852" s="9"/>
      <c r="O1852" s="15"/>
      <c r="P1852" s="11"/>
      <c r="Q1852" s="2"/>
      <c r="R1852" s="4"/>
      <c r="S1852" s="5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</row>
    <row r="1853" spans="1:208" x14ac:dyDescent="0.2">
      <c r="A1853" s="127"/>
      <c r="B1853" s="13"/>
      <c r="C1853" s="11"/>
      <c r="D1853" s="10"/>
      <c r="E1853" s="11"/>
      <c r="F1853" s="11"/>
      <c r="G1853" s="11"/>
      <c r="H1853" s="11"/>
      <c r="I1853" s="10"/>
      <c r="J1853" s="5"/>
      <c r="K1853" s="3"/>
      <c r="L1853" s="15"/>
      <c r="M1853" s="9"/>
      <c r="N1853" s="9"/>
      <c r="O1853" s="15"/>
      <c r="P1853" s="11"/>
      <c r="Q1853" s="2"/>
      <c r="R1853" s="4"/>
      <c r="S1853" s="5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</row>
    <row r="1854" spans="1:208" x14ac:dyDescent="0.2">
      <c r="A1854" s="127"/>
      <c r="B1854" s="13"/>
      <c r="C1854" s="11"/>
      <c r="D1854" s="10"/>
      <c r="E1854" s="11"/>
      <c r="F1854" s="11"/>
      <c r="G1854" s="11"/>
      <c r="H1854" s="11"/>
      <c r="I1854" s="10"/>
      <c r="J1854" s="5"/>
      <c r="K1854" s="3"/>
      <c r="L1854" s="15"/>
      <c r="M1854" s="9"/>
      <c r="N1854" s="9"/>
      <c r="O1854" s="15"/>
      <c r="P1854" s="11"/>
      <c r="Q1854" s="2"/>
      <c r="R1854" s="4"/>
      <c r="S1854" s="5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</row>
    <row r="1855" spans="1:208" x14ac:dyDescent="0.2">
      <c r="A1855" s="127"/>
      <c r="B1855" s="13"/>
      <c r="C1855" s="11"/>
      <c r="D1855" s="10"/>
      <c r="E1855" s="11"/>
      <c r="F1855" s="11"/>
      <c r="G1855" s="11"/>
      <c r="H1855" s="11"/>
      <c r="I1855" s="10"/>
      <c r="J1855" s="5"/>
      <c r="K1855" s="3"/>
      <c r="L1855" s="15"/>
      <c r="M1855" s="9"/>
      <c r="N1855" s="9"/>
      <c r="O1855" s="15"/>
      <c r="P1855" s="11"/>
      <c r="Q1855" s="2"/>
      <c r="R1855" s="4"/>
      <c r="S1855" s="5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</row>
    <row r="1856" spans="1:208" x14ac:dyDescent="0.2">
      <c r="A1856" s="127"/>
      <c r="B1856" s="13"/>
      <c r="C1856" s="11"/>
      <c r="D1856" s="10"/>
      <c r="E1856" s="11"/>
      <c r="F1856" s="11"/>
      <c r="G1856" s="11"/>
      <c r="H1856" s="11"/>
      <c r="I1856" s="10"/>
      <c r="J1856" s="5"/>
      <c r="K1856" s="3"/>
      <c r="L1856" s="15"/>
      <c r="M1856" s="9"/>
      <c r="N1856" s="9"/>
      <c r="O1856" s="15"/>
      <c r="P1856" s="11"/>
      <c r="Q1856" s="2"/>
      <c r="R1856" s="4"/>
      <c r="S1856" s="5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</row>
    <row r="1857" spans="1:208" x14ac:dyDescent="0.2">
      <c r="A1857" s="127"/>
      <c r="B1857" s="13"/>
      <c r="C1857" s="11"/>
      <c r="D1857" s="10"/>
      <c r="E1857" s="11"/>
      <c r="F1857" s="11"/>
      <c r="G1857" s="11"/>
      <c r="H1857" s="11"/>
      <c r="I1857" s="10"/>
      <c r="J1857" s="5"/>
      <c r="K1857" s="3"/>
      <c r="L1857" s="15"/>
      <c r="M1857" s="9"/>
      <c r="N1857" s="9"/>
      <c r="O1857" s="15"/>
      <c r="P1857" s="11"/>
      <c r="Q1857" s="2"/>
      <c r="R1857" s="4"/>
      <c r="S1857" s="5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</row>
    <row r="1858" spans="1:208" x14ac:dyDescent="0.2">
      <c r="A1858" s="127"/>
      <c r="B1858" s="13"/>
      <c r="C1858" s="11"/>
      <c r="D1858" s="10"/>
      <c r="E1858" s="11"/>
      <c r="F1858" s="11"/>
      <c r="G1858" s="11"/>
      <c r="H1858" s="11"/>
      <c r="I1858" s="10"/>
      <c r="J1858" s="5"/>
      <c r="K1858" s="3"/>
      <c r="L1858" s="15"/>
      <c r="M1858" s="9"/>
      <c r="N1858" s="9"/>
      <c r="O1858" s="15"/>
      <c r="P1858" s="11"/>
      <c r="Q1858" s="2"/>
      <c r="R1858" s="4"/>
      <c r="S1858" s="5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</row>
    <row r="1859" spans="1:208" x14ac:dyDescent="0.2">
      <c r="A1859" s="127"/>
      <c r="B1859" s="13"/>
      <c r="C1859" s="11"/>
      <c r="D1859" s="10"/>
      <c r="E1859" s="11"/>
      <c r="F1859" s="11"/>
      <c r="G1859" s="11"/>
      <c r="H1859" s="11"/>
      <c r="I1859" s="10"/>
      <c r="J1859" s="5"/>
      <c r="K1859" s="3"/>
      <c r="L1859" s="15"/>
      <c r="M1859" s="9"/>
      <c r="N1859" s="9"/>
      <c r="O1859" s="15"/>
      <c r="P1859" s="11"/>
      <c r="Q1859" s="2"/>
      <c r="R1859" s="4"/>
      <c r="S1859" s="5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</row>
    <row r="1860" spans="1:208" x14ac:dyDescent="0.2">
      <c r="A1860" s="127"/>
      <c r="B1860" s="13"/>
      <c r="C1860" s="11"/>
      <c r="D1860" s="10"/>
      <c r="E1860" s="11"/>
      <c r="F1860" s="11"/>
      <c r="G1860" s="11"/>
      <c r="H1860" s="11"/>
      <c r="I1860" s="10"/>
      <c r="J1860" s="5"/>
      <c r="K1860" s="3"/>
      <c r="L1860" s="15"/>
      <c r="M1860" s="9"/>
      <c r="N1860" s="9"/>
      <c r="O1860" s="15"/>
      <c r="P1860" s="11"/>
      <c r="Q1860" s="2"/>
      <c r="R1860" s="4"/>
      <c r="S1860" s="5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</row>
    <row r="1861" spans="1:208" x14ac:dyDescent="0.2">
      <c r="A1861" s="127"/>
      <c r="B1861" s="13"/>
      <c r="C1861" s="11"/>
      <c r="D1861" s="10"/>
      <c r="E1861" s="11"/>
      <c r="F1861" s="11"/>
      <c r="G1861" s="11"/>
      <c r="H1861" s="11"/>
      <c r="I1861" s="10"/>
      <c r="J1861" s="5"/>
      <c r="K1861" s="3"/>
      <c r="L1861" s="15"/>
      <c r="M1861" s="9"/>
      <c r="N1861" s="9"/>
      <c r="O1861" s="15"/>
      <c r="P1861" s="11"/>
      <c r="Q1861" s="2"/>
      <c r="R1861" s="4"/>
      <c r="S1861" s="5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</row>
    <row r="1862" spans="1:208" x14ac:dyDescent="0.2">
      <c r="A1862" s="127"/>
      <c r="B1862" s="13"/>
      <c r="C1862" s="11"/>
      <c r="D1862" s="10"/>
      <c r="E1862" s="11"/>
      <c r="F1862" s="11"/>
      <c r="G1862" s="11"/>
      <c r="H1862" s="11"/>
      <c r="I1862" s="10"/>
      <c r="J1862" s="5"/>
      <c r="K1862" s="3"/>
      <c r="L1862" s="15"/>
      <c r="M1862" s="9"/>
      <c r="N1862" s="9"/>
      <c r="O1862" s="15"/>
      <c r="P1862" s="11"/>
      <c r="Q1862" s="2"/>
      <c r="R1862" s="4"/>
      <c r="S1862" s="5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</row>
    <row r="1863" spans="1:208" x14ac:dyDescent="0.2">
      <c r="A1863" s="127"/>
      <c r="B1863" s="13"/>
      <c r="C1863" s="11"/>
      <c r="D1863" s="10"/>
      <c r="E1863" s="11"/>
      <c r="F1863" s="11"/>
      <c r="G1863" s="11"/>
      <c r="H1863" s="11"/>
      <c r="I1863" s="10"/>
      <c r="J1863" s="5"/>
      <c r="K1863" s="3"/>
      <c r="L1863" s="15"/>
      <c r="M1863" s="9"/>
      <c r="N1863" s="9"/>
      <c r="O1863" s="15"/>
      <c r="P1863" s="11"/>
      <c r="Q1863" s="2"/>
      <c r="R1863" s="4"/>
      <c r="S1863" s="5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</row>
    <row r="1864" spans="1:208" x14ac:dyDescent="0.2">
      <c r="A1864" s="12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5"/>
      <c r="M1864" s="9"/>
      <c r="N1864" s="9"/>
      <c r="O1864" s="15"/>
      <c r="P1864" s="11"/>
      <c r="Q1864" s="2"/>
      <c r="R1864" s="4"/>
      <c r="S1864" s="5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</row>
    <row r="1865" spans="1:208" x14ac:dyDescent="0.2">
      <c r="A1865" s="12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5"/>
      <c r="M1865" s="9"/>
      <c r="N1865" s="9"/>
      <c r="O1865" s="15"/>
      <c r="P1865" s="11"/>
      <c r="Q1865" s="2"/>
      <c r="R1865" s="4"/>
      <c r="S1865" s="5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</row>
    <row r="1866" spans="1:208" x14ac:dyDescent="0.2">
      <c r="A1866" s="12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5"/>
      <c r="M1866" s="9"/>
      <c r="N1866" s="9"/>
      <c r="O1866" s="15"/>
      <c r="P1866" s="11"/>
      <c r="Q1866" s="2"/>
      <c r="R1866" s="4"/>
      <c r="S1866" s="5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</row>
    <row r="1867" spans="1:208" x14ac:dyDescent="0.2">
      <c r="A1867" s="12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5"/>
      <c r="M1867" s="9"/>
      <c r="N1867" s="9"/>
      <c r="O1867" s="15"/>
      <c r="P1867" s="11"/>
      <c r="Q1867" s="2"/>
      <c r="R1867" s="4"/>
      <c r="S1867" s="5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</row>
    <row r="1868" spans="1:208" x14ac:dyDescent="0.2">
      <c r="A1868" s="12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5"/>
      <c r="M1868" s="9"/>
      <c r="N1868" s="9"/>
      <c r="O1868" s="15"/>
      <c r="P1868" s="11"/>
      <c r="Q1868" s="2"/>
      <c r="R1868" s="4"/>
      <c r="S1868" s="5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</row>
    <row r="1869" spans="1:208" x14ac:dyDescent="0.2">
      <c r="A1869" s="12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5"/>
      <c r="M1869" s="9"/>
      <c r="N1869" s="9"/>
      <c r="O1869" s="15"/>
      <c r="P1869" s="11"/>
      <c r="Q1869" s="2"/>
      <c r="R1869" s="4"/>
      <c r="S1869" s="5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</row>
    <row r="1870" spans="1:208" x14ac:dyDescent="0.2">
      <c r="A1870" s="12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5"/>
      <c r="M1870" s="9"/>
      <c r="N1870" s="9"/>
      <c r="O1870" s="15"/>
      <c r="P1870" s="11"/>
      <c r="Q1870" s="2"/>
      <c r="R1870" s="4"/>
      <c r="S1870" s="5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</row>
    <row r="1871" spans="1:208" x14ac:dyDescent="0.2">
      <c r="A1871" s="12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5"/>
      <c r="M1871" s="9"/>
      <c r="N1871" s="9"/>
      <c r="O1871" s="15"/>
      <c r="P1871" s="11"/>
      <c r="Q1871" s="2"/>
      <c r="R1871" s="4"/>
      <c r="S1871" s="5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</row>
    <row r="1872" spans="1:208" x14ac:dyDescent="0.2">
      <c r="A1872" s="12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5"/>
      <c r="M1872" s="9"/>
      <c r="N1872" s="9"/>
      <c r="O1872" s="15"/>
      <c r="P1872" s="11"/>
      <c r="Q1872" s="2"/>
      <c r="R1872" s="4"/>
      <c r="S1872" s="5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</row>
    <row r="1873" spans="1:208" x14ac:dyDescent="0.2">
      <c r="A1873" s="12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5"/>
      <c r="M1873" s="9"/>
      <c r="N1873" s="9"/>
      <c r="O1873" s="15"/>
      <c r="P1873" s="11"/>
      <c r="Q1873" s="2"/>
      <c r="R1873" s="4"/>
      <c r="S1873" s="5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</row>
    <row r="1874" spans="1:208" x14ac:dyDescent="0.2">
      <c r="A1874" s="12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5"/>
      <c r="M1874" s="9"/>
      <c r="N1874" s="9"/>
      <c r="O1874" s="15"/>
      <c r="P1874" s="11"/>
      <c r="Q1874" s="2"/>
      <c r="R1874" s="4"/>
      <c r="S1874" s="5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</row>
    <row r="1875" spans="1:208" x14ac:dyDescent="0.2">
      <c r="A1875" s="12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5"/>
      <c r="M1875" s="9"/>
      <c r="N1875" s="9"/>
      <c r="O1875" s="15"/>
      <c r="P1875" s="11"/>
      <c r="Q1875" s="2"/>
      <c r="R1875" s="4"/>
      <c r="S1875" s="5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</row>
    <row r="1876" spans="1:208" x14ac:dyDescent="0.2">
      <c r="A1876" s="12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5"/>
      <c r="M1876" s="9"/>
      <c r="N1876" s="9"/>
      <c r="O1876" s="15"/>
      <c r="P1876" s="11"/>
      <c r="Q1876" s="2"/>
      <c r="R1876" s="4"/>
      <c r="S1876" s="5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</row>
    <row r="1877" spans="1:208" x14ac:dyDescent="0.2">
      <c r="A1877" s="12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5"/>
      <c r="M1877" s="9"/>
      <c r="N1877" s="9"/>
      <c r="O1877" s="15"/>
      <c r="P1877" s="11"/>
      <c r="Q1877" s="2"/>
      <c r="R1877" s="4"/>
      <c r="S1877" s="5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</row>
    <row r="1878" spans="1:208" x14ac:dyDescent="0.2">
      <c r="A1878" s="12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5"/>
      <c r="M1878" s="9"/>
      <c r="N1878" s="9"/>
      <c r="O1878" s="15"/>
      <c r="P1878" s="11"/>
      <c r="Q1878" s="2"/>
      <c r="R1878" s="4"/>
      <c r="S1878" s="5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</row>
    <row r="1879" spans="1:208" x14ac:dyDescent="0.2">
      <c r="A1879" s="12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5"/>
      <c r="M1879" s="9"/>
      <c r="N1879" s="9"/>
      <c r="O1879" s="15"/>
      <c r="P1879" s="11"/>
      <c r="Q1879" s="2"/>
      <c r="R1879" s="4"/>
      <c r="S1879" s="5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</row>
    <row r="1880" spans="1:208" x14ac:dyDescent="0.2">
      <c r="A1880" s="12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5"/>
      <c r="M1880" s="9"/>
      <c r="N1880" s="9"/>
      <c r="O1880" s="15"/>
      <c r="P1880" s="11"/>
      <c r="Q1880" s="2"/>
      <c r="R1880" s="4"/>
      <c r="S1880" s="5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</row>
    <row r="1881" spans="1:208" x14ac:dyDescent="0.2">
      <c r="A1881" s="12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5"/>
      <c r="M1881" s="9"/>
      <c r="N1881" s="9"/>
      <c r="O1881" s="15"/>
      <c r="P1881" s="11"/>
      <c r="Q1881" s="2"/>
      <c r="R1881" s="4"/>
      <c r="S1881" s="5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</row>
    <row r="1882" spans="1:208" x14ac:dyDescent="0.2">
      <c r="A1882" s="12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5"/>
      <c r="M1882" s="9"/>
      <c r="N1882" s="9"/>
      <c r="O1882" s="15"/>
      <c r="P1882" s="11"/>
      <c r="Q1882" s="2"/>
      <c r="R1882" s="4"/>
      <c r="S1882" s="5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</row>
    <row r="1883" spans="1:208" x14ac:dyDescent="0.2">
      <c r="A1883" s="12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5"/>
      <c r="M1883" s="9"/>
      <c r="N1883" s="9"/>
      <c r="O1883" s="15"/>
      <c r="P1883" s="11"/>
      <c r="Q1883" s="2"/>
      <c r="R1883" s="4"/>
      <c r="S1883" s="5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</row>
    <row r="1884" spans="1:208" x14ac:dyDescent="0.2">
      <c r="A1884" s="12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5"/>
      <c r="M1884" s="9"/>
      <c r="N1884" s="9"/>
      <c r="O1884" s="15"/>
      <c r="P1884" s="11"/>
      <c r="Q1884" s="2"/>
      <c r="R1884" s="4"/>
      <c r="S1884" s="5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</row>
    <row r="1885" spans="1:208" x14ac:dyDescent="0.2">
      <c r="A1885" s="12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5"/>
      <c r="M1885" s="9"/>
      <c r="N1885" s="9"/>
      <c r="O1885" s="15"/>
      <c r="P1885" s="11"/>
      <c r="Q1885" s="2"/>
      <c r="R1885" s="4"/>
      <c r="S1885" s="5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</row>
    <row r="1886" spans="1:208" x14ac:dyDescent="0.2">
      <c r="A1886" s="12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5"/>
      <c r="M1886" s="9"/>
      <c r="N1886" s="9"/>
      <c r="O1886" s="15"/>
      <c r="P1886" s="11"/>
      <c r="Q1886" s="2"/>
      <c r="R1886" s="4"/>
      <c r="S1886" s="5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</row>
    <row r="1887" spans="1:208" x14ac:dyDescent="0.2">
      <c r="A1887" s="12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5"/>
      <c r="M1887" s="9"/>
      <c r="N1887" s="9"/>
      <c r="O1887" s="15"/>
      <c r="P1887" s="11"/>
      <c r="Q1887" s="2"/>
      <c r="R1887" s="4"/>
      <c r="S1887" s="5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</row>
    <row r="1888" spans="1:208" x14ac:dyDescent="0.2">
      <c r="A1888" s="12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5"/>
      <c r="M1888" s="9"/>
      <c r="N1888" s="9"/>
      <c r="O1888" s="15"/>
      <c r="P1888" s="11"/>
      <c r="Q1888" s="2"/>
      <c r="R1888" s="4"/>
      <c r="S1888" s="5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</row>
    <row r="1889" spans="1:208" x14ac:dyDescent="0.2">
      <c r="A1889" s="12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5"/>
      <c r="M1889" s="9"/>
      <c r="N1889" s="9"/>
      <c r="O1889" s="15"/>
      <c r="P1889" s="11"/>
      <c r="Q1889" s="2"/>
      <c r="R1889" s="4"/>
      <c r="S1889" s="5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</row>
    <row r="1890" spans="1:208" x14ac:dyDescent="0.2">
      <c r="A1890" s="12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5"/>
      <c r="M1890" s="9"/>
      <c r="N1890" s="9"/>
      <c r="O1890" s="15"/>
      <c r="P1890" s="11"/>
      <c r="Q1890" s="2"/>
      <c r="R1890" s="4"/>
      <c r="S1890" s="5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</row>
    <row r="1891" spans="1:208" x14ac:dyDescent="0.2">
      <c r="A1891" s="12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5"/>
      <c r="M1891" s="9"/>
      <c r="N1891" s="9"/>
      <c r="O1891" s="15"/>
      <c r="P1891" s="11"/>
      <c r="Q1891" s="2"/>
      <c r="R1891" s="4"/>
      <c r="S1891" s="5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</row>
    <row r="1892" spans="1:208" x14ac:dyDescent="0.2">
      <c r="A1892" s="12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5"/>
      <c r="M1892" s="9"/>
      <c r="N1892" s="9"/>
      <c r="O1892" s="15"/>
      <c r="P1892" s="11"/>
      <c r="Q1892" s="2"/>
      <c r="R1892" s="4"/>
      <c r="S1892" s="5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</row>
    <row r="1893" spans="1:208" x14ac:dyDescent="0.2">
      <c r="A1893" s="12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5"/>
      <c r="M1893" s="9"/>
      <c r="N1893" s="9"/>
      <c r="O1893" s="15"/>
      <c r="P1893" s="11"/>
      <c r="Q1893" s="2"/>
      <c r="R1893" s="4"/>
      <c r="S1893" s="5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</row>
    <row r="1894" spans="1:208" x14ac:dyDescent="0.2">
      <c r="A1894" s="12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5"/>
      <c r="M1894" s="9"/>
      <c r="N1894" s="9"/>
      <c r="O1894" s="15"/>
      <c r="P1894" s="11"/>
      <c r="Q1894" s="2"/>
      <c r="R1894" s="4"/>
      <c r="S1894" s="5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</row>
    <row r="1895" spans="1:208" x14ac:dyDescent="0.2">
      <c r="A1895" s="12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5"/>
      <c r="M1895" s="9"/>
      <c r="N1895" s="9"/>
      <c r="O1895" s="15"/>
      <c r="P1895" s="11"/>
      <c r="Q1895" s="2"/>
      <c r="R1895" s="4"/>
      <c r="S1895" s="5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</row>
    <row r="1896" spans="1:208" x14ac:dyDescent="0.2">
      <c r="A1896" s="12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5"/>
      <c r="M1896" s="9"/>
      <c r="N1896" s="9"/>
      <c r="O1896" s="15"/>
      <c r="P1896" s="11"/>
      <c r="Q1896" s="2"/>
      <c r="R1896" s="4"/>
      <c r="S1896" s="5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</row>
    <row r="1897" spans="1:208" x14ac:dyDescent="0.2">
      <c r="A1897" s="12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5"/>
      <c r="M1897" s="9"/>
      <c r="N1897" s="9"/>
      <c r="O1897" s="15"/>
      <c r="P1897" s="11"/>
      <c r="Q1897" s="2"/>
      <c r="R1897" s="4"/>
      <c r="S1897" s="5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</row>
    <row r="1898" spans="1:208" x14ac:dyDescent="0.2">
      <c r="A1898" s="12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5"/>
      <c r="M1898" s="9"/>
      <c r="N1898" s="9"/>
      <c r="O1898" s="15"/>
      <c r="P1898" s="11"/>
      <c r="Q1898" s="2"/>
      <c r="R1898" s="4"/>
      <c r="S1898" s="5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</row>
    <row r="1899" spans="1:208" x14ac:dyDescent="0.2">
      <c r="A1899" s="12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5"/>
      <c r="M1899" s="9"/>
      <c r="N1899" s="9"/>
      <c r="O1899" s="15"/>
      <c r="P1899" s="11"/>
      <c r="Q1899" s="2"/>
      <c r="R1899" s="4"/>
      <c r="S1899" s="5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</row>
    <row r="1900" spans="1:208" x14ac:dyDescent="0.2">
      <c r="A1900" s="12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5"/>
      <c r="M1900" s="9"/>
      <c r="N1900" s="9"/>
      <c r="O1900" s="15"/>
      <c r="P1900" s="11"/>
      <c r="Q1900" s="2"/>
      <c r="R1900" s="4"/>
      <c r="S1900" s="5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</row>
    <row r="1901" spans="1:208" x14ac:dyDescent="0.2">
      <c r="A1901" s="12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5"/>
      <c r="M1901" s="9"/>
      <c r="N1901" s="9"/>
      <c r="O1901" s="15"/>
      <c r="P1901" s="11"/>
      <c r="Q1901" s="2"/>
      <c r="R1901" s="4"/>
      <c r="S1901" s="5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</row>
    <row r="1902" spans="1:208" x14ac:dyDescent="0.2">
      <c r="A1902" s="12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5"/>
      <c r="M1902" s="9"/>
      <c r="N1902" s="9"/>
      <c r="O1902" s="15"/>
      <c r="P1902" s="11"/>
      <c r="Q1902" s="2"/>
      <c r="R1902" s="4"/>
      <c r="S1902" s="5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</row>
    <row r="1903" spans="1:208" x14ac:dyDescent="0.2">
      <c r="A1903" s="12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5"/>
      <c r="M1903" s="9"/>
      <c r="N1903" s="9"/>
      <c r="O1903" s="15"/>
      <c r="P1903" s="11"/>
      <c r="Q1903" s="2"/>
      <c r="R1903" s="4"/>
      <c r="S1903" s="5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</row>
    <row r="1904" spans="1:208" x14ac:dyDescent="0.2">
      <c r="A1904" s="12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5"/>
      <c r="M1904" s="9"/>
      <c r="N1904" s="9"/>
      <c r="O1904" s="15"/>
      <c r="P1904" s="11"/>
      <c r="Q1904" s="2"/>
      <c r="R1904" s="4"/>
      <c r="S1904" s="5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</row>
    <row r="1905" spans="1:208" x14ac:dyDescent="0.2">
      <c r="A1905" s="12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5"/>
      <c r="M1905" s="9"/>
      <c r="N1905" s="9"/>
      <c r="O1905" s="15"/>
      <c r="P1905" s="11"/>
      <c r="Q1905" s="2"/>
      <c r="R1905" s="4"/>
      <c r="S1905" s="5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</row>
    <row r="1906" spans="1:208" x14ac:dyDescent="0.2">
      <c r="A1906" s="12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5"/>
      <c r="M1906" s="9"/>
      <c r="N1906" s="9"/>
      <c r="O1906" s="15"/>
      <c r="P1906" s="11"/>
      <c r="Q1906" s="2"/>
      <c r="R1906" s="4"/>
      <c r="S1906" s="5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</row>
    <row r="1907" spans="1:208" x14ac:dyDescent="0.2">
      <c r="A1907" s="12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5"/>
      <c r="M1907" s="9"/>
      <c r="N1907" s="9"/>
      <c r="O1907" s="15"/>
      <c r="P1907" s="11"/>
      <c r="Q1907" s="2"/>
      <c r="R1907" s="4"/>
      <c r="S1907" s="5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</row>
    <row r="1908" spans="1:208" x14ac:dyDescent="0.2">
      <c r="A1908" s="12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5"/>
      <c r="M1908" s="9"/>
      <c r="N1908" s="9"/>
      <c r="O1908" s="15"/>
      <c r="P1908" s="11"/>
      <c r="Q1908" s="2"/>
      <c r="R1908" s="4"/>
      <c r="S1908" s="5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</row>
    <row r="1909" spans="1:208" x14ac:dyDescent="0.2">
      <c r="A1909" s="12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5"/>
      <c r="M1909" s="9"/>
      <c r="N1909" s="9"/>
      <c r="O1909" s="15"/>
      <c r="P1909" s="11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</row>
    <row r="1910" spans="1:208" x14ac:dyDescent="0.2">
      <c r="A1910" s="12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5"/>
      <c r="M1910" s="9"/>
      <c r="N1910" s="9"/>
      <c r="O1910" s="15"/>
      <c r="P1910" s="11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</row>
    <row r="1911" spans="1:208" x14ac:dyDescent="0.2">
      <c r="A1911" s="12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5"/>
      <c r="M1911" s="9"/>
      <c r="N1911" s="9"/>
      <c r="O1911" s="15"/>
      <c r="P1911" s="11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</row>
    <row r="1912" spans="1:208" x14ac:dyDescent="0.2">
      <c r="A1912" s="12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5"/>
      <c r="M1912" s="9"/>
      <c r="N1912" s="9"/>
      <c r="O1912" s="15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</row>
    <row r="1913" spans="1:208" x14ac:dyDescent="0.2">
      <c r="A1913" s="12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5"/>
      <c r="M1913" s="9"/>
      <c r="N1913" s="9"/>
      <c r="O1913" s="15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</row>
    <row r="1914" spans="1:208" x14ac:dyDescent="0.2">
      <c r="A1914" s="12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5"/>
      <c r="M1914" s="9"/>
      <c r="N1914" s="9"/>
      <c r="O1914" s="15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</row>
    <row r="1915" spans="1:208" x14ac:dyDescent="0.2">
      <c r="A1915" s="12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5"/>
      <c r="M1915" s="9"/>
      <c r="N1915" s="9"/>
      <c r="O1915" s="15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</row>
    <row r="1916" spans="1:208" x14ac:dyDescent="0.2">
      <c r="A1916" s="12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5"/>
      <c r="M1916" s="9"/>
      <c r="N1916" s="9"/>
      <c r="O1916" s="15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</row>
    <row r="1917" spans="1:208" x14ac:dyDescent="0.2">
      <c r="A1917" s="12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5"/>
      <c r="M1917" s="9"/>
      <c r="N1917" s="9"/>
      <c r="O1917" s="15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</row>
    <row r="1918" spans="1:208" x14ac:dyDescent="0.2">
      <c r="A1918" s="12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5"/>
      <c r="M1918" s="9"/>
      <c r="N1918" s="9"/>
      <c r="O1918" s="15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</row>
    <row r="1919" spans="1:208" x14ac:dyDescent="0.2">
      <c r="A1919" s="12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5"/>
      <c r="M1919" s="9"/>
      <c r="N1919" s="9"/>
      <c r="O1919" s="15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</row>
    <row r="1920" spans="1:208" x14ac:dyDescent="0.2">
      <c r="A1920" s="12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5"/>
      <c r="M1920" s="9"/>
      <c r="N1920" s="9"/>
      <c r="O1920" s="15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</row>
    <row r="1921" spans="1:208" x14ac:dyDescent="0.2">
      <c r="A1921" s="12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5"/>
      <c r="M1921" s="9"/>
      <c r="N1921" s="9"/>
      <c r="O1921" s="15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</row>
    <row r="1922" spans="1:208" x14ac:dyDescent="0.2">
      <c r="A1922" s="12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5"/>
      <c r="M1922" s="9"/>
      <c r="N1922" s="9"/>
      <c r="O1922" s="15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</row>
    <row r="1923" spans="1:208" x14ac:dyDescent="0.2">
      <c r="A1923" s="12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5"/>
      <c r="M1923" s="9"/>
      <c r="N1923" s="9"/>
      <c r="O1923" s="15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</row>
    <row r="1924" spans="1:208" x14ac:dyDescent="0.2">
      <c r="A1924" s="12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5"/>
      <c r="M1924" s="9"/>
      <c r="N1924" s="9"/>
      <c r="O1924" s="15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</row>
    <row r="1925" spans="1:208" x14ac:dyDescent="0.2">
      <c r="A1925" s="12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5"/>
      <c r="M1925" s="9"/>
      <c r="N1925" s="9"/>
      <c r="O1925" s="15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</row>
    <row r="1926" spans="1:208" x14ac:dyDescent="0.2">
      <c r="A1926" s="12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5"/>
      <c r="M1926" s="9"/>
      <c r="N1926" s="9"/>
      <c r="O1926" s="15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</row>
    <row r="1927" spans="1:208" x14ac:dyDescent="0.2">
      <c r="A1927" s="12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5"/>
      <c r="M1927" s="9"/>
      <c r="N1927" s="9"/>
      <c r="O1927" s="15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</row>
    <row r="1928" spans="1:208" x14ac:dyDescent="0.2">
      <c r="A1928" s="12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5"/>
      <c r="M1928" s="9"/>
      <c r="N1928" s="9"/>
      <c r="O1928" s="15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</row>
    <row r="1929" spans="1:208" x14ac:dyDescent="0.2">
      <c r="A1929" s="12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5"/>
      <c r="M1929" s="9"/>
      <c r="N1929" s="9"/>
      <c r="O1929" s="15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</row>
    <row r="1930" spans="1:208" x14ac:dyDescent="0.2">
      <c r="A1930" s="12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5"/>
      <c r="M1930" s="9"/>
      <c r="N1930" s="9"/>
      <c r="O1930" s="15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</row>
    <row r="1931" spans="1:208" x14ac:dyDescent="0.2">
      <c r="A1931" s="12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5"/>
      <c r="M1931" s="9"/>
      <c r="N1931" s="9"/>
      <c r="O1931" s="15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</row>
    <row r="1932" spans="1:208" x14ac:dyDescent="0.2">
      <c r="A1932" s="12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5"/>
      <c r="M1932" s="9"/>
      <c r="N1932" s="9"/>
      <c r="O1932" s="15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</row>
    <row r="1933" spans="1:208" x14ac:dyDescent="0.2">
      <c r="A1933" s="12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5"/>
      <c r="M1933" s="9"/>
      <c r="N1933" s="9"/>
      <c r="O1933" s="15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</row>
    <row r="1934" spans="1:208" x14ac:dyDescent="0.2">
      <c r="A1934" s="12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5"/>
      <c r="M1934" s="9"/>
      <c r="N1934" s="9"/>
      <c r="O1934" s="15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</row>
    <row r="1935" spans="1:208" x14ac:dyDescent="0.2">
      <c r="A1935" s="12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5"/>
      <c r="M1935" s="9"/>
      <c r="N1935" s="9"/>
      <c r="O1935" s="15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</row>
    <row r="1936" spans="1:208" x14ac:dyDescent="0.2">
      <c r="A1936" s="12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5"/>
      <c r="M1936" s="9"/>
      <c r="N1936" s="9"/>
      <c r="O1936" s="15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</row>
    <row r="1937" spans="1:208" x14ac:dyDescent="0.2">
      <c r="A1937" s="12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5"/>
      <c r="M1937" s="9"/>
      <c r="N1937" s="9"/>
      <c r="O1937" s="15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</row>
    <row r="1938" spans="1:208" x14ac:dyDescent="0.2">
      <c r="A1938" s="12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5"/>
      <c r="M1938" s="9"/>
      <c r="N1938" s="9"/>
      <c r="O1938" s="15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</row>
    <row r="1939" spans="1:208" x14ac:dyDescent="0.2">
      <c r="A1939" s="12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5"/>
      <c r="M1939" s="9"/>
      <c r="N1939" s="9"/>
      <c r="O1939" s="15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</row>
    <row r="1940" spans="1:208" x14ac:dyDescent="0.2">
      <c r="A1940" s="12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5"/>
      <c r="M1940" s="9"/>
      <c r="N1940" s="9"/>
      <c r="O1940" s="15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</row>
    <row r="1941" spans="1:208" x14ac:dyDescent="0.2">
      <c r="A1941" s="12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5"/>
      <c r="M1941" s="9"/>
      <c r="N1941" s="9"/>
      <c r="O1941" s="15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</row>
    <row r="1942" spans="1:208" x14ac:dyDescent="0.2">
      <c r="A1942" s="12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5"/>
      <c r="M1942" s="9"/>
      <c r="N1942" s="9"/>
      <c r="O1942" s="15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</row>
    <row r="1943" spans="1:208" x14ac:dyDescent="0.2">
      <c r="A1943" s="12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5"/>
      <c r="M1943" s="9"/>
      <c r="N1943" s="9"/>
      <c r="O1943" s="15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</row>
    <row r="1944" spans="1:208" x14ac:dyDescent="0.2">
      <c r="A1944" s="12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5"/>
      <c r="M1944" s="9"/>
      <c r="N1944" s="9"/>
      <c r="O1944" s="15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</row>
    <row r="1945" spans="1:208" x14ac:dyDescent="0.2">
      <c r="A1945" s="12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5"/>
      <c r="M1945" s="9"/>
      <c r="N1945" s="9"/>
      <c r="O1945" s="15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</row>
    <row r="1946" spans="1:208" x14ac:dyDescent="0.2">
      <c r="A1946" s="12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5"/>
      <c r="M1946" s="9"/>
      <c r="N1946" s="9"/>
      <c r="O1946" s="15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</row>
    <row r="1947" spans="1:208" x14ac:dyDescent="0.2">
      <c r="A1947" s="12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5"/>
      <c r="M1947" s="9"/>
      <c r="N1947" s="9"/>
      <c r="O1947" s="15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</row>
    <row r="1948" spans="1:208" x14ac:dyDescent="0.2">
      <c r="A1948" s="12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5"/>
      <c r="M1948" s="9"/>
      <c r="N1948" s="9"/>
      <c r="O1948" s="15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</row>
    <row r="1949" spans="1:208" x14ac:dyDescent="0.2">
      <c r="A1949" s="12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5"/>
      <c r="M1949" s="9"/>
      <c r="N1949" s="9"/>
      <c r="O1949" s="15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</row>
    <row r="1950" spans="1:208" x14ac:dyDescent="0.2">
      <c r="A1950" s="12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5"/>
      <c r="M1950" s="9"/>
      <c r="N1950" s="9"/>
      <c r="O1950" s="15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</row>
    <row r="1951" spans="1:208" x14ac:dyDescent="0.2">
      <c r="A1951" s="12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5"/>
      <c r="M1951" s="9"/>
      <c r="N1951" s="9"/>
      <c r="O1951" s="15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</row>
    <row r="1952" spans="1:208" x14ac:dyDescent="0.2">
      <c r="A1952" s="12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5"/>
      <c r="M1952" s="9"/>
      <c r="N1952" s="9"/>
      <c r="O1952" s="15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</row>
    <row r="1953" spans="1:208" x14ac:dyDescent="0.2">
      <c r="A1953" s="12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5"/>
      <c r="M1953" s="9"/>
      <c r="N1953" s="9"/>
      <c r="O1953" s="15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</row>
    <row r="1954" spans="1:208" x14ac:dyDescent="0.2">
      <c r="A1954" s="12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5"/>
      <c r="M1954" s="9"/>
      <c r="N1954" s="9"/>
      <c r="O1954" s="15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</row>
    <row r="1955" spans="1:208" x14ac:dyDescent="0.2">
      <c r="A1955" s="12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5"/>
      <c r="M1955" s="9"/>
      <c r="N1955" s="9"/>
      <c r="O1955" s="15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</row>
    <row r="1956" spans="1:208" x14ac:dyDescent="0.2">
      <c r="A1956" s="12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5"/>
      <c r="M1956" s="9"/>
      <c r="N1956" s="9"/>
      <c r="O1956" s="15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</row>
    <row r="1957" spans="1:208" x14ac:dyDescent="0.2">
      <c r="A1957" s="12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5"/>
      <c r="M1957" s="9"/>
      <c r="N1957" s="9"/>
      <c r="O1957" s="15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</row>
    <row r="1958" spans="1:208" x14ac:dyDescent="0.2">
      <c r="A1958" s="12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5"/>
      <c r="M1958" s="9"/>
      <c r="N1958" s="9"/>
      <c r="O1958" s="15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</row>
    <row r="1959" spans="1:208" x14ac:dyDescent="0.2">
      <c r="A1959" s="12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5"/>
      <c r="M1959" s="9"/>
      <c r="N1959" s="9"/>
      <c r="O1959" s="15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</row>
    <row r="1960" spans="1:208" x14ac:dyDescent="0.2">
      <c r="A1960" s="12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5"/>
      <c r="M1960" s="9"/>
      <c r="N1960" s="9"/>
      <c r="O1960" s="15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</row>
    <row r="1961" spans="1:208" x14ac:dyDescent="0.2">
      <c r="A1961" s="12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5"/>
      <c r="M1961" s="9"/>
      <c r="N1961" s="9"/>
      <c r="O1961" s="15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</row>
    <row r="1962" spans="1:208" x14ac:dyDescent="0.2">
      <c r="A1962" s="12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5"/>
      <c r="M1962" s="9"/>
      <c r="N1962" s="9"/>
      <c r="O1962" s="15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</row>
    <row r="1963" spans="1:208" x14ac:dyDescent="0.2">
      <c r="A1963" s="12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5"/>
      <c r="M1963" s="9"/>
      <c r="N1963" s="9"/>
      <c r="O1963" s="15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</row>
    <row r="1964" spans="1:208" x14ac:dyDescent="0.2">
      <c r="A1964" s="12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5"/>
      <c r="M1964" s="9"/>
      <c r="N1964" s="9"/>
      <c r="O1964" s="15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</row>
    <row r="1965" spans="1:208" x14ac:dyDescent="0.2">
      <c r="A1965" s="12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5"/>
      <c r="M1965" s="9"/>
      <c r="N1965" s="9"/>
      <c r="O1965" s="15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</row>
    <row r="1966" spans="1:208" x14ac:dyDescent="0.2">
      <c r="A1966" s="12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5"/>
      <c r="M1966" s="9"/>
      <c r="N1966" s="9"/>
      <c r="O1966" s="15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</row>
    <row r="1967" spans="1:208" x14ac:dyDescent="0.2">
      <c r="A1967" s="12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5"/>
      <c r="M1967" s="9"/>
      <c r="N1967" s="9"/>
      <c r="O1967" s="15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</row>
    <row r="1968" spans="1:208" x14ac:dyDescent="0.2">
      <c r="A1968" s="12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5"/>
      <c r="M1968" s="9"/>
      <c r="N1968" s="9"/>
      <c r="O1968" s="15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</row>
    <row r="1969" spans="1:208" x14ac:dyDescent="0.2">
      <c r="A1969" s="12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5"/>
      <c r="M1969" s="9"/>
      <c r="N1969" s="9"/>
      <c r="O1969" s="15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</row>
    <row r="1970" spans="1:208" x14ac:dyDescent="0.2">
      <c r="A1970" s="12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5"/>
      <c r="M1970" s="9"/>
      <c r="N1970" s="9"/>
      <c r="O1970" s="15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</row>
    <row r="1971" spans="1:208" x14ac:dyDescent="0.2">
      <c r="A1971" s="12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5"/>
      <c r="M1971" s="9"/>
      <c r="N1971" s="9"/>
      <c r="O1971" s="15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</row>
    <row r="1972" spans="1:208" x14ac:dyDescent="0.2">
      <c r="A1972" s="12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5"/>
      <c r="M1972" s="9"/>
      <c r="N1972" s="9"/>
      <c r="O1972" s="15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</row>
    <row r="1973" spans="1:208" x14ac:dyDescent="0.2">
      <c r="A1973" s="12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5"/>
      <c r="M1973" s="9"/>
      <c r="N1973" s="9"/>
      <c r="O1973" s="15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</row>
    <row r="1974" spans="1:208" x14ac:dyDescent="0.2">
      <c r="A1974" s="12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5"/>
      <c r="M1974" s="9"/>
      <c r="N1974" s="9"/>
      <c r="O1974" s="15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</row>
    <row r="1975" spans="1:208" x14ac:dyDescent="0.2">
      <c r="A1975" s="12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5"/>
      <c r="M1975" s="9"/>
      <c r="N1975" s="9"/>
      <c r="O1975" s="15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</row>
    <row r="1976" spans="1:208" x14ac:dyDescent="0.2">
      <c r="A1976" s="12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5"/>
      <c r="M1976" s="9"/>
      <c r="N1976" s="9"/>
      <c r="O1976" s="15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</row>
    <row r="1977" spans="1:208" x14ac:dyDescent="0.2">
      <c r="A1977" s="12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5"/>
      <c r="M1977" s="9"/>
      <c r="N1977" s="9"/>
      <c r="O1977" s="15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</row>
    <row r="1978" spans="1:208" x14ac:dyDescent="0.2">
      <c r="A1978" s="12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5"/>
      <c r="M1978" s="9"/>
      <c r="N1978" s="9"/>
      <c r="O1978" s="15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</row>
    <row r="1979" spans="1:208" x14ac:dyDescent="0.2">
      <c r="A1979" s="12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5"/>
      <c r="M1979" s="9"/>
      <c r="N1979" s="9"/>
      <c r="O1979" s="15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</row>
    <row r="1980" spans="1:208" x14ac:dyDescent="0.2">
      <c r="A1980" s="12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5"/>
      <c r="M1980" s="9"/>
      <c r="N1980" s="9"/>
      <c r="O1980" s="15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</row>
    <row r="1981" spans="1:208" x14ac:dyDescent="0.2">
      <c r="A1981" s="12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5"/>
      <c r="M1981" s="9"/>
      <c r="N1981" s="9"/>
      <c r="O1981" s="15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</row>
    <row r="1982" spans="1:208" x14ac:dyDescent="0.2">
      <c r="A1982" s="12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5"/>
      <c r="M1982" s="9"/>
      <c r="N1982" s="9"/>
      <c r="O1982" s="15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</row>
    <row r="1983" spans="1:208" x14ac:dyDescent="0.2">
      <c r="A1983" s="12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5"/>
      <c r="M1983" s="9"/>
      <c r="N1983" s="9"/>
      <c r="O1983" s="15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</row>
    <row r="1984" spans="1:208" x14ac:dyDescent="0.2">
      <c r="A1984" s="12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5"/>
      <c r="M1984" s="9"/>
      <c r="N1984" s="9"/>
      <c r="O1984" s="15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</row>
    <row r="1985" spans="1:208" x14ac:dyDescent="0.2">
      <c r="A1985" s="12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5"/>
      <c r="M1985" s="9"/>
      <c r="N1985" s="9"/>
      <c r="O1985" s="15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</row>
    <row r="1986" spans="1:208" x14ac:dyDescent="0.2">
      <c r="A1986" s="12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5"/>
      <c r="M1986" s="9"/>
      <c r="N1986" s="9"/>
      <c r="O1986" s="15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</row>
    <row r="1987" spans="1:208" x14ac:dyDescent="0.2">
      <c r="A1987" s="12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5"/>
      <c r="M1987" s="9"/>
      <c r="N1987" s="9"/>
      <c r="O1987" s="15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</row>
    <row r="1988" spans="1:208" x14ac:dyDescent="0.2">
      <c r="A1988" s="12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5"/>
      <c r="M1988" s="9"/>
      <c r="N1988" s="9"/>
      <c r="O1988" s="15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</row>
    <row r="1989" spans="1:208" x14ac:dyDescent="0.2">
      <c r="A1989" s="12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5"/>
      <c r="M1989" s="9"/>
      <c r="N1989" s="9"/>
      <c r="O1989" s="15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</row>
    <row r="1990" spans="1:208" x14ac:dyDescent="0.2">
      <c r="A1990" s="12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5"/>
      <c r="M1990" s="9"/>
      <c r="N1990" s="9"/>
      <c r="O1990" s="15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</row>
    <row r="1991" spans="1:208" x14ac:dyDescent="0.2">
      <c r="A1991" s="12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5"/>
      <c r="M1991" s="9"/>
      <c r="N1991" s="9"/>
      <c r="O1991" s="15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</row>
    <row r="1992" spans="1:208" x14ac:dyDescent="0.2">
      <c r="A1992" s="12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5"/>
      <c r="M1992" s="9"/>
      <c r="N1992" s="9"/>
      <c r="O1992" s="15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</row>
    <row r="1993" spans="1:208" x14ac:dyDescent="0.2">
      <c r="A1993" s="12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5"/>
      <c r="M1993" s="9"/>
      <c r="N1993" s="9"/>
      <c r="O1993" s="15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</row>
    <row r="1994" spans="1:208" x14ac:dyDescent="0.2">
      <c r="A1994" s="12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5"/>
      <c r="M1994" s="9"/>
      <c r="N1994" s="9"/>
      <c r="O1994" s="15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</row>
    <row r="1995" spans="1:208" x14ac:dyDescent="0.2">
      <c r="A1995" s="12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5"/>
      <c r="M1995" s="9"/>
      <c r="N1995" s="9"/>
      <c r="O1995" s="15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</row>
    <row r="1996" spans="1:208" x14ac:dyDescent="0.2">
      <c r="A1996" s="12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5"/>
      <c r="M1996" s="9"/>
      <c r="N1996" s="9"/>
      <c r="O1996" s="15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</row>
    <row r="1997" spans="1:208" x14ac:dyDescent="0.2">
      <c r="A1997" s="12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5"/>
      <c r="M1997" s="9"/>
      <c r="N1997" s="9"/>
      <c r="O1997" s="15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</row>
    <row r="1998" spans="1:208" x14ac:dyDescent="0.2">
      <c r="A1998" s="12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5"/>
      <c r="M1998" s="9"/>
      <c r="N1998" s="9"/>
      <c r="O1998" s="15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</row>
    <row r="1999" spans="1:208" x14ac:dyDescent="0.2">
      <c r="A1999" s="12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5"/>
      <c r="M1999" s="9"/>
      <c r="N1999" s="9"/>
      <c r="O1999" s="15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</row>
    <row r="2000" spans="1:208" x14ac:dyDescent="0.2">
      <c r="A2000" s="12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5"/>
      <c r="M2000" s="9"/>
      <c r="N2000" s="9"/>
      <c r="O2000" s="15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</row>
    <row r="2001" spans="1:208" x14ac:dyDescent="0.2">
      <c r="A2001" s="12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5"/>
      <c r="M2001" s="9"/>
      <c r="N2001" s="9"/>
      <c r="O2001" s="15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</row>
    <row r="2002" spans="1:208" x14ac:dyDescent="0.2">
      <c r="A2002" s="12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5"/>
      <c r="M2002" s="9"/>
      <c r="N2002" s="9"/>
      <c r="O2002" s="15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</row>
    <row r="2003" spans="1:208" x14ac:dyDescent="0.2">
      <c r="A2003" s="12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5"/>
      <c r="M2003" s="9"/>
      <c r="N2003" s="9"/>
      <c r="O2003" s="15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</row>
    <row r="2004" spans="1:208" x14ac:dyDescent="0.2">
      <c r="A2004" s="12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5"/>
      <c r="M2004" s="9"/>
      <c r="N2004" s="9"/>
      <c r="O2004" s="15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</row>
    <row r="2005" spans="1:208" x14ac:dyDescent="0.2">
      <c r="A2005" s="12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5"/>
      <c r="M2005" s="9"/>
      <c r="N2005" s="9"/>
      <c r="O2005" s="15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</row>
    <row r="2006" spans="1:208" x14ac:dyDescent="0.2">
      <c r="A2006" s="12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5"/>
      <c r="M2006" s="9"/>
      <c r="N2006" s="9"/>
      <c r="O2006" s="15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</row>
    <row r="2007" spans="1:208" x14ac:dyDescent="0.2">
      <c r="A2007" s="12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5"/>
      <c r="M2007" s="9"/>
      <c r="N2007" s="9"/>
      <c r="O2007" s="15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</row>
    <row r="2008" spans="1:208" x14ac:dyDescent="0.2">
      <c r="A2008" s="12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5"/>
      <c r="M2008" s="9"/>
      <c r="N2008" s="9"/>
      <c r="O2008" s="15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</row>
    <row r="2009" spans="1:208" x14ac:dyDescent="0.2">
      <c r="A2009" s="12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5"/>
      <c r="M2009" s="9"/>
      <c r="N2009" s="9"/>
      <c r="O2009" s="15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</row>
    <row r="2010" spans="1:208" x14ac:dyDescent="0.2">
      <c r="A2010" s="12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5"/>
      <c r="M2010" s="9"/>
      <c r="N2010" s="9"/>
      <c r="O2010" s="15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</row>
    <row r="2011" spans="1:208" x14ac:dyDescent="0.2">
      <c r="A2011" s="12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5"/>
      <c r="M2011" s="9"/>
      <c r="N2011" s="9"/>
      <c r="O2011" s="15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</row>
    <row r="2012" spans="1:208" x14ac:dyDescent="0.2">
      <c r="A2012" s="12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5"/>
      <c r="M2012" s="9"/>
      <c r="N2012" s="9"/>
      <c r="O2012" s="15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</row>
    <row r="2013" spans="1:208" x14ac:dyDescent="0.2">
      <c r="A2013" s="12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5"/>
      <c r="M2013" s="9"/>
      <c r="N2013" s="9"/>
      <c r="O2013" s="15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</row>
    <row r="2014" spans="1:208" x14ac:dyDescent="0.2">
      <c r="A2014" s="12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5"/>
      <c r="M2014" s="9"/>
      <c r="N2014" s="9"/>
      <c r="O2014" s="15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</row>
    <row r="2015" spans="1:208" x14ac:dyDescent="0.2">
      <c r="A2015" s="12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5"/>
      <c r="M2015" s="9"/>
      <c r="N2015" s="9"/>
      <c r="O2015" s="15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</row>
    <row r="2016" spans="1:208" x14ac:dyDescent="0.2">
      <c r="A2016" s="12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5"/>
      <c r="M2016" s="9"/>
      <c r="N2016" s="9"/>
      <c r="O2016" s="15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</row>
    <row r="2017" spans="1:208" x14ac:dyDescent="0.2">
      <c r="A2017" s="12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5"/>
      <c r="M2017" s="9"/>
      <c r="N2017" s="9"/>
      <c r="O2017" s="15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</row>
    <row r="2018" spans="1:208" x14ac:dyDescent="0.2">
      <c r="A2018" s="12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5"/>
      <c r="M2018" s="9"/>
      <c r="N2018" s="9"/>
      <c r="O2018" s="15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</row>
    <row r="2019" spans="1:208" x14ac:dyDescent="0.2">
      <c r="A2019" s="12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5"/>
      <c r="M2019" s="9"/>
      <c r="N2019" s="9"/>
      <c r="O2019" s="15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</row>
    <row r="2020" spans="1:208" x14ac:dyDescent="0.2">
      <c r="A2020" s="12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5"/>
      <c r="M2020" s="9"/>
      <c r="N2020" s="9"/>
      <c r="O2020" s="15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</row>
    <row r="2021" spans="1:208" x14ac:dyDescent="0.2">
      <c r="A2021" s="12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5"/>
      <c r="M2021" s="9"/>
      <c r="N2021" s="9"/>
      <c r="O2021" s="15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</row>
    <row r="2022" spans="1:208" x14ac:dyDescent="0.2">
      <c r="A2022" s="12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5"/>
      <c r="M2022" s="9"/>
      <c r="N2022" s="9"/>
      <c r="O2022" s="15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</row>
    <row r="2023" spans="1:208" x14ac:dyDescent="0.2">
      <c r="A2023" s="12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5"/>
      <c r="M2023" s="9"/>
      <c r="N2023" s="9"/>
      <c r="O2023" s="15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</row>
    <row r="2024" spans="1:208" x14ac:dyDescent="0.2">
      <c r="A2024" s="12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5"/>
      <c r="M2024" s="9"/>
      <c r="N2024" s="9"/>
      <c r="O2024" s="15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</row>
    <row r="2025" spans="1:208" x14ac:dyDescent="0.2">
      <c r="A2025" s="12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5"/>
      <c r="M2025" s="9"/>
      <c r="N2025" s="9"/>
      <c r="O2025" s="15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</row>
    <row r="2026" spans="1:208" x14ac:dyDescent="0.2">
      <c r="A2026" s="12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5"/>
      <c r="M2026" s="9"/>
      <c r="N2026" s="9"/>
      <c r="O2026" s="15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</row>
    <row r="2027" spans="1:208" x14ac:dyDescent="0.2">
      <c r="A2027" s="12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5"/>
      <c r="M2027" s="9"/>
      <c r="N2027" s="9"/>
      <c r="O2027" s="15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</row>
    <row r="2028" spans="1:208" x14ac:dyDescent="0.2">
      <c r="A2028" s="12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5"/>
      <c r="M2028" s="9"/>
      <c r="N2028" s="9"/>
      <c r="O2028" s="15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</row>
    <row r="2029" spans="1:208" x14ac:dyDescent="0.2">
      <c r="A2029" s="12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5"/>
      <c r="M2029" s="9"/>
      <c r="N2029" s="9"/>
      <c r="O2029" s="15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</row>
    <row r="2030" spans="1:208" x14ac:dyDescent="0.2">
      <c r="A2030" s="12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5"/>
      <c r="M2030" s="9"/>
      <c r="N2030" s="9"/>
      <c r="O2030" s="15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</row>
    <row r="2031" spans="1:208" x14ac:dyDescent="0.2">
      <c r="A2031" s="12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5"/>
      <c r="M2031" s="9"/>
      <c r="N2031" s="9"/>
      <c r="O2031" s="15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</row>
    <row r="2032" spans="1:208" x14ac:dyDescent="0.2">
      <c r="A2032" s="12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5"/>
      <c r="M2032" s="9"/>
      <c r="N2032" s="9"/>
      <c r="O2032" s="15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</row>
    <row r="2033" spans="1:208" x14ac:dyDescent="0.2">
      <c r="A2033" s="12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5"/>
      <c r="M2033" s="9"/>
      <c r="N2033" s="9"/>
      <c r="O2033" s="15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</row>
    <row r="2034" spans="1:208" x14ac:dyDescent="0.2">
      <c r="A2034" s="12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5"/>
      <c r="M2034" s="9"/>
      <c r="N2034" s="9"/>
      <c r="O2034" s="15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</row>
    <row r="2035" spans="1:208" x14ac:dyDescent="0.2">
      <c r="A2035" s="12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5"/>
      <c r="M2035" s="9"/>
      <c r="N2035" s="9"/>
      <c r="O2035" s="15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</row>
    <row r="2036" spans="1:208" x14ac:dyDescent="0.2">
      <c r="A2036" s="12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5"/>
      <c r="M2036" s="9"/>
      <c r="N2036" s="9"/>
      <c r="O2036" s="15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</row>
    <row r="2037" spans="1:208" x14ac:dyDescent="0.2">
      <c r="A2037" s="12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5"/>
      <c r="M2037" s="9"/>
      <c r="N2037" s="9"/>
      <c r="O2037" s="15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</row>
    <row r="2038" spans="1:208" x14ac:dyDescent="0.2">
      <c r="A2038" s="12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5"/>
      <c r="M2038" s="9"/>
      <c r="N2038" s="9"/>
      <c r="O2038" s="15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</row>
    <row r="2039" spans="1:208" x14ac:dyDescent="0.2">
      <c r="A2039" s="12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5"/>
      <c r="M2039" s="9"/>
      <c r="N2039" s="9"/>
      <c r="O2039" s="15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</row>
    <row r="2040" spans="1:208" x14ac:dyDescent="0.2">
      <c r="A2040" s="12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5"/>
      <c r="M2040" s="9"/>
      <c r="N2040" s="9"/>
      <c r="O2040" s="15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</row>
    <row r="2041" spans="1:208" x14ac:dyDescent="0.2">
      <c r="A2041" s="12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5"/>
      <c r="M2041" s="9"/>
      <c r="N2041" s="9"/>
      <c r="O2041" s="15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</row>
    <row r="2042" spans="1:208" x14ac:dyDescent="0.2">
      <c r="A2042" s="12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5"/>
      <c r="M2042" s="9"/>
      <c r="N2042" s="9"/>
      <c r="O2042" s="15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</row>
    <row r="2043" spans="1:208" x14ac:dyDescent="0.2">
      <c r="A2043" s="12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5"/>
      <c r="M2043" s="9"/>
      <c r="N2043" s="9"/>
      <c r="O2043" s="15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</row>
    <row r="2044" spans="1:208" x14ac:dyDescent="0.2">
      <c r="A2044" s="12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5"/>
      <c r="M2044" s="9"/>
      <c r="N2044" s="9"/>
      <c r="O2044" s="15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</row>
    <row r="2045" spans="1:208" x14ac:dyDescent="0.2">
      <c r="A2045" s="12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5"/>
      <c r="M2045" s="9"/>
      <c r="N2045" s="9"/>
      <c r="O2045" s="15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</row>
    <row r="2046" spans="1:208" x14ac:dyDescent="0.2">
      <c r="A2046" s="12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5"/>
      <c r="M2046" s="9"/>
      <c r="N2046" s="9"/>
      <c r="O2046" s="15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</row>
    <row r="2047" spans="1:208" x14ac:dyDescent="0.2">
      <c r="A2047" s="12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5"/>
      <c r="M2047" s="9"/>
      <c r="N2047" s="9"/>
      <c r="O2047" s="15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</row>
    <row r="2048" spans="1:208" x14ac:dyDescent="0.2">
      <c r="A2048" s="12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5"/>
      <c r="M2048" s="9"/>
      <c r="N2048" s="9"/>
      <c r="O2048" s="15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</row>
    <row r="2049" spans="1:208" x14ac:dyDescent="0.2">
      <c r="A2049" s="12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5"/>
      <c r="M2049" s="9"/>
      <c r="N2049" s="9"/>
      <c r="O2049" s="15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</row>
    <row r="2050" spans="1:208" x14ac:dyDescent="0.2">
      <c r="A2050" s="12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5"/>
      <c r="M2050" s="9"/>
      <c r="N2050" s="9"/>
      <c r="O2050" s="15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</row>
    <row r="2051" spans="1:208" x14ac:dyDescent="0.2">
      <c r="A2051" s="12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5"/>
      <c r="M2051" s="9"/>
      <c r="N2051" s="9"/>
      <c r="O2051" s="15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</row>
    <row r="2052" spans="1:208" x14ac:dyDescent="0.2">
      <c r="A2052" s="12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5"/>
      <c r="M2052" s="9"/>
      <c r="N2052" s="9"/>
      <c r="O2052" s="15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</row>
    <row r="2053" spans="1:208" x14ac:dyDescent="0.2">
      <c r="A2053" s="12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5"/>
      <c r="M2053" s="9"/>
      <c r="N2053" s="9"/>
      <c r="O2053" s="15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</row>
    <row r="2054" spans="1:208" x14ac:dyDescent="0.2">
      <c r="A2054" s="12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5"/>
      <c r="M2054" s="9"/>
      <c r="N2054" s="9"/>
      <c r="O2054" s="15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</row>
    <row r="2055" spans="1:208" x14ac:dyDescent="0.2">
      <c r="A2055" s="12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5"/>
      <c r="M2055" s="9"/>
      <c r="N2055" s="9"/>
      <c r="O2055" s="15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</row>
    <row r="2056" spans="1:208" x14ac:dyDescent="0.2">
      <c r="A2056" s="12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5"/>
      <c r="M2056" s="9"/>
      <c r="N2056" s="9"/>
      <c r="O2056" s="15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</row>
    <row r="2057" spans="1:208" x14ac:dyDescent="0.2">
      <c r="A2057" s="12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5"/>
      <c r="M2057" s="9"/>
      <c r="N2057" s="9"/>
      <c r="O2057" s="15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</row>
    <row r="2058" spans="1:208" x14ac:dyDescent="0.2">
      <c r="A2058" s="12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5"/>
      <c r="M2058" s="9"/>
      <c r="N2058" s="9"/>
      <c r="O2058" s="15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</row>
    <row r="2059" spans="1:208" x14ac:dyDescent="0.2">
      <c r="A2059" s="12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5"/>
      <c r="M2059" s="9"/>
      <c r="N2059" s="9"/>
      <c r="O2059" s="15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</row>
    <row r="2060" spans="1:208" x14ac:dyDescent="0.2">
      <c r="A2060" s="12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5"/>
      <c r="M2060" s="9"/>
      <c r="N2060" s="9"/>
      <c r="O2060" s="15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</row>
    <row r="2061" spans="1:208" x14ac:dyDescent="0.2">
      <c r="A2061" s="12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5"/>
      <c r="M2061" s="9"/>
      <c r="N2061" s="9"/>
      <c r="O2061" s="15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</row>
    <row r="2062" spans="1:208" x14ac:dyDescent="0.2">
      <c r="A2062" s="12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5"/>
      <c r="M2062" s="9"/>
      <c r="N2062" s="9"/>
      <c r="O2062" s="15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</row>
    <row r="2063" spans="1:208" x14ac:dyDescent="0.2">
      <c r="A2063" s="12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5"/>
      <c r="M2063" s="9"/>
      <c r="N2063" s="9"/>
      <c r="O2063" s="15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</row>
    <row r="2064" spans="1:208" x14ac:dyDescent="0.2">
      <c r="A2064" s="12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5"/>
      <c r="M2064" s="9"/>
      <c r="N2064" s="9"/>
      <c r="O2064" s="15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</row>
    <row r="2065" spans="1:208" x14ac:dyDescent="0.2">
      <c r="A2065" s="12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5"/>
      <c r="M2065" s="9"/>
      <c r="N2065" s="9"/>
      <c r="O2065" s="15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</row>
    <row r="2066" spans="1:208" x14ac:dyDescent="0.2">
      <c r="A2066" s="12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5"/>
      <c r="M2066" s="9"/>
      <c r="N2066" s="9"/>
      <c r="O2066" s="15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</row>
    <row r="2067" spans="1:208" x14ac:dyDescent="0.2">
      <c r="A2067" s="12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5"/>
      <c r="M2067" s="9"/>
      <c r="N2067" s="9"/>
      <c r="O2067" s="15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</row>
    <row r="2068" spans="1:208" x14ac:dyDescent="0.2">
      <c r="A2068" s="12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5"/>
      <c r="M2068" s="9"/>
      <c r="N2068" s="9"/>
      <c r="O2068" s="15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</row>
    <row r="2069" spans="1:208" x14ac:dyDescent="0.2">
      <c r="A2069" s="12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5"/>
      <c r="M2069" s="9"/>
      <c r="N2069" s="9"/>
      <c r="O2069" s="15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</row>
    <row r="2070" spans="1:208" x14ac:dyDescent="0.2">
      <c r="A2070" s="12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5"/>
      <c r="M2070" s="9"/>
      <c r="N2070" s="9"/>
      <c r="O2070" s="15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</row>
    <row r="2071" spans="1:208" x14ac:dyDescent="0.2">
      <c r="A2071" s="12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5"/>
      <c r="M2071" s="9"/>
      <c r="N2071" s="9"/>
      <c r="O2071" s="15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</row>
    <row r="2072" spans="1:208" x14ac:dyDescent="0.2">
      <c r="A2072" s="12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5"/>
      <c r="M2072" s="9"/>
      <c r="N2072" s="9"/>
      <c r="O2072" s="15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</row>
    <row r="2073" spans="1:208" x14ac:dyDescent="0.2">
      <c r="A2073" s="12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5"/>
      <c r="M2073" s="9"/>
      <c r="N2073" s="9"/>
      <c r="O2073" s="15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</row>
    <row r="2074" spans="1:208" x14ac:dyDescent="0.2">
      <c r="A2074" s="12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5"/>
      <c r="M2074" s="9"/>
      <c r="N2074" s="9"/>
      <c r="O2074" s="15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</row>
    <row r="2075" spans="1:208" x14ac:dyDescent="0.2">
      <c r="A2075" s="12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5"/>
      <c r="M2075" s="9"/>
      <c r="N2075" s="9"/>
      <c r="O2075" s="15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</row>
    <row r="2076" spans="1:208" x14ac:dyDescent="0.2">
      <c r="A2076" s="12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5"/>
      <c r="M2076" s="9"/>
      <c r="N2076" s="9"/>
      <c r="O2076" s="15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</row>
    <row r="2077" spans="1:208" x14ac:dyDescent="0.2">
      <c r="A2077" s="12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5"/>
      <c r="M2077" s="9"/>
      <c r="N2077" s="9"/>
      <c r="O2077" s="15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</row>
    <row r="2078" spans="1:208" x14ac:dyDescent="0.2">
      <c r="A2078" s="12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5"/>
      <c r="M2078" s="9"/>
      <c r="N2078" s="9"/>
      <c r="O2078" s="15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</row>
    <row r="2079" spans="1:208" x14ac:dyDescent="0.2">
      <c r="A2079" s="12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5"/>
      <c r="M2079" s="9"/>
      <c r="N2079" s="9"/>
      <c r="O2079" s="15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</row>
    <row r="2080" spans="1:208" x14ac:dyDescent="0.2">
      <c r="A2080" s="12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5"/>
      <c r="M2080" s="9"/>
      <c r="N2080" s="9"/>
      <c r="O2080" s="15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</row>
    <row r="2081" spans="1:208" x14ac:dyDescent="0.2">
      <c r="A2081" s="12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5"/>
      <c r="M2081" s="9"/>
      <c r="N2081" s="9"/>
      <c r="O2081" s="15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</row>
    <row r="2082" spans="1:208" x14ac:dyDescent="0.2">
      <c r="A2082" s="12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5"/>
      <c r="M2082" s="9"/>
      <c r="N2082" s="9"/>
      <c r="O2082" s="15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</row>
    <row r="2083" spans="1:208" x14ac:dyDescent="0.2">
      <c r="A2083" s="12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5"/>
      <c r="M2083" s="9"/>
      <c r="N2083" s="9"/>
      <c r="O2083" s="15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</row>
    <row r="2084" spans="1:208" x14ac:dyDescent="0.2">
      <c r="A2084" s="12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5"/>
      <c r="M2084" s="9"/>
      <c r="N2084" s="9"/>
      <c r="O2084" s="15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</row>
    <row r="2085" spans="1:208" x14ac:dyDescent="0.2">
      <c r="A2085" s="12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5"/>
      <c r="M2085" s="9"/>
      <c r="N2085" s="9"/>
      <c r="O2085" s="15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</row>
    <row r="2086" spans="1:208" x14ac:dyDescent="0.2">
      <c r="A2086" s="12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5"/>
      <c r="M2086" s="9"/>
      <c r="N2086" s="9"/>
      <c r="O2086" s="15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</row>
    <row r="2087" spans="1:208" x14ac:dyDescent="0.2">
      <c r="A2087" s="12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5"/>
      <c r="M2087" s="9"/>
      <c r="N2087" s="9"/>
      <c r="O2087" s="15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</row>
    <row r="2088" spans="1:208" x14ac:dyDescent="0.2">
      <c r="A2088" s="12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5"/>
      <c r="M2088" s="9"/>
      <c r="N2088" s="9"/>
      <c r="O2088" s="15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</row>
    <row r="2089" spans="1:208" x14ac:dyDescent="0.2">
      <c r="A2089" s="12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5"/>
      <c r="M2089" s="9"/>
      <c r="N2089" s="9"/>
      <c r="O2089" s="15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</row>
    <row r="2090" spans="1:208" x14ac:dyDescent="0.2">
      <c r="A2090" s="12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5"/>
      <c r="M2090" s="9"/>
      <c r="N2090" s="9"/>
      <c r="O2090" s="15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</row>
    <row r="2091" spans="1:208" x14ac:dyDescent="0.2">
      <c r="A2091" s="12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5"/>
      <c r="M2091" s="9"/>
      <c r="N2091" s="9"/>
      <c r="O2091" s="15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</row>
    <row r="2092" spans="1:208" x14ac:dyDescent="0.2">
      <c r="A2092" s="12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5"/>
      <c r="M2092" s="9"/>
      <c r="N2092" s="9"/>
      <c r="O2092" s="15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</row>
    <row r="2093" spans="1:208" x14ac:dyDescent="0.2">
      <c r="A2093" s="12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5"/>
      <c r="M2093" s="9"/>
      <c r="N2093" s="9"/>
      <c r="O2093" s="15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</row>
    <row r="2094" spans="1:208" x14ac:dyDescent="0.2">
      <c r="A2094" s="12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5"/>
      <c r="M2094" s="9"/>
      <c r="N2094" s="9"/>
      <c r="O2094" s="15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</row>
    <row r="2095" spans="1:208" x14ac:dyDescent="0.2">
      <c r="A2095" s="12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5"/>
      <c r="M2095" s="9"/>
      <c r="N2095" s="9"/>
      <c r="O2095" s="15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</row>
    <row r="2096" spans="1:208" x14ac:dyDescent="0.2">
      <c r="A2096" s="12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5"/>
      <c r="M2096" s="9"/>
      <c r="N2096" s="9"/>
      <c r="O2096" s="15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</row>
    <row r="2097" spans="1:208" x14ac:dyDescent="0.2">
      <c r="A2097" s="12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5"/>
      <c r="M2097" s="9"/>
      <c r="N2097" s="9"/>
      <c r="O2097" s="15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</row>
    <row r="2098" spans="1:208" x14ac:dyDescent="0.2">
      <c r="A2098" s="12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5"/>
      <c r="M2098" s="9"/>
      <c r="N2098" s="9"/>
      <c r="O2098" s="15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</row>
    <row r="2099" spans="1:208" x14ac:dyDescent="0.2">
      <c r="A2099" s="12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5"/>
      <c r="M2099" s="9"/>
      <c r="N2099" s="9"/>
      <c r="O2099" s="15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</row>
    <row r="2100" spans="1:208" x14ac:dyDescent="0.2">
      <c r="A2100" s="12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5"/>
      <c r="M2100" s="9"/>
      <c r="N2100" s="9"/>
      <c r="O2100" s="15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</row>
    <row r="2101" spans="1:208" x14ac:dyDescent="0.2">
      <c r="A2101" s="12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5"/>
      <c r="M2101" s="9"/>
      <c r="N2101" s="9"/>
      <c r="O2101" s="15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</row>
    <row r="2102" spans="1:208" x14ac:dyDescent="0.2">
      <c r="A2102" s="12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5"/>
      <c r="M2102" s="9"/>
      <c r="N2102" s="9"/>
      <c r="O2102" s="15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</row>
    <row r="2103" spans="1:208" x14ac:dyDescent="0.2">
      <c r="A2103" s="12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5"/>
      <c r="M2103" s="9"/>
      <c r="N2103" s="9"/>
      <c r="O2103" s="15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</row>
    <row r="2104" spans="1:208" x14ac:dyDescent="0.2">
      <c r="A2104" s="12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5"/>
      <c r="M2104" s="9"/>
      <c r="N2104" s="9"/>
      <c r="O2104" s="15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</row>
    <row r="2105" spans="1:208" x14ac:dyDescent="0.2">
      <c r="A2105" s="12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5"/>
      <c r="M2105" s="9"/>
      <c r="N2105" s="9"/>
      <c r="O2105" s="15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</row>
    <row r="2106" spans="1:208" x14ac:dyDescent="0.2">
      <c r="A2106" s="12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5"/>
      <c r="M2106" s="9"/>
      <c r="N2106" s="9"/>
      <c r="O2106" s="15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</row>
    <row r="2107" spans="1:208" x14ac:dyDescent="0.2">
      <c r="A2107" s="12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5"/>
      <c r="M2107" s="9"/>
      <c r="N2107" s="9"/>
      <c r="O2107" s="15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</row>
    <row r="2108" spans="1:208" x14ac:dyDescent="0.2">
      <c r="A2108" s="12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5"/>
      <c r="M2108" s="9"/>
      <c r="N2108" s="9"/>
      <c r="O2108" s="15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</row>
    <row r="2109" spans="1:208" x14ac:dyDescent="0.2">
      <c r="A2109" s="12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5"/>
      <c r="M2109" s="9"/>
      <c r="N2109" s="9"/>
      <c r="O2109" s="15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</row>
    <row r="2110" spans="1:208" x14ac:dyDescent="0.2">
      <c r="A2110" s="12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5"/>
      <c r="M2110" s="9"/>
      <c r="N2110" s="9"/>
      <c r="O2110" s="15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</row>
    <row r="2111" spans="1:208" x14ac:dyDescent="0.2">
      <c r="A2111" s="12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5"/>
      <c r="M2111" s="9"/>
      <c r="N2111" s="9"/>
      <c r="O2111" s="15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</row>
    <row r="2112" spans="1:208" x14ac:dyDescent="0.2">
      <c r="A2112" s="12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5"/>
      <c r="M2112" s="9"/>
      <c r="N2112" s="9"/>
      <c r="O2112" s="15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</row>
    <row r="2113" spans="1:208" x14ac:dyDescent="0.2">
      <c r="A2113" s="12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5"/>
      <c r="M2113" s="9"/>
      <c r="N2113" s="9"/>
      <c r="O2113" s="15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</row>
    <row r="2114" spans="1:208" x14ac:dyDescent="0.2">
      <c r="A2114" s="12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5"/>
      <c r="M2114" s="9"/>
      <c r="N2114" s="9"/>
      <c r="O2114" s="15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</row>
    <row r="2115" spans="1:208" x14ac:dyDescent="0.2">
      <c r="A2115" s="12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5"/>
      <c r="M2115" s="9"/>
      <c r="N2115" s="9"/>
      <c r="O2115" s="15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</row>
    <row r="2116" spans="1:208" x14ac:dyDescent="0.2">
      <c r="A2116" s="12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5"/>
      <c r="M2116" s="9"/>
      <c r="N2116" s="9"/>
      <c r="O2116" s="15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</row>
    <row r="2117" spans="1:208" x14ac:dyDescent="0.2">
      <c r="A2117" s="12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5"/>
      <c r="M2117" s="9"/>
      <c r="N2117" s="9"/>
      <c r="O2117" s="15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</row>
    <row r="2118" spans="1:208" x14ac:dyDescent="0.2">
      <c r="A2118" s="12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5"/>
      <c r="M2118" s="9"/>
      <c r="N2118" s="9"/>
      <c r="O2118" s="15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</row>
    <row r="2119" spans="1:208" x14ac:dyDescent="0.2">
      <c r="A2119" s="12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5"/>
      <c r="M2119" s="9"/>
      <c r="N2119" s="9"/>
      <c r="O2119" s="15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</row>
    <row r="2120" spans="1:208" x14ac:dyDescent="0.2">
      <c r="A2120" s="12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5"/>
      <c r="M2120" s="9"/>
      <c r="N2120" s="9"/>
      <c r="O2120" s="15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</row>
    <row r="2121" spans="1:208" x14ac:dyDescent="0.2">
      <c r="A2121" s="12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5"/>
      <c r="M2121" s="9"/>
      <c r="N2121" s="9"/>
      <c r="O2121" s="15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</row>
    <row r="2122" spans="1:208" x14ac:dyDescent="0.2">
      <c r="A2122" s="12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5"/>
      <c r="M2122" s="9"/>
      <c r="N2122" s="9"/>
      <c r="O2122" s="15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</row>
    <row r="2123" spans="1:208" x14ac:dyDescent="0.2">
      <c r="A2123" s="12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5"/>
      <c r="M2123" s="9"/>
      <c r="N2123" s="9"/>
      <c r="O2123" s="15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</row>
    <row r="2124" spans="1:208" x14ac:dyDescent="0.2">
      <c r="A2124" s="12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5"/>
      <c r="M2124" s="9"/>
      <c r="N2124" s="9"/>
      <c r="O2124" s="15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</row>
    <row r="2125" spans="1:208" x14ac:dyDescent="0.2">
      <c r="A2125" s="12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5"/>
      <c r="M2125" s="9"/>
      <c r="N2125" s="9"/>
      <c r="O2125" s="15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</row>
    <row r="2126" spans="1:208" x14ac:dyDescent="0.2">
      <c r="A2126" s="12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5"/>
      <c r="M2126" s="9"/>
      <c r="N2126" s="9"/>
      <c r="O2126" s="15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</row>
    <row r="2127" spans="1:208" x14ac:dyDescent="0.2">
      <c r="A2127" s="12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5"/>
      <c r="M2127" s="9"/>
      <c r="N2127" s="9"/>
      <c r="O2127" s="15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</row>
    <row r="2128" spans="1:208" x14ac:dyDescent="0.2">
      <c r="A2128" s="12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5"/>
      <c r="M2128" s="9"/>
      <c r="N2128" s="9"/>
      <c r="O2128" s="15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</row>
    <row r="2129" spans="1:208" x14ac:dyDescent="0.2">
      <c r="A2129" s="12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5"/>
      <c r="M2129" s="9"/>
      <c r="N2129" s="9"/>
      <c r="O2129" s="15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</row>
    <row r="2130" spans="1:208" x14ac:dyDescent="0.2">
      <c r="A2130" s="12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5"/>
      <c r="M2130" s="9"/>
      <c r="N2130" s="9"/>
      <c r="O2130" s="15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</row>
    <row r="2131" spans="1:208" x14ac:dyDescent="0.2">
      <c r="A2131" s="12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5"/>
      <c r="M2131" s="9"/>
      <c r="N2131" s="9"/>
      <c r="O2131" s="15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</row>
    <row r="2132" spans="1:208" x14ac:dyDescent="0.2">
      <c r="A2132" s="12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5"/>
      <c r="M2132" s="9"/>
      <c r="N2132" s="9"/>
      <c r="O2132" s="15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</row>
    <row r="2133" spans="1:208" x14ac:dyDescent="0.2">
      <c r="A2133" s="12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5"/>
      <c r="M2133" s="9"/>
      <c r="N2133" s="9"/>
      <c r="O2133" s="15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</row>
    <row r="2134" spans="1:208" x14ac:dyDescent="0.2">
      <c r="A2134" s="12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5"/>
      <c r="M2134" s="9"/>
      <c r="N2134" s="9"/>
      <c r="O2134" s="15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</row>
    <row r="2135" spans="1:208" x14ac:dyDescent="0.2">
      <c r="A2135" s="12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5"/>
      <c r="M2135" s="9"/>
      <c r="N2135" s="9"/>
      <c r="O2135" s="15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</row>
    <row r="2136" spans="1:208" x14ac:dyDescent="0.2">
      <c r="A2136" s="12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5"/>
      <c r="M2136" s="9"/>
      <c r="N2136" s="9"/>
      <c r="O2136" s="15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</row>
    <row r="2137" spans="1:208" x14ac:dyDescent="0.2">
      <c r="A2137" s="12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5"/>
      <c r="M2137" s="9"/>
      <c r="N2137" s="9"/>
      <c r="O2137" s="15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</row>
    <row r="2138" spans="1:208" x14ac:dyDescent="0.2">
      <c r="A2138" s="12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5"/>
      <c r="M2138" s="9"/>
      <c r="N2138" s="9"/>
      <c r="O2138" s="15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</row>
    <row r="2139" spans="1:208" x14ac:dyDescent="0.2">
      <c r="A2139" s="12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5"/>
      <c r="M2139" s="9"/>
      <c r="N2139" s="9"/>
      <c r="O2139" s="15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</row>
    <row r="2140" spans="1:208" x14ac:dyDescent="0.2">
      <c r="A2140" s="12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5"/>
      <c r="M2140" s="9"/>
      <c r="N2140" s="9"/>
      <c r="O2140" s="15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</row>
    <row r="2141" spans="1:208" x14ac:dyDescent="0.2">
      <c r="A2141" s="12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5"/>
      <c r="M2141" s="9"/>
      <c r="N2141" s="9"/>
      <c r="O2141" s="15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</row>
    <row r="2142" spans="1:208" x14ac:dyDescent="0.2">
      <c r="A2142" s="12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5"/>
      <c r="M2142" s="9"/>
      <c r="N2142" s="9"/>
      <c r="O2142" s="15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</row>
    <row r="2143" spans="1:208" x14ac:dyDescent="0.2">
      <c r="A2143" s="12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5"/>
      <c r="M2143" s="9"/>
      <c r="N2143" s="9"/>
      <c r="O2143" s="15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</row>
    <row r="2144" spans="1:208" x14ac:dyDescent="0.2">
      <c r="A2144" s="12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5"/>
      <c r="M2144" s="9"/>
      <c r="N2144" s="9"/>
      <c r="O2144" s="15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</row>
    <row r="2145" spans="1:208" x14ac:dyDescent="0.2">
      <c r="A2145" s="12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5"/>
      <c r="M2145" s="9"/>
      <c r="N2145" s="9"/>
      <c r="O2145" s="15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</row>
    <row r="2146" spans="1:208" x14ac:dyDescent="0.2">
      <c r="A2146" s="12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5"/>
      <c r="M2146" s="9"/>
      <c r="N2146" s="9"/>
      <c r="O2146" s="15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</row>
    <row r="2147" spans="1:208" x14ac:dyDescent="0.2">
      <c r="A2147" s="12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5"/>
      <c r="M2147" s="9"/>
      <c r="N2147" s="9"/>
      <c r="O2147" s="15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</row>
    <row r="2148" spans="1:208" x14ac:dyDescent="0.2">
      <c r="A2148" s="12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5"/>
      <c r="M2148" s="9"/>
      <c r="N2148" s="9"/>
      <c r="O2148" s="15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</row>
    <row r="2149" spans="1:208" x14ac:dyDescent="0.2">
      <c r="A2149" s="12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5"/>
      <c r="M2149" s="9"/>
      <c r="N2149" s="9"/>
      <c r="O2149" s="15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</row>
    <row r="2150" spans="1:208" x14ac:dyDescent="0.2">
      <c r="A2150" s="12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5"/>
      <c r="M2150" s="9"/>
      <c r="N2150" s="9"/>
      <c r="O2150" s="15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</row>
    <row r="2151" spans="1:208" x14ac:dyDescent="0.2">
      <c r="A2151" s="12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5"/>
      <c r="M2151" s="9"/>
      <c r="N2151" s="9"/>
      <c r="O2151" s="15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</row>
    <row r="2152" spans="1:208" x14ac:dyDescent="0.2">
      <c r="A2152" s="12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5"/>
      <c r="M2152" s="9"/>
      <c r="N2152" s="9"/>
      <c r="O2152" s="15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</row>
    <row r="2153" spans="1:208" x14ac:dyDescent="0.2">
      <c r="A2153" s="12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5"/>
      <c r="M2153" s="9"/>
      <c r="N2153" s="9"/>
      <c r="O2153" s="15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</row>
    <row r="2154" spans="1:208" x14ac:dyDescent="0.2">
      <c r="A2154" s="12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5"/>
      <c r="M2154" s="9"/>
      <c r="N2154" s="9"/>
      <c r="O2154" s="15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</row>
    <row r="2155" spans="1:208" x14ac:dyDescent="0.2">
      <c r="A2155" s="12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5"/>
      <c r="M2155" s="9"/>
      <c r="N2155" s="9"/>
      <c r="O2155" s="15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</row>
    <row r="2156" spans="1:208" x14ac:dyDescent="0.2">
      <c r="A2156" s="12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5"/>
      <c r="M2156" s="9"/>
      <c r="N2156" s="9"/>
      <c r="O2156" s="15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</row>
    <row r="2157" spans="1:208" x14ac:dyDescent="0.2">
      <c r="A2157" s="12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5"/>
      <c r="M2157" s="9"/>
      <c r="N2157" s="9"/>
      <c r="O2157" s="15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</row>
    <row r="2158" spans="1:208" x14ac:dyDescent="0.2">
      <c r="A2158" s="12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5"/>
      <c r="M2158" s="9"/>
      <c r="N2158" s="9"/>
      <c r="O2158" s="15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</row>
    <row r="2159" spans="1:208" x14ac:dyDescent="0.2">
      <c r="A2159" s="12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5"/>
      <c r="M2159" s="9"/>
      <c r="N2159" s="9"/>
      <c r="O2159" s="15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</row>
    <row r="2160" spans="1:208" x14ac:dyDescent="0.2">
      <c r="A2160" s="12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5"/>
      <c r="M2160" s="9"/>
      <c r="N2160" s="9"/>
      <c r="O2160" s="15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</row>
    <row r="2161" spans="1:208" x14ac:dyDescent="0.2">
      <c r="A2161" s="12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5"/>
      <c r="M2161" s="9"/>
      <c r="N2161" s="9"/>
      <c r="O2161" s="15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</row>
    <row r="2162" spans="1:208" x14ac:dyDescent="0.2">
      <c r="A2162" s="12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5"/>
      <c r="M2162" s="9"/>
      <c r="N2162" s="9"/>
      <c r="O2162" s="15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</row>
    <row r="2163" spans="1:208" x14ac:dyDescent="0.2">
      <c r="A2163" s="12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5"/>
      <c r="M2163" s="9"/>
      <c r="N2163" s="9"/>
      <c r="O2163" s="15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</row>
    <row r="2164" spans="1:208" x14ac:dyDescent="0.2">
      <c r="A2164" s="12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5"/>
      <c r="M2164" s="9"/>
      <c r="N2164" s="9"/>
      <c r="O2164" s="15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</row>
    <row r="2165" spans="1:208" x14ac:dyDescent="0.2">
      <c r="A2165" s="12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5"/>
      <c r="M2165" s="9"/>
      <c r="N2165" s="9"/>
      <c r="O2165" s="15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</row>
    <row r="2166" spans="1:208" x14ac:dyDescent="0.2">
      <c r="A2166" s="12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5"/>
      <c r="M2166" s="9"/>
      <c r="N2166" s="9"/>
      <c r="O2166" s="15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</row>
    <row r="2167" spans="1:208" x14ac:dyDescent="0.2">
      <c r="A2167" s="12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5"/>
      <c r="M2167" s="9"/>
      <c r="N2167" s="9"/>
      <c r="O2167" s="15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</row>
    <row r="2168" spans="1:208" x14ac:dyDescent="0.2">
      <c r="A2168" s="12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5"/>
      <c r="M2168" s="9"/>
      <c r="N2168" s="9"/>
      <c r="O2168" s="15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</row>
    <row r="2169" spans="1:208" x14ac:dyDescent="0.2">
      <c r="A2169" s="12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5"/>
      <c r="M2169" s="9"/>
      <c r="N2169" s="9"/>
      <c r="O2169" s="15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</row>
    <row r="2170" spans="1:208" x14ac:dyDescent="0.2">
      <c r="A2170" s="12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5"/>
      <c r="M2170" s="9"/>
      <c r="N2170" s="9"/>
      <c r="O2170" s="15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</row>
    <row r="2171" spans="1:208" x14ac:dyDescent="0.2">
      <c r="A2171" s="12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5"/>
      <c r="M2171" s="9"/>
      <c r="N2171" s="9"/>
      <c r="O2171" s="15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</row>
    <row r="2172" spans="1:208" x14ac:dyDescent="0.2">
      <c r="A2172" s="12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5"/>
      <c r="M2172" s="9"/>
      <c r="N2172" s="9"/>
      <c r="O2172" s="15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</row>
    <row r="2173" spans="1:208" x14ac:dyDescent="0.2">
      <c r="A2173" s="12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5"/>
      <c r="M2173" s="9"/>
      <c r="N2173" s="9"/>
      <c r="O2173" s="15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</row>
    <row r="2174" spans="1:208" x14ac:dyDescent="0.2">
      <c r="A2174" s="12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5"/>
      <c r="M2174" s="9"/>
      <c r="N2174" s="9"/>
      <c r="O2174" s="15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</row>
    <row r="2175" spans="1:208" x14ac:dyDescent="0.2">
      <c r="A2175" s="12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5"/>
      <c r="M2175" s="9"/>
      <c r="N2175" s="9"/>
      <c r="O2175" s="15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</row>
    <row r="2176" spans="1:208" x14ac:dyDescent="0.2">
      <c r="A2176" s="12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5"/>
      <c r="M2176" s="9"/>
      <c r="N2176" s="9"/>
      <c r="O2176" s="15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</row>
    <row r="2177" spans="1:208" x14ac:dyDescent="0.2">
      <c r="A2177" s="12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5"/>
      <c r="M2177" s="9"/>
      <c r="N2177" s="9"/>
      <c r="O2177" s="15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</row>
    <row r="2178" spans="1:208" x14ac:dyDescent="0.2">
      <c r="A2178" s="12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5"/>
      <c r="M2178" s="9"/>
      <c r="N2178" s="9"/>
      <c r="O2178" s="15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</row>
    <row r="2179" spans="1:208" x14ac:dyDescent="0.2">
      <c r="A2179" s="12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5"/>
      <c r="M2179" s="9"/>
      <c r="N2179" s="9"/>
      <c r="O2179" s="15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</row>
    <row r="2180" spans="1:208" x14ac:dyDescent="0.2">
      <c r="A2180" s="12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5"/>
      <c r="M2180" s="9"/>
      <c r="N2180" s="9"/>
      <c r="O2180" s="15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</row>
    <row r="2181" spans="1:208" x14ac:dyDescent="0.2">
      <c r="A2181" s="12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5"/>
      <c r="M2181" s="9"/>
      <c r="N2181" s="9"/>
      <c r="O2181" s="15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</row>
    <row r="2182" spans="1:208" x14ac:dyDescent="0.2">
      <c r="A2182" s="12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5"/>
      <c r="M2182" s="9"/>
      <c r="N2182" s="9"/>
      <c r="O2182" s="15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</row>
    <row r="2183" spans="1:208" x14ac:dyDescent="0.2">
      <c r="A2183" s="12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5"/>
      <c r="M2183" s="9"/>
      <c r="N2183" s="9"/>
      <c r="O2183" s="15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</row>
    <row r="2184" spans="1:208" x14ac:dyDescent="0.2">
      <c r="A2184" s="12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5"/>
      <c r="M2184" s="9"/>
      <c r="N2184" s="9"/>
      <c r="O2184" s="15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</row>
    <row r="2185" spans="1:208" x14ac:dyDescent="0.2">
      <c r="A2185" s="12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5"/>
      <c r="M2185" s="9"/>
      <c r="N2185" s="9"/>
      <c r="O2185" s="15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</row>
    <row r="2186" spans="1:208" x14ac:dyDescent="0.2">
      <c r="A2186" s="12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5"/>
      <c r="M2186" s="9"/>
      <c r="N2186" s="9"/>
      <c r="O2186" s="15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</row>
    <row r="2187" spans="1:208" x14ac:dyDescent="0.2">
      <c r="A2187" s="12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5"/>
      <c r="M2187" s="9"/>
      <c r="N2187" s="9"/>
      <c r="O2187" s="15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</row>
    <row r="2188" spans="1:208" x14ac:dyDescent="0.2">
      <c r="A2188" s="12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5"/>
      <c r="M2188" s="9"/>
      <c r="N2188" s="9"/>
      <c r="O2188" s="15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</row>
    <row r="2189" spans="1:208" x14ac:dyDescent="0.2">
      <c r="A2189" s="12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5"/>
      <c r="M2189" s="9"/>
      <c r="N2189" s="9"/>
      <c r="O2189" s="15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</row>
    <row r="2190" spans="1:208" x14ac:dyDescent="0.2">
      <c r="A2190" s="12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5"/>
      <c r="M2190" s="9"/>
      <c r="N2190" s="9"/>
      <c r="O2190" s="15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</row>
    <row r="2191" spans="1:208" x14ac:dyDescent="0.2">
      <c r="A2191" s="12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5"/>
      <c r="M2191" s="9"/>
      <c r="N2191" s="9"/>
      <c r="O2191" s="15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</row>
    <row r="2192" spans="1:208" x14ac:dyDescent="0.2">
      <c r="A2192" s="12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5"/>
      <c r="M2192" s="9"/>
      <c r="N2192" s="9"/>
      <c r="O2192" s="15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</row>
    <row r="2193" spans="1:208" x14ac:dyDescent="0.2">
      <c r="A2193" s="12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5"/>
      <c r="M2193" s="9"/>
      <c r="N2193" s="9"/>
      <c r="O2193" s="15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</row>
    <row r="2194" spans="1:208" x14ac:dyDescent="0.2">
      <c r="A2194" s="12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5"/>
      <c r="M2194" s="9"/>
      <c r="N2194" s="9"/>
      <c r="O2194" s="15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</row>
    <row r="2195" spans="1:208" x14ac:dyDescent="0.2">
      <c r="A2195" s="12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5"/>
      <c r="M2195" s="9"/>
      <c r="N2195" s="9"/>
      <c r="O2195" s="15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</row>
    <row r="2196" spans="1:208" x14ac:dyDescent="0.2">
      <c r="A2196" s="12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5"/>
      <c r="M2196" s="9"/>
      <c r="N2196" s="9"/>
      <c r="O2196" s="15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</row>
    <row r="2197" spans="1:208" x14ac:dyDescent="0.2">
      <c r="A2197" s="12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5"/>
      <c r="M2197" s="9"/>
      <c r="N2197" s="9"/>
      <c r="O2197" s="15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</row>
    <row r="2198" spans="1:208" x14ac:dyDescent="0.2">
      <c r="A2198" s="12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5"/>
      <c r="M2198" s="9"/>
      <c r="N2198" s="9"/>
      <c r="O2198" s="15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</row>
    <row r="2199" spans="1:208" x14ac:dyDescent="0.2">
      <c r="A2199" s="12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5"/>
      <c r="M2199" s="9"/>
      <c r="N2199" s="9"/>
      <c r="O2199" s="15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</row>
    <row r="2200" spans="1:208" x14ac:dyDescent="0.2">
      <c r="A2200" s="12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5"/>
      <c r="M2200" s="9"/>
      <c r="N2200" s="9"/>
      <c r="O2200" s="15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</row>
    <row r="2201" spans="1:208" x14ac:dyDescent="0.2">
      <c r="A2201" s="12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5"/>
      <c r="M2201" s="9"/>
      <c r="N2201" s="9"/>
      <c r="O2201" s="15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</row>
    <row r="2202" spans="1:208" x14ac:dyDescent="0.2">
      <c r="A2202" s="12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5"/>
      <c r="M2202" s="9"/>
      <c r="N2202" s="9"/>
      <c r="O2202" s="15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</row>
    <row r="2203" spans="1:208" x14ac:dyDescent="0.2">
      <c r="A2203" s="12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5"/>
      <c r="M2203" s="9"/>
      <c r="N2203" s="9"/>
      <c r="O2203" s="15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</row>
    <row r="2204" spans="1:208" x14ac:dyDescent="0.2">
      <c r="A2204" s="12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5"/>
      <c r="M2204" s="9"/>
      <c r="N2204" s="9"/>
      <c r="O2204" s="15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</row>
    <row r="2205" spans="1:208" x14ac:dyDescent="0.2">
      <c r="A2205" s="12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5"/>
      <c r="M2205" s="9"/>
      <c r="N2205" s="9"/>
      <c r="O2205" s="15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</row>
    <row r="2206" spans="1:208" x14ac:dyDescent="0.2">
      <c r="A2206" s="12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5"/>
      <c r="M2206" s="9"/>
      <c r="N2206" s="9"/>
      <c r="O2206" s="15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</row>
    <row r="2207" spans="1:208" x14ac:dyDescent="0.2">
      <c r="A2207" s="12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5"/>
      <c r="M2207" s="9"/>
      <c r="N2207" s="9"/>
      <c r="O2207" s="15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</row>
    <row r="2208" spans="1:208" x14ac:dyDescent="0.2">
      <c r="A2208" s="12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5"/>
      <c r="M2208" s="9"/>
      <c r="N2208" s="9"/>
      <c r="O2208" s="15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</row>
    <row r="2209" spans="1:208" x14ac:dyDescent="0.2">
      <c r="A2209" s="12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5"/>
      <c r="M2209" s="9"/>
      <c r="N2209" s="9"/>
      <c r="O2209" s="15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</row>
    <row r="2210" spans="1:208" x14ac:dyDescent="0.2">
      <c r="A2210" s="12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5"/>
      <c r="M2210" s="9"/>
      <c r="N2210" s="9"/>
      <c r="O2210" s="15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</row>
    <row r="2211" spans="1:208" x14ac:dyDescent="0.2">
      <c r="A2211" s="12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5"/>
      <c r="M2211" s="9"/>
      <c r="N2211" s="9"/>
      <c r="O2211" s="15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</row>
    <row r="2212" spans="1:208" x14ac:dyDescent="0.2">
      <c r="A2212" s="12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5"/>
      <c r="M2212" s="9"/>
      <c r="N2212" s="9"/>
      <c r="O2212" s="15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</row>
    <row r="2213" spans="1:208" x14ac:dyDescent="0.2">
      <c r="A2213" s="12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5"/>
      <c r="M2213" s="9"/>
      <c r="N2213" s="9"/>
      <c r="O2213" s="15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</row>
    <row r="2214" spans="1:208" x14ac:dyDescent="0.2">
      <c r="A2214" s="12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5"/>
      <c r="M2214" s="9"/>
      <c r="N2214" s="9"/>
      <c r="O2214" s="15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</row>
    <row r="2215" spans="1:208" x14ac:dyDescent="0.2">
      <c r="A2215" s="12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5"/>
      <c r="M2215" s="9"/>
      <c r="N2215" s="9"/>
      <c r="O2215" s="15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</row>
    <row r="2216" spans="1:208" x14ac:dyDescent="0.2">
      <c r="A2216" s="12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5"/>
      <c r="M2216" s="9"/>
      <c r="N2216" s="9"/>
      <c r="O2216" s="15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</row>
    <row r="2217" spans="1:208" x14ac:dyDescent="0.2">
      <c r="A2217" s="12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5"/>
      <c r="M2217" s="9"/>
      <c r="N2217" s="9"/>
      <c r="O2217" s="15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</row>
    <row r="2218" spans="1:208" x14ac:dyDescent="0.2">
      <c r="A2218" s="12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5"/>
      <c r="M2218" s="9"/>
      <c r="N2218" s="9"/>
      <c r="O2218" s="15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</row>
    <row r="2219" spans="1:208" x14ac:dyDescent="0.2">
      <c r="A2219" s="12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5"/>
      <c r="M2219" s="9"/>
      <c r="N2219" s="9"/>
      <c r="O2219" s="15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</row>
    <row r="2220" spans="1:208" x14ac:dyDescent="0.2">
      <c r="A2220" s="12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5"/>
      <c r="M2220" s="9"/>
      <c r="N2220" s="9"/>
      <c r="O2220" s="15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</row>
    <row r="2221" spans="1:208" x14ac:dyDescent="0.2">
      <c r="A2221" s="12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5"/>
      <c r="M2221" s="9"/>
      <c r="N2221" s="9"/>
      <c r="O2221" s="15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</row>
    <row r="2222" spans="1:208" x14ac:dyDescent="0.2">
      <c r="A2222" s="12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5"/>
      <c r="M2222" s="9"/>
      <c r="N2222" s="9"/>
      <c r="O2222" s="15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</row>
    <row r="2223" spans="1:208" x14ac:dyDescent="0.2">
      <c r="A2223" s="12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5"/>
      <c r="M2223" s="9"/>
      <c r="N2223" s="9"/>
      <c r="O2223" s="15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</row>
    <row r="2224" spans="1:208" x14ac:dyDescent="0.2">
      <c r="A2224" s="12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5"/>
      <c r="M2224" s="9"/>
      <c r="N2224" s="9"/>
      <c r="O2224" s="15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</row>
    <row r="2225" spans="1:208" x14ac:dyDescent="0.2">
      <c r="A2225" s="12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5"/>
      <c r="M2225" s="9"/>
      <c r="N2225" s="9"/>
      <c r="O2225" s="15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</row>
    <row r="2226" spans="1:208" x14ac:dyDescent="0.2">
      <c r="A2226" s="12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5"/>
      <c r="M2226" s="9"/>
      <c r="N2226" s="9"/>
      <c r="O2226" s="15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</row>
    <row r="2227" spans="1:208" x14ac:dyDescent="0.2">
      <c r="A2227" s="12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5"/>
      <c r="M2227" s="9"/>
      <c r="N2227" s="9"/>
      <c r="O2227" s="15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</row>
    <row r="2228" spans="1:208" x14ac:dyDescent="0.2">
      <c r="A2228" s="12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5"/>
      <c r="M2228" s="9"/>
      <c r="N2228" s="9"/>
      <c r="O2228" s="15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</row>
    <row r="2229" spans="1:208" x14ac:dyDescent="0.2">
      <c r="A2229" s="12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5"/>
      <c r="M2229" s="9"/>
      <c r="N2229" s="9"/>
      <c r="O2229" s="15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</row>
    <row r="2230" spans="1:208" x14ac:dyDescent="0.2">
      <c r="A2230" s="12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5"/>
      <c r="M2230" s="9"/>
      <c r="N2230" s="9"/>
      <c r="O2230" s="15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</row>
    <row r="2231" spans="1:208" x14ac:dyDescent="0.2">
      <c r="A2231" s="12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5"/>
      <c r="M2231" s="9"/>
      <c r="N2231" s="9"/>
      <c r="O2231" s="15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</row>
    <row r="2232" spans="1:208" x14ac:dyDescent="0.2">
      <c r="A2232" s="12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5"/>
      <c r="M2232" s="9"/>
      <c r="N2232" s="9"/>
      <c r="O2232" s="15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</row>
    <row r="2233" spans="1:208" x14ac:dyDescent="0.2">
      <c r="A2233" s="12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5"/>
      <c r="M2233" s="9"/>
      <c r="N2233" s="9"/>
      <c r="O2233" s="15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</row>
    <row r="2234" spans="1:208" x14ac:dyDescent="0.2">
      <c r="A2234" s="12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5"/>
      <c r="M2234" s="9"/>
      <c r="N2234" s="9"/>
      <c r="O2234" s="15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</row>
    <row r="2235" spans="1:208" x14ac:dyDescent="0.2">
      <c r="A2235" s="12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5"/>
      <c r="M2235" s="9"/>
      <c r="N2235" s="9"/>
      <c r="O2235" s="15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</row>
    <row r="2236" spans="1:208" x14ac:dyDescent="0.2">
      <c r="A2236" s="12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5"/>
      <c r="M2236" s="9"/>
      <c r="N2236" s="9"/>
      <c r="O2236" s="15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</row>
    <row r="2237" spans="1:208" x14ac:dyDescent="0.2">
      <c r="A2237" s="12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5"/>
      <c r="M2237" s="9"/>
      <c r="N2237" s="9"/>
      <c r="O2237" s="15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</row>
    <row r="2238" spans="1:208" x14ac:dyDescent="0.2">
      <c r="A2238" s="12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5"/>
      <c r="M2238" s="9"/>
      <c r="N2238" s="9"/>
      <c r="O2238" s="15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</row>
    <row r="2239" spans="1:208" x14ac:dyDescent="0.2">
      <c r="A2239" s="12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5"/>
      <c r="M2239" s="9"/>
      <c r="N2239" s="9"/>
      <c r="O2239" s="15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</row>
    <row r="2240" spans="1:208" x14ac:dyDescent="0.2">
      <c r="A2240" s="12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5"/>
      <c r="M2240" s="9"/>
      <c r="N2240" s="9"/>
      <c r="O2240" s="15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</row>
    <row r="2241" spans="1:208" x14ac:dyDescent="0.2">
      <c r="A2241" s="12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5"/>
      <c r="M2241" s="9"/>
      <c r="N2241" s="9"/>
      <c r="O2241" s="15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</row>
    <row r="2242" spans="1:208" x14ac:dyDescent="0.2">
      <c r="A2242" s="12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5"/>
      <c r="M2242" s="9"/>
      <c r="N2242" s="9"/>
      <c r="O2242" s="15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</row>
    <row r="2243" spans="1:208" x14ac:dyDescent="0.2">
      <c r="A2243" s="12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5"/>
      <c r="M2243" s="9"/>
      <c r="N2243" s="9"/>
      <c r="O2243" s="15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</row>
    <row r="2244" spans="1:208" x14ac:dyDescent="0.2">
      <c r="A2244" s="12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5"/>
      <c r="M2244" s="9"/>
      <c r="N2244" s="9"/>
      <c r="O2244" s="15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</row>
    <row r="2245" spans="1:208" x14ac:dyDescent="0.2">
      <c r="A2245" s="12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5"/>
      <c r="M2245" s="9"/>
      <c r="N2245" s="9"/>
      <c r="O2245" s="15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</row>
    <row r="2246" spans="1:208" x14ac:dyDescent="0.2">
      <c r="A2246" s="12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5"/>
      <c r="M2246" s="9"/>
      <c r="N2246" s="9"/>
      <c r="O2246" s="15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</row>
    <row r="2247" spans="1:208" x14ac:dyDescent="0.2">
      <c r="A2247" s="12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5"/>
      <c r="M2247" s="9"/>
      <c r="N2247" s="9"/>
      <c r="O2247" s="15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</row>
    <row r="2248" spans="1:208" x14ac:dyDescent="0.2">
      <c r="A2248" s="12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5"/>
      <c r="M2248" s="9"/>
      <c r="N2248" s="9"/>
      <c r="O2248" s="15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</row>
    <row r="2249" spans="1:208" x14ac:dyDescent="0.2">
      <c r="A2249" s="12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5"/>
      <c r="M2249" s="9"/>
      <c r="N2249" s="9"/>
      <c r="O2249" s="15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</row>
    <row r="2250" spans="1:208" x14ac:dyDescent="0.2">
      <c r="A2250" s="12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5"/>
      <c r="M2250" s="9"/>
      <c r="N2250" s="9"/>
      <c r="O2250" s="15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</row>
    <row r="2251" spans="1:208" x14ac:dyDescent="0.2">
      <c r="A2251" s="12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5"/>
      <c r="M2251" s="9"/>
      <c r="N2251" s="9"/>
      <c r="O2251" s="15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</row>
    <row r="2252" spans="1:208" x14ac:dyDescent="0.2">
      <c r="A2252" s="12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5"/>
      <c r="M2252" s="9"/>
      <c r="N2252" s="9"/>
      <c r="O2252" s="15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</row>
    <row r="2253" spans="1:208" x14ac:dyDescent="0.2">
      <c r="A2253" s="12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5"/>
      <c r="M2253" s="9"/>
      <c r="N2253" s="9"/>
      <c r="O2253" s="15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</row>
    <row r="2254" spans="1:208" x14ac:dyDescent="0.2">
      <c r="A2254" s="12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5"/>
      <c r="M2254" s="9"/>
      <c r="N2254" s="9"/>
      <c r="O2254" s="15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</row>
    <row r="2255" spans="1:208" x14ac:dyDescent="0.2">
      <c r="A2255" s="12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5"/>
      <c r="M2255" s="9"/>
      <c r="N2255" s="9"/>
      <c r="O2255" s="15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</row>
    <row r="2256" spans="1:208" x14ac:dyDescent="0.2">
      <c r="A2256" s="12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5"/>
      <c r="M2256" s="9"/>
      <c r="N2256" s="9"/>
      <c r="O2256" s="15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</row>
    <row r="2257" spans="1:208" x14ac:dyDescent="0.2">
      <c r="A2257" s="12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5"/>
      <c r="M2257" s="9"/>
      <c r="N2257" s="9"/>
      <c r="O2257" s="15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</row>
    <row r="2258" spans="1:208" x14ac:dyDescent="0.2">
      <c r="A2258" s="12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5"/>
      <c r="M2258" s="9"/>
      <c r="N2258" s="9"/>
      <c r="O2258" s="15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</row>
    <row r="2259" spans="1:208" x14ac:dyDescent="0.2">
      <c r="A2259" s="12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5"/>
      <c r="M2259" s="9"/>
      <c r="N2259" s="9"/>
      <c r="O2259" s="15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</row>
    <row r="2260" spans="1:208" x14ac:dyDescent="0.2">
      <c r="A2260" s="12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5"/>
      <c r="M2260" s="9"/>
      <c r="N2260" s="9"/>
      <c r="O2260" s="15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</row>
    <row r="2261" spans="1:208" x14ac:dyDescent="0.2">
      <c r="A2261" s="12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5"/>
      <c r="M2261" s="9"/>
      <c r="N2261" s="9"/>
      <c r="O2261" s="15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</row>
    <row r="2262" spans="1:208" x14ac:dyDescent="0.2">
      <c r="A2262" s="12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5"/>
      <c r="M2262" s="9"/>
      <c r="N2262" s="9"/>
      <c r="O2262" s="15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</row>
    <row r="2263" spans="1:208" x14ac:dyDescent="0.2">
      <c r="A2263" s="12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5"/>
      <c r="M2263" s="9"/>
      <c r="N2263" s="9"/>
      <c r="O2263" s="15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</row>
    <row r="2264" spans="1:208" x14ac:dyDescent="0.2">
      <c r="A2264" s="12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5"/>
      <c r="M2264" s="9"/>
      <c r="N2264" s="9"/>
      <c r="O2264" s="15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</row>
    <row r="2265" spans="1:208" x14ac:dyDescent="0.2">
      <c r="A2265" s="12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5"/>
      <c r="M2265" s="9"/>
      <c r="N2265" s="9"/>
      <c r="O2265" s="15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</row>
    <row r="2266" spans="1:208" x14ac:dyDescent="0.2">
      <c r="A2266" s="12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5"/>
      <c r="M2266" s="9"/>
      <c r="N2266" s="9"/>
      <c r="O2266" s="15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</row>
    <row r="2267" spans="1:208" x14ac:dyDescent="0.2">
      <c r="A2267" s="12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5"/>
      <c r="M2267" s="9"/>
      <c r="N2267" s="9"/>
      <c r="O2267" s="15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</row>
    <row r="2268" spans="1:208" x14ac:dyDescent="0.2">
      <c r="A2268" s="12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5"/>
      <c r="M2268" s="9"/>
      <c r="N2268" s="9"/>
      <c r="O2268" s="15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</row>
    <row r="2269" spans="1:208" x14ac:dyDescent="0.2">
      <c r="A2269" s="12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5"/>
      <c r="M2269" s="9"/>
      <c r="N2269" s="9"/>
      <c r="O2269" s="15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</row>
    <row r="2270" spans="1:208" x14ac:dyDescent="0.2">
      <c r="A2270" s="12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5"/>
      <c r="M2270" s="9"/>
      <c r="N2270" s="9"/>
      <c r="O2270" s="15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</row>
    <row r="2271" spans="1:208" x14ac:dyDescent="0.2">
      <c r="A2271" s="12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5"/>
      <c r="M2271" s="9"/>
      <c r="N2271" s="9"/>
      <c r="O2271" s="15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</row>
    <row r="2272" spans="1:208" x14ac:dyDescent="0.2">
      <c r="A2272" s="12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5"/>
      <c r="M2272" s="9"/>
      <c r="N2272" s="9"/>
      <c r="O2272" s="15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</row>
    <row r="2273" spans="1:208" x14ac:dyDescent="0.2">
      <c r="A2273" s="12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5"/>
      <c r="M2273" s="9"/>
      <c r="N2273" s="9"/>
      <c r="O2273" s="15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</row>
    <row r="2274" spans="1:208" x14ac:dyDescent="0.2">
      <c r="A2274" s="12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5"/>
      <c r="M2274" s="9"/>
      <c r="N2274" s="9"/>
      <c r="O2274" s="15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</row>
    <row r="2275" spans="1:208" x14ac:dyDescent="0.2">
      <c r="A2275" s="12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5"/>
      <c r="M2275" s="9"/>
      <c r="N2275" s="9"/>
      <c r="O2275" s="15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</row>
    <row r="2276" spans="1:208" x14ac:dyDescent="0.2">
      <c r="A2276" s="12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5"/>
      <c r="M2276" s="9"/>
      <c r="N2276" s="9"/>
      <c r="O2276" s="15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</row>
    <row r="2277" spans="1:208" x14ac:dyDescent="0.2">
      <c r="A2277" s="12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5"/>
      <c r="M2277" s="9"/>
      <c r="N2277" s="9"/>
      <c r="O2277" s="15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</row>
    <row r="2278" spans="1:208" x14ac:dyDescent="0.2">
      <c r="A2278" s="12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5"/>
      <c r="M2278" s="9"/>
      <c r="N2278" s="9"/>
      <c r="O2278" s="15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</row>
    <row r="2279" spans="1:208" x14ac:dyDescent="0.2">
      <c r="A2279" s="12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5"/>
      <c r="M2279" s="9"/>
      <c r="N2279" s="9"/>
      <c r="O2279" s="15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</row>
    <row r="2280" spans="1:208" x14ac:dyDescent="0.2">
      <c r="A2280" s="12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5"/>
      <c r="M2280" s="9"/>
      <c r="N2280" s="9"/>
      <c r="O2280" s="15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</row>
    <row r="2281" spans="1:208" x14ac:dyDescent="0.2">
      <c r="A2281" s="12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5"/>
      <c r="M2281" s="9"/>
      <c r="N2281" s="9"/>
      <c r="O2281" s="15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</row>
    <row r="2282" spans="1:208" x14ac:dyDescent="0.2">
      <c r="A2282" s="12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5"/>
      <c r="M2282" s="9"/>
      <c r="N2282" s="9"/>
      <c r="O2282" s="15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</row>
    <row r="2283" spans="1:208" x14ac:dyDescent="0.2">
      <c r="A2283" s="12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5"/>
      <c r="M2283" s="9"/>
      <c r="N2283" s="9"/>
      <c r="O2283" s="15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</row>
    <row r="2284" spans="1:208" x14ac:dyDescent="0.2">
      <c r="A2284" s="12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5"/>
      <c r="M2284" s="9"/>
      <c r="N2284" s="9"/>
      <c r="O2284" s="15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</row>
    <row r="2285" spans="1:208" x14ac:dyDescent="0.2">
      <c r="A2285" s="12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5"/>
      <c r="M2285" s="9"/>
      <c r="N2285" s="9"/>
      <c r="O2285" s="15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</row>
    <row r="2286" spans="1:208" x14ac:dyDescent="0.2">
      <c r="A2286" s="12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5"/>
      <c r="M2286" s="9"/>
      <c r="N2286" s="9"/>
      <c r="O2286" s="15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</row>
    <row r="2287" spans="1:208" x14ac:dyDescent="0.2">
      <c r="A2287" s="12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5"/>
      <c r="M2287" s="9"/>
      <c r="N2287" s="9"/>
      <c r="O2287" s="15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</row>
    <row r="2288" spans="1:208" x14ac:dyDescent="0.2">
      <c r="A2288" s="12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5"/>
      <c r="M2288" s="9"/>
      <c r="N2288" s="9"/>
      <c r="O2288" s="15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</row>
    <row r="2289" spans="1:208" x14ac:dyDescent="0.2">
      <c r="A2289" s="12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5"/>
      <c r="M2289" s="9"/>
      <c r="N2289" s="9"/>
      <c r="O2289" s="15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</row>
    <row r="2290" spans="1:208" x14ac:dyDescent="0.2">
      <c r="A2290" s="12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5"/>
      <c r="M2290" s="9"/>
      <c r="N2290" s="9"/>
      <c r="O2290" s="15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</row>
    <row r="2291" spans="1:208" x14ac:dyDescent="0.2">
      <c r="A2291" s="12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5"/>
      <c r="M2291" s="9"/>
      <c r="N2291" s="9"/>
      <c r="O2291" s="15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</row>
    <row r="2292" spans="1:208" x14ac:dyDescent="0.2">
      <c r="A2292" s="12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5"/>
      <c r="M2292" s="9"/>
      <c r="N2292" s="9"/>
      <c r="O2292" s="15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</row>
    <row r="2293" spans="1:208" x14ac:dyDescent="0.2">
      <c r="A2293" s="12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5"/>
      <c r="M2293" s="9"/>
      <c r="N2293" s="9"/>
      <c r="O2293" s="15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</row>
    <row r="2294" spans="1:208" x14ac:dyDescent="0.2">
      <c r="A2294" s="12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5"/>
      <c r="M2294" s="9"/>
      <c r="N2294" s="9"/>
      <c r="O2294" s="15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</row>
    <row r="2295" spans="1:208" x14ac:dyDescent="0.2">
      <c r="A2295" s="12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5"/>
      <c r="M2295" s="9"/>
      <c r="N2295" s="9"/>
      <c r="O2295" s="15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</row>
    <row r="2296" spans="1:208" x14ac:dyDescent="0.2">
      <c r="A2296" s="12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5"/>
      <c r="M2296" s="9"/>
      <c r="N2296" s="9"/>
      <c r="O2296" s="15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</row>
    <row r="2297" spans="1:208" x14ac:dyDescent="0.2">
      <c r="A2297" s="12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5"/>
      <c r="M2297" s="9"/>
      <c r="N2297" s="9"/>
      <c r="O2297" s="15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</row>
    <row r="2298" spans="1:208" x14ac:dyDescent="0.2">
      <c r="A2298" s="12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5"/>
      <c r="M2298" s="9"/>
      <c r="N2298" s="9"/>
      <c r="O2298" s="15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</row>
    <row r="2299" spans="1:208" x14ac:dyDescent="0.2">
      <c r="A2299" s="12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5"/>
      <c r="M2299" s="9"/>
      <c r="N2299" s="9"/>
      <c r="O2299" s="15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</row>
    <row r="2300" spans="1:208" x14ac:dyDescent="0.2">
      <c r="A2300" s="12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5"/>
      <c r="M2300" s="9"/>
      <c r="N2300" s="9"/>
      <c r="O2300" s="15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</row>
    <row r="2301" spans="1:208" x14ac:dyDescent="0.2">
      <c r="A2301" s="12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5"/>
      <c r="M2301" s="9"/>
      <c r="N2301" s="9"/>
      <c r="O2301" s="15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</row>
    <row r="2302" spans="1:208" x14ac:dyDescent="0.2">
      <c r="A2302" s="12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5"/>
      <c r="M2302" s="9"/>
      <c r="N2302" s="9"/>
      <c r="O2302" s="15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</row>
    <row r="2303" spans="1:208" x14ac:dyDescent="0.2">
      <c r="A2303" s="12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5"/>
      <c r="M2303" s="9"/>
      <c r="N2303" s="9"/>
      <c r="O2303" s="15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</row>
    <row r="2304" spans="1:208" x14ac:dyDescent="0.2">
      <c r="A2304" s="12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5"/>
      <c r="M2304" s="9"/>
      <c r="N2304" s="9"/>
      <c r="O2304" s="15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</row>
    <row r="2305" spans="1:208" x14ac:dyDescent="0.2">
      <c r="A2305" s="12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5"/>
      <c r="M2305" s="9"/>
      <c r="N2305" s="9"/>
      <c r="O2305" s="15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</row>
    <row r="2306" spans="1:208" x14ac:dyDescent="0.2">
      <c r="A2306" s="12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5"/>
      <c r="M2306" s="9"/>
      <c r="N2306" s="9"/>
      <c r="O2306" s="15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</row>
    <row r="2307" spans="1:208" x14ac:dyDescent="0.2">
      <c r="A2307" s="12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5"/>
      <c r="M2307" s="9"/>
      <c r="N2307" s="9"/>
      <c r="O2307" s="15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</row>
    <row r="2308" spans="1:208" x14ac:dyDescent="0.2">
      <c r="A2308" s="12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5"/>
      <c r="M2308" s="9"/>
      <c r="N2308" s="9"/>
      <c r="O2308" s="15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</row>
    <row r="2309" spans="1:208" x14ac:dyDescent="0.2">
      <c r="A2309" s="12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5"/>
      <c r="M2309" s="9"/>
      <c r="N2309" s="9"/>
      <c r="O2309" s="15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</row>
    <row r="2310" spans="1:208" x14ac:dyDescent="0.2">
      <c r="A2310" s="12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5"/>
      <c r="M2310" s="9"/>
      <c r="N2310" s="9"/>
      <c r="O2310" s="15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</row>
    <row r="2311" spans="1:208" x14ac:dyDescent="0.2">
      <c r="A2311" s="12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5"/>
      <c r="M2311" s="9"/>
      <c r="N2311" s="9"/>
      <c r="O2311" s="15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</row>
    <row r="2312" spans="1:208" x14ac:dyDescent="0.2">
      <c r="A2312" s="12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5"/>
      <c r="M2312" s="9"/>
      <c r="N2312" s="9"/>
      <c r="O2312" s="15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</row>
    <row r="2313" spans="1:208" x14ac:dyDescent="0.2">
      <c r="A2313" s="12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5"/>
      <c r="M2313" s="9"/>
      <c r="N2313" s="9"/>
      <c r="O2313" s="15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</row>
    <row r="2314" spans="1:208" x14ac:dyDescent="0.2">
      <c r="A2314" s="12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5"/>
      <c r="M2314" s="9"/>
      <c r="N2314" s="9"/>
      <c r="O2314" s="15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</row>
    <row r="2315" spans="1:208" x14ac:dyDescent="0.2">
      <c r="A2315" s="12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5"/>
      <c r="M2315" s="9"/>
      <c r="N2315" s="9"/>
      <c r="O2315" s="15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</row>
    <row r="2316" spans="1:208" x14ac:dyDescent="0.2">
      <c r="A2316" s="12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5"/>
      <c r="M2316" s="9"/>
      <c r="N2316" s="9"/>
      <c r="O2316" s="15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</row>
    <row r="2317" spans="1:208" x14ac:dyDescent="0.2">
      <c r="A2317" s="12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5"/>
      <c r="M2317" s="9"/>
      <c r="N2317" s="9"/>
      <c r="O2317" s="15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</row>
    <row r="2318" spans="1:208" x14ac:dyDescent="0.2">
      <c r="A2318" s="12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5"/>
      <c r="M2318" s="9"/>
      <c r="N2318" s="9"/>
      <c r="O2318" s="15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</row>
    <row r="2319" spans="1:208" x14ac:dyDescent="0.2">
      <c r="A2319" s="12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5"/>
      <c r="M2319" s="9"/>
      <c r="N2319" s="9"/>
      <c r="O2319" s="15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</row>
    <row r="2320" spans="1:208" x14ac:dyDescent="0.2">
      <c r="A2320" s="12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5"/>
      <c r="M2320" s="9"/>
      <c r="N2320" s="9"/>
      <c r="O2320" s="15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</row>
    <row r="2321" spans="1:208" x14ac:dyDescent="0.2">
      <c r="A2321" s="12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5"/>
      <c r="M2321" s="9"/>
      <c r="N2321" s="9"/>
      <c r="O2321" s="15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</row>
    <row r="2322" spans="1:208" x14ac:dyDescent="0.2">
      <c r="A2322" s="12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5"/>
      <c r="M2322" s="9"/>
      <c r="N2322" s="9"/>
      <c r="O2322" s="15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</row>
    <row r="2323" spans="1:208" x14ac:dyDescent="0.2">
      <c r="A2323" s="12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5"/>
      <c r="M2323" s="9"/>
      <c r="N2323" s="9"/>
      <c r="O2323" s="15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</row>
    <row r="2324" spans="1:208" x14ac:dyDescent="0.2">
      <c r="A2324" s="12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5"/>
      <c r="M2324" s="9"/>
      <c r="N2324" s="9"/>
      <c r="O2324" s="15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</row>
    <row r="2325" spans="1:208" x14ac:dyDescent="0.2">
      <c r="A2325" s="12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5"/>
      <c r="M2325" s="9"/>
      <c r="N2325" s="9"/>
      <c r="O2325" s="15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</row>
    <row r="2326" spans="1:208" x14ac:dyDescent="0.2">
      <c r="A2326" s="12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5"/>
      <c r="M2326" s="9"/>
      <c r="N2326" s="9"/>
      <c r="O2326" s="15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</row>
    <row r="2327" spans="1:208" x14ac:dyDescent="0.2">
      <c r="A2327" s="12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5"/>
      <c r="M2327" s="9"/>
      <c r="N2327" s="9"/>
      <c r="O2327" s="15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</row>
    <row r="2328" spans="1:208" x14ac:dyDescent="0.2">
      <c r="A2328" s="12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5"/>
      <c r="M2328" s="9"/>
      <c r="N2328" s="9"/>
      <c r="O2328" s="15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</row>
    <row r="2329" spans="1:208" x14ac:dyDescent="0.2">
      <c r="A2329" s="12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5"/>
      <c r="M2329" s="9"/>
      <c r="N2329" s="9"/>
      <c r="O2329" s="15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</row>
    <row r="2330" spans="1:208" x14ac:dyDescent="0.2">
      <c r="A2330" s="12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5"/>
      <c r="M2330" s="9"/>
      <c r="N2330" s="9"/>
      <c r="O2330" s="15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</row>
    <row r="2331" spans="1:208" x14ac:dyDescent="0.2">
      <c r="A2331" s="12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5"/>
      <c r="M2331" s="9"/>
      <c r="N2331" s="9"/>
      <c r="O2331" s="15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</row>
    <row r="2332" spans="1:208" x14ac:dyDescent="0.2">
      <c r="A2332" s="12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5"/>
      <c r="M2332" s="9"/>
      <c r="N2332" s="9"/>
      <c r="O2332" s="15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</row>
    <row r="2333" spans="1:208" x14ac:dyDescent="0.2">
      <c r="A2333" s="12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5"/>
      <c r="M2333" s="9"/>
      <c r="N2333" s="9"/>
      <c r="O2333" s="15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</row>
    <row r="2334" spans="1:208" x14ac:dyDescent="0.2">
      <c r="A2334" s="12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5"/>
      <c r="M2334" s="9"/>
      <c r="N2334" s="9"/>
      <c r="O2334" s="15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</row>
    <row r="2335" spans="1:208" x14ac:dyDescent="0.2">
      <c r="A2335" s="12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5"/>
      <c r="M2335" s="9"/>
      <c r="N2335" s="9"/>
      <c r="O2335" s="15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</row>
    <row r="2336" spans="1:208" x14ac:dyDescent="0.2">
      <c r="A2336" s="12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5"/>
      <c r="M2336" s="9"/>
      <c r="N2336" s="9"/>
      <c r="O2336" s="15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</row>
    <row r="2337" spans="1:208" x14ac:dyDescent="0.2">
      <c r="A2337" s="12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5"/>
      <c r="M2337" s="9"/>
      <c r="N2337" s="9"/>
      <c r="O2337" s="15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</row>
    <row r="2338" spans="1:208" x14ac:dyDescent="0.2">
      <c r="A2338" s="12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5"/>
      <c r="M2338" s="9"/>
      <c r="N2338" s="9"/>
      <c r="O2338" s="15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</row>
    <row r="2339" spans="1:208" x14ac:dyDescent="0.2">
      <c r="A2339" s="12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5"/>
      <c r="M2339" s="9"/>
      <c r="N2339" s="9"/>
      <c r="O2339" s="15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</row>
    <row r="2340" spans="1:208" x14ac:dyDescent="0.2">
      <c r="A2340" s="12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5"/>
      <c r="M2340" s="9"/>
      <c r="N2340" s="9"/>
      <c r="O2340" s="15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</row>
    <row r="2341" spans="1:208" x14ac:dyDescent="0.2">
      <c r="A2341" s="12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5"/>
      <c r="M2341" s="9"/>
      <c r="N2341" s="9"/>
      <c r="O2341" s="15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</row>
    <row r="2342" spans="1:208" x14ac:dyDescent="0.2">
      <c r="A2342" s="12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5"/>
      <c r="M2342" s="9"/>
      <c r="N2342" s="9"/>
      <c r="O2342" s="15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</row>
    <row r="2343" spans="1:208" x14ac:dyDescent="0.2">
      <c r="A2343" s="12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5"/>
      <c r="M2343" s="9"/>
      <c r="N2343" s="9"/>
      <c r="O2343" s="15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</row>
    <row r="2344" spans="1:208" x14ac:dyDescent="0.2">
      <c r="A2344" s="12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5"/>
      <c r="M2344" s="9"/>
      <c r="N2344" s="9"/>
      <c r="O2344" s="15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</row>
    <row r="2345" spans="1:208" x14ac:dyDescent="0.2">
      <c r="A2345" s="12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5"/>
      <c r="M2345" s="9"/>
      <c r="N2345" s="9"/>
      <c r="O2345" s="15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</row>
    <row r="2346" spans="1:208" x14ac:dyDescent="0.2">
      <c r="A2346" s="12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5"/>
      <c r="M2346" s="9"/>
      <c r="N2346" s="9"/>
      <c r="O2346" s="15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</row>
    <row r="2347" spans="1:208" x14ac:dyDescent="0.2">
      <c r="A2347" s="12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5"/>
      <c r="M2347" s="9"/>
      <c r="N2347" s="9"/>
      <c r="O2347" s="15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</row>
    <row r="2348" spans="1:208" x14ac:dyDescent="0.2">
      <c r="A2348" s="12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5"/>
      <c r="M2348" s="9"/>
      <c r="N2348" s="9"/>
      <c r="O2348" s="15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</row>
    <row r="2349" spans="1:208" x14ac:dyDescent="0.2">
      <c r="A2349" s="12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5"/>
      <c r="M2349" s="9"/>
      <c r="N2349" s="9"/>
      <c r="O2349" s="15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</row>
    <row r="2350" spans="1:208" x14ac:dyDescent="0.2">
      <c r="A2350" s="12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5"/>
      <c r="M2350" s="9"/>
      <c r="N2350" s="9"/>
      <c r="O2350" s="15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</row>
    <row r="2351" spans="1:208" x14ac:dyDescent="0.2">
      <c r="A2351" s="12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5"/>
      <c r="M2351" s="9"/>
      <c r="N2351" s="9"/>
      <c r="O2351" s="15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</row>
    <row r="2352" spans="1:208" x14ac:dyDescent="0.2">
      <c r="A2352" s="12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5"/>
      <c r="M2352" s="9"/>
      <c r="N2352" s="9"/>
      <c r="O2352" s="15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</row>
    <row r="2353" spans="1:208" x14ac:dyDescent="0.2">
      <c r="A2353" s="12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5"/>
      <c r="M2353" s="9"/>
      <c r="N2353" s="9"/>
      <c r="O2353" s="15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</row>
    <row r="2354" spans="1:208" x14ac:dyDescent="0.2">
      <c r="A2354" s="12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5"/>
      <c r="M2354" s="9"/>
      <c r="N2354" s="9"/>
      <c r="O2354" s="15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</row>
    <row r="2355" spans="1:208" x14ac:dyDescent="0.2">
      <c r="A2355" s="12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5"/>
      <c r="M2355" s="9"/>
      <c r="N2355" s="9"/>
      <c r="O2355" s="15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</row>
    <row r="2356" spans="1:208" x14ac:dyDescent="0.2">
      <c r="A2356" s="12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5"/>
      <c r="M2356" s="9"/>
      <c r="N2356" s="9"/>
      <c r="O2356" s="15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</row>
    <row r="2357" spans="1:208" x14ac:dyDescent="0.2">
      <c r="A2357" s="12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5"/>
      <c r="M2357" s="9"/>
      <c r="N2357" s="9"/>
      <c r="O2357" s="15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</row>
    <row r="2358" spans="1:208" x14ac:dyDescent="0.2">
      <c r="A2358" s="12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5"/>
      <c r="M2358" s="9"/>
      <c r="N2358" s="9"/>
      <c r="O2358" s="15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</row>
    <row r="2359" spans="1:208" x14ac:dyDescent="0.2">
      <c r="A2359" s="12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5"/>
      <c r="M2359" s="9"/>
      <c r="N2359" s="9"/>
      <c r="O2359" s="15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</row>
    <row r="2360" spans="1:208" x14ac:dyDescent="0.2">
      <c r="A2360" s="12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5"/>
      <c r="M2360" s="9"/>
      <c r="N2360" s="9"/>
      <c r="O2360" s="15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</row>
    <row r="2361" spans="1:208" x14ac:dyDescent="0.2">
      <c r="A2361" s="12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5"/>
      <c r="M2361" s="9"/>
      <c r="N2361" s="9"/>
      <c r="O2361" s="15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</row>
    <row r="2362" spans="1:208" x14ac:dyDescent="0.2">
      <c r="A2362" s="12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5"/>
      <c r="M2362" s="9"/>
      <c r="N2362" s="9"/>
      <c r="O2362" s="15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</row>
    <row r="2363" spans="1:208" x14ac:dyDescent="0.2">
      <c r="A2363" s="12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5"/>
      <c r="M2363" s="9"/>
      <c r="N2363" s="9"/>
      <c r="O2363" s="15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</row>
    <row r="2364" spans="1:208" x14ac:dyDescent="0.2">
      <c r="A2364" s="12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5"/>
      <c r="M2364" s="9"/>
      <c r="N2364" s="9"/>
      <c r="O2364" s="15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</row>
    <row r="2365" spans="1:208" x14ac:dyDescent="0.2">
      <c r="A2365" s="12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5"/>
      <c r="M2365" s="9"/>
      <c r="N2365" s="9"/>
      <c r="O2365" s="15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</row>
    <row r="2366" spans="1:208" x14ac:dyDescent="0.2">
      <c r="A2366" s="12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5"/>
      <c r="M2366" s="9"/>
      <c r="N2366" s="9"/>
      <c r="O2366" s="15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</row>
    <row r="2367" spans="1:208" x14ac:dyDescent="0.2">
      <c r="A2367" s="12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5"/>
      <c r="M2367" s="9"/>
      <c r="N2367" s="9"/>
      <c r="O2367" s="15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</row>
    <row r="2368" spans="1:208" x14ac:dyDescent="0.2">
      <c r="A2368" s="12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5"/>
      <c r="M2368" s="9"/>
      <c r="N2368" s="9"/>
      <c r="O2368" s="15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</row>
    <row r="2369" spans="1:208" x14ac:dyDescent="0.2">
      <c r="A2369" s="12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5"/>
      <c r="M2369" s="9"/>
      <c r="N2369" s="9"/>
      <c r="O2369" s="15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</row>
    <row r="2370" spans="1:208" x14ac:dyDescent="0.2">
      <c r="A2370" s="12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5"/>
      <c r="M2370" s="9"/>
      <c r="N2370" s="9"/>
      <c r="O2370" s="15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</row>
    <row r="2371" spans="1:208" x14ac:dyDescent="0.2">
      <c r="A2371" s="12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5"/>
      <c r="M2371" s="9"/>
      <c r="N2371" s="9"/>
      <c r="O2371" s="15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</row>
    <row r="2372" spans="1:208" x14ac:dyDescent="0.2">
      <c r="A2372" s="12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5"/>
      <c r="M2372" s="9"/>
      <c r="N2372" s="9"/>
      <c r="O2372" s="15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</row>
    <row r="2373" spans="1:208" x14ac:dyDescent="0.2">
      <c r="A2373" s="12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5"/>
      <c r="M2373" s="9"/>
      <c r="N2373" s="9"/>
      <c r="O2373" s="15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</row>
    <row r="2374" spans="1:208" x14ac:dyDescent="0.2">
      <c r="A2374" s="12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5"/>
      <c r="M2374" s="9"/>
      <c r="N2374" s="9"/>
      <c r="O2374" s="15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</row>
    <row r="2375" spans="1:208" x14ac:dyDescent="0.2">
      <c r="A2375" s="12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5"/>
      <c r="M2375" s="9"/>
      <c r="N2375" s="9"/>
      <c r="O2375" s="15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</row>
    <row r="2376" spans="1:208" x14ac:dyDescent="0.2">
      <c r="A2376" s="12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5"/>
      <c r="M2376" s="9"/>
      <c r="N2376" s="9"/>
      <c r="O2376" s="15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</row>
    <row r="2377" spans="1:208" x14ac:dyDescent="0.2">
      <c r="A2377" s="12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5"/>
      <c r="M2377" s="9"/>
      <c r="N2377" s="9"/>
      <c r="O2377" s="15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</row>
    <row r="2378" spans="1:208" x14ac:dyDescent="0.2">
      <c r="A2378" s="12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5"/>
      <c r="M2378" s="9"/>
      <c r="N2378" s="9"/>
      <c r="O2378" s="15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</row>
    <row r="2379" spans="1:208" x14ac:dyDescent="0.2">
      <c r="A2379" s="12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5"/>
      <c r="M2379" s="9"/>
      <c r="N2379" s="9"/>
      <c r="O2379" s="15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</row>
    <row r="2380" spans="1:208" x14ac:dyDescent="0.2">
      <c r="A2380" s="12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5"/>
      <c r="M2380" s="9"/>
      <c r="N2380" s="9"/>
      <c r="O2380" s="15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</row>
    <row r="2381" spans="1:208" x14ac:dyDescent="0.2">
      <c r="A2381" s="12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5"/>
      <c r="M2381" s="9"/>
      <c r="N2381" s="9"/>
      <c r="O2381" s="15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</row>
    <row r="2382" spans="1:208" x14ac:dyDescent="0.2">
      <c r="A2382" s="12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5"/>
      <c r="M2382" s="9"/>
      <c r="N2382" s="9"/>
      <c r="O2382" s="15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</row>
    <row r="2383" spans="1:208" x14ac:dyDescent="0.2">
      <c r="A2383" s="12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5"/>
      <c r="M2383" s="9"/>
      <c r="N2383" s="9"/>
      <c r="O2383" s="15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</row>
    <row r="2384" spans="1:208" x14ac:dyDescent="0.2">
      <c r="A2384" s="12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5"/>
      <c r="M2384" s="9"/>
      <c r="N2384" s="9"/>
      <c r="O2384" s="15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</row>
    <row r="2385" spans="1:208" x14ac:dyDescent="0.2">
      <c r="A2385" s="12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5"/>
      <c r="M2385" s="9"/>
      <c r="N2385" s="9"/>
      <c r="O2385" s="15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</row>
    <row r="2386" spans="1:208" x14ac:dyDescent="0.2">
      <c r="A2386" s="12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5"/>
      <c r="M2386" s="9"/>
      <c r="N2386" s="9"/>
      <c r="O2386" s="15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</row>
    <row r="2387" spans="1:208" x14ac:dyDescent="0.2">
      <c r="A2387" s="12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5"/>
      <c r="M2387" s="9"/>
      <c r="N2387" s="9"/>
      <c r="O2387" s="15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</row>
    <row r="2388" spans="1:208" x14ac:dyDescent="0.2">
      <c r="A2388" s="12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5"/>
      <c r="M2388" s="9"/>
      <c r="N2388" s="9"/>
      <c r="O2388" s="15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</row>
    <row r="2389" spans="1:208" x14ac:dyDescent="0.2">
      <c r="A2389" s="12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5"/>
      <c r="M2389" s="9"/>
      <c r="N2389" s="9"/>
      <c r="O2389" s="15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</row>
    <row r="2390" spans="1:208" x14ac:dyDescent="0.2">
      <c r="A2390" s="12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5"/>
      <c r="M2390" s="9"/>
      <c r="N2390" s="9"/>
      <c r="O2390" s="15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</row>
    <row r="2391" spans="1:208" x14ac:dyDescent="0.2">
      <c r="A2391" s="12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5"/>
      <c r="M2391" s="9"/>
      <c r="N2391" s="9"/>
      <c r="O2391" s="15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</row>
    <row r="2392" spans="1:208" x14ac:dyDescent="0.2">
      <c r="A2392" s="12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5"/>
      <c r="M2392" s="9"/>
      <c r="N2392" s="9"/>
      <c r="O2392" s="15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</row>
    <row r="2393" spans="1:208" x14ac:dyDescent="0.2">
      <c r="A2393" s="12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5"/>
      <c r="M2393" s="9"/>
      <c r="N2393" s="9"/>
      <c r="O2393" s="15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</row>
    <row r="2394" spans="1:208" x14ac:dyDescent="0.2">
      <c r="A2394" s="12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5"/>
      <c r="M2394" s="9"/>
      <c r="N2394" s="9"/>
      <c r="O2394" s="15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</row>
    <row r="2395" spans="1:208" x14ac:dyDescent="0.2">
      <c r="A2395" s="12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5"/>
      <c r="M2395" s="9"/>
      <c r="N2395" s="9"/>
      <c r="O2395" s="15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</row>
    <row r="2396" spans="1:208" x14ac:dyDescent="0.2">
      <c r="A2396" s="12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5"/>
      <c r="M2396" s="9"/>
      <c r="N2396" s="9"/>
      <c r="O2396" s="15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</row>
    <row r="2397" spans="1:208" x14ac:dyDescent="0.2">
      <c r="A2397" s="12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5"/>
      <c r="M2397" s="9"/>
      <c r="N2397" s="9"/>
      <c r="O2397" s="15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</row>
    <row r="2398" spans="1:208" x14ac:dyDescent="0.2">
      <c r="A2398" s="12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5"/>
      <c r="M2398" s="9"/>
      <c r="N2398" s="9"/>
      <c r="O2398" s="15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</row>
    <row r="2399" spans="1:208" x14ac:dyDescent="0.2">
      <c r="A2399" s="12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5"/>
      <c r="M2399" s="9"/>
      <c r="N2399" s="9"/>
      <c r="O2399" s="15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</row>
    <row r="2400" spans="1:208" x14ac:dyDescent="0.2">
      <c r="A2400" s="12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5"/>
      <c r="M2400" s="9"/>
      <c r="N2400" s="9"/>
      <c r="O2400" s="15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</row>
    <row r="2401" spans="1:208" x14ac:dyDescent="0.2">
      <c r="A2401" s="12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5"/>
      <c r="M2401" s="9"/>
      <c r="N2401" s="9"/>
      <c r="O2401" s="15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</row>
    <row r="2402" spans="1:208" x14ac:dyDescent="0.2">
      <c r="A2402" s="12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5"/>
      <c r="M2402" s="9"/>
      <c r="N2402" s="9"/>
      <c r="O2402" s="15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</row>
    <row r="2403" spans="1:208" x14ac:dyDescent="0.2">
      <c r="A2403" s="12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5"/>
      <c r="M2403" s="9"/>
      <c r="N2403" s="9"/>
      <c r="O2403" s="15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</row>
    <row r="2404" spans="1:208" x14ac:dyDescent="0.2">
      <c r="A2404" s="12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5"/>
      <c r="M2404" s="9"/>
      <c r="N2404" s="9"/>
      <c r="O2404" s="15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</row>
    <row r="2405" spans="1:208" x14ac:dyDescent="0.2">
      <c r="A2405" s="12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5"/>
      <c r="M2405" s="9"/>
      <c r="N2405" s="9"/>
      <c r="O2405" s="15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</row>
    <row r="2406" spans="1:208" x14ac:dyDescent="0.2">
      <c r="A2406" s="12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5"/>
      <c r="M2406" s="9"/>
      <c r="N2406" s="9"/>
      <c r="O2406" s="15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</row>
    <row r="2407" spans="1:208" x14ac:dyDescent="0.2">
      <c r="A2407" s="12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5"/>
      <c r="M2407" s="9"/>
      <c r="N2407" s="9"/>
      <c r="O2407" s="15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</row>
    <row r="2408" spans="1:208" x14ac:dyDescent="0.2">
      <c r="A2408" s="12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5"/>
      <c r="M2408" s="9"/>
      <c r="N2408" s="9"/>
      <c r="O2408" s="15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</row>
    <row r="2409" spans="1:208" x14ac:dyDescent="0.2">
      <c r="A2409" s="12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5"/>
      <c r="M2409" s="9"/>
      <c r="N2409" s="9"/>
      <c r="O2409" s="15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</row>
    <row r="2410" spans="1:208" x14ac:dyDescent="0.2">
      <c r="A2410" s="12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5"/>
      <c r="M2410" s="9"/>
      <c r="N2410" s="9"/>
      <c r="O2410" s="15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</row>
    <row r="2411" spans="1:208" x14ac:dyDescent="0.2">
      <c r="A2411" s="12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5"/>
      <c r="M2411" s="9"/>
      <c r="N2411" s="9"/>
      <c r="O2411" s="15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</row>
    <row r="2412" spans="1:208" x14ac:dyDescent="0.2">
      <c r="A2412" s="12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5"/>
      <c r="M2412" s="9"/>
      <c r="N2412" s="9"/>
      <c r="O2412" s="15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</row>
    <row r="2413" spans="1:208" x14ac:dyDescent="0.2">
      <c r="A2413" s="12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5"/>
      <c r="M2413" s="9"/>
      <c r="N2413" s="9"/>
      <c r="O2413" s="15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</row>
    <row r="2414" spans="1:208" x14ac:dyDescent="0.2">
      <c r="A2414" s="12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5"/>
      <c r="M2414" s="9"/>
      <c r="N2414" s="9"/>
      <c r="O2414" s="15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</row>
    <row r="2415" spans="1:208" x14ac:dyDescent="0.2">
      <c r="A2415" s="12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5"/>
      <c r="M2415" s="9"/>
      <c r="N2415" s="9"/>
      <c r="O2415" s="15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</row>
    <row r="2416" spans="1:208" x14ac:dyDescent="0.2">
      <c r="A2416" s="12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5"/>
      <c r="M2416" s="9"/>
      <c r="N2416" s="9"/>
      <c r="O2416" s="15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</row>
    <row r="2417" spans="1:208" x14ac:dyDescent="0.2">
      <c r="A2417" s="12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5"/>
      <c r="M2417" s="9"/>
      <c r="N2417" s="9"/>
      <c r="O2417" s="15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</row>
    <row r="2418" spans="1:208" x14ac:dyDescent="0.2">
      <c r="A2418" s="12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5"/>
      <c r="M2418" s="9"/>
      <c r="N2418" s="9"/>
      <c r="O2418" s="15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</row>
    <row r="2419" spans="1:208" x14ac:dyDescent="0.2">
      <c r="A2419" s="12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5"/>
      <c r="M2419" s="9"/>
      <c r="N2419" s="9"/>
      <c r="O2419" s="15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</row>
    <row r="2420" spans="1:208" x14ac:dyDescent="0.2">
      <c r="A2420" s="12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5"/>
      <c r="M2420" s="9"/>
      <c r="N2420" s="9"/>
      <c r="O2420" s="15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</row>
    <row r="2421" spans="1:208" x14ac:dyDescent="0.2">
      <c r="A2421" s="12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5"/>
      <c r="M2421" s="9"/>
      <c r="N2421" s="9"/>
      <c r="O2421" s="15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</row>
    <row r="2422" spans="1:208" x14ac:dyDescent="0.2">
      <c r="A2422" s="12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5"/>
      <c r="M2422" s="9"/>
      <c r="N2422" s="9"/>
      <c r="O2422" s="15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</row>
    <row r="2423" spans="1:208" x14ac:dyDescent="0.2">
      <c r="A2423" s="12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5"/>
      <c r="M2423" s="9"/>
      <c r="N2423" s="9"/>
      <c r="O2423" s="15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</row>
    <row r="2424" spans="1:208" x14ac:dyDescent="0.2">
      <c r="A2424" s="12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5"/>
      <c r="M2424" s="9"/>
      <c r="N2424" s="9"/>
      <c r="O2424" s="15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</row>
    <row r="2425" spans="1:208" x14ac:dyDescent="0.2">
      <c r="A2425" s="12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5"/>
      <c r="M2425" s="9"/>
      <c r="N2425" s="9"/>
      <c r="O2425" s="15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</row>
    <row r="2426" spans="1:208" x14ac:dyDescent="0.2">
      <c r="A2426" s="12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5"/>
      <c r="M2426" s="9"/>
      <c r="N2426" s="9"/>
      <c r="O2426" s="15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</row>
    <row r="2427" spans="1:208" x14ac:dyDescent="0.2">
      <c r="A2427" s="12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5"/>
      <c r="M2427" s="9"/>
      <c r="N2427" s="9"/>
      <c r="O2427" s="15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</row>
    <row r="2428" spans="1:208" x14ac:dyDescent="0.2">
      <c r="A2428" s="12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5"/>
      <c r="M2428" s="9"/>
      <c r="N2428" s="9"/>
      <c r="O2428" s="15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</row>
    <row r="2429" spans="1:208" x14ac:dyDescent="0.2">
      <c r="A2429" s="12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5"/>
      <c r="M2429" s="9"/>
      <c r="N2429" s="9"/>
      <c r="O2429" s="15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</row>
    <row r="2430" spans="1:208" x14ac:dyDescent="0.2">
      <c r="A2430" s="12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5"/>
      <c r="M2430" s="9"/>
      <c r="N2430" s="9"/>
      <c r="O2430" s="15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</row>
    <row r="2431" spans="1:208" x14ac:dyDescent="0.2">
      <c r="A2431" s="12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5"/>
      <c r="M2431" s="9"/>
      <c r="N2431" s="9"/>
      <c r="O2431" s="15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</row>
    <row r="2432" spans="1:208" x14ac:dyDescent="0.2">
      <c r="A2432" s="12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5"/>
      <c r="M2432" s="9"/>
      <c r="N2432" s="9"/>
      <c r="O2432" s="15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</row>
    <row r="2433" spans="1:208" x14ac:dyDescent="0.2">
      <c r="A2433" s="12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5"/>
      <c r="M2433" s="9"/>
      <c r="N2433" s="9"/>
      <c r="O2433" s="15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</row>
    <row r="2434" spans="1:208" x14ac:dyDescent="0.2">
      <c r="A2434" s="12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5"/>
      <c r="M2434" s="9"/>
      <c r="N2434" s="9"/>
      <c r="O2434" s="15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</row>
    <row r="2435" spans="1:208" x14ac:dyDescent="0.2">
      <c r="A2435" s="12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5"/>
      <c r="M2435" s="9"/>
      <c r="N2435" s="9"/>
      <c r="O2435" s="15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</row>
    <row r="2436" spans="1:208" x14ac:dyDescent="0.2">
      <c r="A2436" s="12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5"/>
      <c r="M2436" s="9"/>
      <c r="N2436" s="9"/>
      <c r="O2436" s="15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</row>
    <row r="2437" spans="1:208" x14ac:dyDescent="0.2">
      <c r="A2437" s="12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5"/>
      <c r="M2437" s="9"/>
      <c r="N2437" s="9"/>
      <c r="O2437" s="15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</row>
    <row r="2438" spans="1:208" x14ac:dyDescent="0.2">
      <c r="A2438" s="12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5"/>
      <c r="M2438" s="9"/>
      <c r="N2438" s="9"/>
      <c r="O2438" s="15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</row>
    <row r="2439" spans="1:208" x14ac:dyDescent="0.2">
      <c r="A2439" s="12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5"/>
      <c r="M2439" s="9"/>
      <c r="N2439" s="9"/>
      <c r="O2439" s="15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</row>
    <row r="2440" spans="1:208" x14ac:dyDescent="0.2">
      <c r="A2440" s="12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5"/>
      <c r="M2440" s="9"/>
      <c r="N2440" s="9"/>
      <c r="O2440" s="15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</row>
    <row r="2441" spans="1:208" x14ac:dyDescent="0.2">
      <c r="A2441" s="12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5"/>
      <c r="M2441" s="9"/>
      <c r="N2441" s="9"/>
      <c r="O2441" s="15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</row>
    <row r="2442" spans="1:208" x14ac:dyDescent="0.2">
      <c r="A2442" s="12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5"/>
      <c r="M2442" s="9"/>
      <c r="N2442" s="9"/>
      <c r="O2442" s="15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</row>
    <row r="2443" spans="1:208" x14ac:dyDescent="0.2">
      <c r="A2443" s="12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5"/>
      <c r="M2443" s="9"/>
      <c r="N2443" s="9"/>
      <c r="O2443" s="15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</row>
    <row r="2444" spans="1:208" x14ac:dyDescent="0.2">
      <c r="A2444" s="12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5"/>
      <c r="M2444" s="9"/>
      <c r="N2444" s="9"/>
      <c r="O2444" s="15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</row>
    <row r="2445" spans="1:208" x14ac:dyDescent="0.2">
      <c r="A2445" s="12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5"/>
      <c r="M2445" s="9"/>
      <c r="N2445" s="9"/>
      <c r="O2445" s="15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</row>
    <row r="2446" spans="1:208" x14ac:dyDescent="0.2">
      <c r="A2446" s="12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5"/>
      <c r="M2446" s="9"/>
      <c r="N2446" s="9"/>
      <c r="O2446" s="15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</row>
    <row r="2447" spans="1:208" x14ac:dyDescent="0.2">
      <c r="A2447" s="12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5"/>
      <c r="M2447" s="9"/>
      <c r="N2447" s="9"/>
      <c r="O2447" s="15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</row>
    <row r="2448" spans="1:208" x14ac:dyDescent="0.2">
      <c r="A2448" s="12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5"/>
      <c r="M2448" s="9"/>
      <c r="N2448" s="9"/>
      <c r="O2448" s="15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</row>
    <row r="2449" spans="1:208" x14ac:dyDescent="0.2">
      <c r="A2449" s="12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5"/>
      <c r="M2449" s="9"/>
      <c r="N2449" s="9"/>
      <c r="O2449" s="15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</row>
    <row r="2450" spans="1:208" x14ac:dyDescent="0.2">
      <c r="A2450" s="12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5"/>
      <c r="M2450" s="9"/>
      <c r="N2450" s="9"/>
      <c r="O2450" s="15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</row>
    <row r="2451" spans="1:208" x14ac:dyDescent="0.2">
      <c r="A2451" s="12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5"/>
      <c r="M2451" s="9"/>
      <c r="N2451" s="9"/>
      <c r="O2451" s="15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</row>
    <row r="2452" spans="1:208" x14ac:dyDescent="0.2">
      <c r="A2452" s="12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5"/>
      <c r="M2452" s="9"/>
      <c r="N2452" s="9"/>
      <c r="O2452" s="15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</row>
    <row r="2453" spans="1:208" x14ac:dyDescent="0.2">
      <c r="A2453" s="12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5"/>
      <c r="M2453" s="9"/>
      <c r="N2453" s="9"/>
      <c r="O2453" s="15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</row>
    <row r="2454" spans="1:208" x14ac:dyDescent="0.2">
      <c r="A2454" s="12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5"/>
      <c r="M2454" s="9"/>
      <c r="N2454" s="9"/>
      <c r="O2454" s="15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</row>
    <row r="2455" spans="1:208" x14ac:dyDescent="0.2">
      <c r="A2455" s="12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5"/>
      <c r="M2455" s="9"/>
      <c r="N2455" s="9"/>
      <c r="O2455" s="15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</row>
    <row r="2456" spans="1:208" x14ac:dyDescent="0.2">
      <c r="A2456" s="12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5"/>
      <c r="M2456" s="9"/>
      <c r="N2456" s="9"/>
      <c r="O2456" s="15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</row>
    <row r="2457" spans="1:208" x14ac:dyDescent="0.2">
      <c r="A2457" s="12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5"/>
      <c r="M2457" s="9"/>
      <c r="N2457" s="9"/>
      <c r="O2457" s="15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</row>
    <row r="2458" spans="1:208" x14ac:dyDescent="0.2">
      <c r="A2458" s="12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5"/>
      <c r="M2458" s="9"/>
      <c r="N2458" s="9"/>
      <c r="O2458" s="15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</row>
    <row r="2459" spans="1:208" x14ac:dyDescent="0.2">
      <c r="A2459" s="12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5"/>
      <c r="M2459" s="9"/>
      <c r="N2459" s="9"/>
      <c r="O2459" s="15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</row>
    <row r="2460" spans="1:208" x14ac:dyDescent="0.2">
      <c r="A2460" s="12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5"/>
      <c r="M2460" s="9"/>
      <c r="N2460" s="9"/>
      <c r="O2460" s="15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</row>
    <row r="2461" spans="1:208" x14ac:dyDescent="0.2">
      <c r="A2461" s="12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5"/>
      <c r="M2461" s="9"/>
      <c r="N2461" s="9"/>
      <c r="O2461" s="15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</row>
    <row r="2462" spans="1:208" x14ac:dyDescent="0.2">
      <c r="A2462" s="12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5"/>
      <c r="M2462" s="9"/>
      <c r="N2462" s="9"/>
      <c r="O2462" s="15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</row>
    <row r="2463" spans="1:208" x14ac:dyDescent="0.2">
      <c r="A2463" s="12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5"/>
      <c r="M2463" s="9"/>
      <c r="N2463" s="9"/>
      <c r="O2463" s="15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</row>
    <row r="2464" spans="1:208" x14ac:dyDescent="0.2">
      <c r="A2464" s="12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5"/>
      <c r="M2464" s="9"/>
      <c r="N2464" s="9"/>
      <c r="O2464" s="15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</row>
    <row r="2465" spans="1:208" x14ac:dyDescent="0.2">
      <c r="A2465" s="12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5"/>
      <c r="M2465" s="9"/>
      <c r="N2465" s="9"/>
      <c r="O2465" s="15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</row>
    <row r="2466" spans="1:208" x14ac:dyDescent="0.2">
      <c r="A2466" s="12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5"/>
      <c r="M2466" s="9"/>
      <c r="N2466" s="9"/>
      <c r="O2466" s="15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</row>
    <row r="2467" spans="1:208" x14ac:dyDescent="0.2">
      <c r="A2467" s="12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5"/>
      <c r="M2467" s="9"/>
      <c r="N2467" s="9"/>
      <c r="O2467" s="15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</row>
    <row r="2468" spans="1:208" x14ac:dyDescent="0.2">
      <c r="A2468" s="12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5"/>
      <c r="M2468" s="9"/>
      <c r="N2468" s="9"/>
      <c r="O2468" s="15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</row>
    <row r="2469" spans="1:208" x14ac:dyDescent="0.2">
      <c r="A2469" s="12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5"/>
      <c r="M2469" s="9"/>
      <c r="N2469" s="9"/>
      <c r="O2469" s="15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</row>
    <row r="2470" spans="1:208" x14ac:dyDescent="0.2">
      <c r="A2470" s="12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5"/>
      <c r="M2470" s="9"/>
      <c r="N2470" s="9"/>
      <c r="O2470" s="15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</row>
    <row r="2471" spans="1:208" x14ac:dyDescent="0.2">
      <c r="A2471" s="12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5"/>
      <c r="M2471" s="9"/>
      <c r="N2471" s="9"/>
      <c r="O2471" s="15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</row>
    <row r="2472" spans="1:208" x14ac:dyDescent="0.2">
      <c r="A2472" s="12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5"/>
      <c r="M2472" s="9"/>
      <c r="N2472" s="9"/>
      <c r="O2472" s="15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</row>
    <row r="2473" spans="1:208" x14ac:dyDescent="0.2">
      <c r="A2473" s="12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5"/>
      <c r="M2473" s="9"/>
      <c r="N2473" s="9"/>
      <c r="O2473" s="15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</row>
    <row r="2474" spans="1:208" x14ac:dyDescent="0.2">
      <c r="A2474" s="12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5"/>
      <c r="M2474" s="9"/>
      <c r="N2474" s="9"/>
      <c r="O2474" s="15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</row>
    <row r="2475" spans="1:208" x14ac:dyDescent="0.2">
      <c r="A2475" s="12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5"/>
      <c r="M2475" s="9"/>
      <c r="N2475" s="9"/>
      <c r="O2475" s="15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</row>
    <row r="2476" spans="1:208" x14ac:dyDescent="0.2">
      <c r="A2476" s="12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5"/>
      <c r="M2476" s="9"/>
      <c r="N2476" s="9"/>
      <c r="O2476" s="15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</row>
    <row r="2477" spans="1:208" x14ac:dyDescent="0.2">
      <c r="A2477" s="12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5"/>
      <c r="M2477" s="9"/>
      <c r="N2477" s="9"/>
      <c r="O2477" s="15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</row>
    <row r="2478" spans="1:208" x14ac:dyDescent="0.2">
      <c r="A2478" s="12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5"/>
      <c r="M2478" s="9"/>
      <c r="N2478" s="9"/>
      <c r="O2478" s="15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</row>
    <row r="2479" spans="1:208" x14ac:dyDescent="0.2">
      <c r="A2479" s="12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5"/>
      <c r="M2479" s="9"/>
      <c r="N2479" s="9"/>
      <c r="O2479" s="15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</row>
    <row r="2480" spans="1:208" x14ac:dyDescent="0.2">
      <c r="A2480" s="12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5"/>
      <c r="M2480" s="9"/>
      <c r="N2480" s="9"/>
      <c r="O2480" s="15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</row>
    <row r="2481" spans="1:208" x14ac:dyDescent="0.2">
      <c r="A2481" s="12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5"/>
      <c r="M2481" s="9"/>
      <c r="N2481" s="9"/>
      <c r="O2481" s="15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</row>
    <row r="2482" spans="1:208" x14ac:dyDescent="0.2">
      <c r="A2482" s="12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5"/>
      <c r="M2482" s="9"/>
      <c r="N2482" s="9"/>
      <c r="O2482" s="15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</row>
    <row r="2483" spans="1:208" x14ac:dyDescent="0.2">
      <c r="A2483" s="12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5"/>
      <c r="M2483" s="9"/>
      <c r="N2483" s="9"/>
      <c r="O2483" s="15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</row>
    <row r="2484" spans="1:208" x14ac:dyDescent="0.2">
      <c r="A2484" s="12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5"/>
      <c r="M2484" s="9"/>
      <c r="N2484" s="9"/>
      <c r="O2484" s="15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</row>
    <row r="2485" spans="1:208" x14ac:dyDescent="0.2">
      <c r="A2485" s="12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5"/>
      <c r="M2485" s="9"/>
      <c r="N2485" s="9"/>
      <c r="O2485" s="15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</row>
    <row r="2486" spans="1:208" x14ac:dyDescent="0.2">
      <c r="A2486" s="12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5"/>
      <c r="M2486" s="9"/>
      <c r="N2486" s="9"/>
      <c r="O2486" s="15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</row>
    <row r="2487" spans="1:208" x14ac:dyDescent="0.2">
      <c r="A2487" s="12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5"/>
      <c r="M2487" s="9"/>
      <c r="N2487" s="9"/>
      <c r="O2487" s="15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</row>
    <row r="2488" spans="1:208" x14ac:dyDescent="0.2">
      <c r="A2488" s="12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5"/>
      <c r="M2488" s="9"/>
      <c r="N2488" s="9"/>
      <c r="O2488" s="15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</row>
    <row r="2489" spans="1:208" x14ac:dyDescent="0.2">
      <c r="A2489" s="12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5"/>
      <c r="M2489" s="9"/>
      <c r="N2489" s="9"/>
      <c r="O2489" s="15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</row>
    <row r="2490" spans="1:208" x14ac:dyDescent="0.2">
      <c r="A2490" s="12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5"/>
      <c r="M2490" s="9"/>
      <c r="N2490" s="9"/>
      <c r="O2490" s="15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</row>
    <row r="2491" spans="1:208" x14ac:dyDescent="0.2">
      <c r="A2491" s="12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5"/>
      <c r="M2491" s="9"/>
      <c r="N2491" s="9"/>
      <c r="O2491" s="15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</row>
    <row r="2492" spans="1:208" x14ac:dyDescent="0.2">
      <c r="A2492" s="12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5"/>
      <c r="M2492" s="9"/>
      <c r="N2492" s="9"/>
      <c r="O2492" s="15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</row>
    <row r="2493" spans="1:208" x14ac:dyDescent="0.2">
      <c r="A2493" s="12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5"/>
      <c r="M2493" s="9"/>
      <c r="N2493" s="9"/>
      <c r="O2493" s="15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</row>
    <row r="2494" spans="1:208" x14ac:dyDescent="0.2">
      <c r="A2494" s="12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5"/>
      <c r="M2494" s="9"/>
      <c r="N2494" s="9"/>
      <c r="O2494" s="15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</row>
    <row r="2495" spans="1:208" x14ac:dyDescent="0.2">
      <c r="A2495" s="12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5"/>
      <c r="M2495" s="9"/>
      <c r="N2495" s="9"/>
      <c r="O2495" s="15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</row>
    <row r="2496" spans="1:208" x14ac:dyDescent="0.2">
      <c r="A2496" s="12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5"/>
      <c r="M2496" s="9"/>
      <c r="N2496" s="9"/>
      <c r="O2496" s="15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</row>
    <row r="2497" spans="1:208" x14ac:dyDescent="0.2">
      <c r="A2497" s="12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5"/>
      <c r="M2497" s="9"/>
      <c r="N2497" s="9"/>
      <c r="O2497" s="15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</row>
    <row r="2498" spans="1:208" x14ac:dyDescent="0.2">
      <c r="A2498" s="12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5"/>
      <c r="M2498" s="9"/>
      <c r="N2498" s="9"/>
      <c r="O2498" s="15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</row>
    <row r="2499" spans="1:208" x14ac:dyDescent="0.2">
      <c r="A2499" s="12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5"/>
      <c r="M2499" s="9"/>
      <c r="N2499" s="9"/>
      <c r="O2499" s="15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</row>
    <row r="2500" spans="1:208" x14ac:dyDescent="0.2">
      <c r="A2500" s="12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5"/>
      <c r="M2500" s="9"/>
      <c r="N2500" s="9"/>
      <c r="O2500" s="15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</row>
    <row r="2501" spans="1:208" x14ac:dyDescent="0.2">
      <c r="A2501" s="12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5"/>
      <c r="M2501" s="9"/>
      <c r="N2501" s="9"/>
      <c r="O2501" s="15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</row>
    <row r="2502" spans="1:208" x14ac:dyDescent="0.2">
      <c r="A2502" s="12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5"/>
      <c r="M2502" s="9"/>
      <c r="N2502" s="9"/>
      <c r="O2502" s="15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</row>
    <row r="2503" spans="1:208" x14ac:dyDescent="0.2">
      <c r="A2503" s="12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5"/>
      <c r="M2503" s="9"/>
      <c r="N2503" s="9"/>
      <c r="O2503" s="15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</row>
    <row r="2504" spans="1:208" x14ac:dyDescent="0.2">
      <c r="A2504" s="12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5"/>
      <c r="M2504" s="9"/>
      <c r="N2504" s="9"/>
      <c r="O2504" s="15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</row>
    <row r="2505" spans="1:208" x14ac:dyDescent="0.2">
      <c r="A2505" s="12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5"/>
      <c r="M2505" s="9"/>
      <c r="N2505" s="9"/>
      <c r="O2505" s="15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</row>
    <row r="2506" spans="1:208" x14ac:dyDescent="0.2">
      <c r="A2506" s="12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5"/>
      <c r="M2506" s="9"/>
      <c r="N2506" s="9"/>
      <c r="O2506" s="15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</row>
    <row r="2507" spans="1:208" x14ac:dyDescent="0.2">
      <c r="A2507" s="12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5"/>
      <c r="M2507" s="9"/>
      <c r="N2507" s="9"/>
      <c r="O2507" s="15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</row>
    <row r="2508" spans="1:208" x14ac:dyDescent="0.2">
      <c r="A2508" s="12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5"/>
      <c r="M2508" s="9"/>
      <c r="N2508" s="9"/>
      <c r="O2508" s="15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</row>
    <row r="2509" spans="1:208" x14ac:dyDescent="0.2">
      <c r="A2509" s="12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5"/>
      <c r="M2509" s="9"/>
      <c r="N2509" s="9"/>
      <c r="O2509" s="15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</row>
    <row r="2510" spans="1:208" x14ac:dyDescent="0.2">
      <c r="A2510" s="12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5"/>
      <c r="M2510" s="9"/>
      <c r="N2510" s="9"/>
      <c r="O2510" s="15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</row>
    <row r="2511" spans="1:208" x14ac:dyDescent="0.2">
      <c r="A2511" s="12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5"/>
      <c r="M2511" s="9"/>
      <c r="N2511" s="9"/>
      <c r="O2511" s="15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</row>
    <row r="2512" spans="1:208" x14ac:dyDescent="0.2">
      <c r="A2512" s="12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5"/>
      <c r="M2512" s="9"/>
      <c r="N2512" s="9"/>
      <c r="O2512" s="15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</row>
    <row r="2513" spans="1:208" x14ac:dyDescent="0.2">
      <c r="A2513" s="12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5"/>
      <c r="M2513" s="9"/>
      <c r="N2513" s="9"/>
      <c r="O2513" s="15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</row>
    <row r="2514" spans="1:208" x14ac:dyDescent="0.2">
      <c r="A2514" s="12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5"/>
      <c r="M2514" s="9"/>
      <c r="N2514" s="9"/>
      <c r="O2514" s="15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</row>
    <row r="2515" spans="1:208" x14ac:dyDescent="0.2">
      <c r="A2515" s="12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5"/>
      <c r="M2515" s="9"/>
      <c r="N2515" s="9"/>
      <c r="O2515" s="15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</row>
    <row r="2516" spans="1:208" x14ac:dyDescent="0.2">
      <c r="A2516" s="12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5"/>
      <c r="M2516" s="9"/>
      <c r="N2516" s="9"/>
      <c r="O2516" s="15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</row>
    <row r="2517" spans="1:208" x14ac:dyDescent="0.2">
      <c r="A2517" s="12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5"/>
      <c r="M2517" s="9"/>
      <c r="N2517" s="9"/>
      <c r="O2517" s="15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</row>
    <row r="2518" spans="1:208" x14ac:dyDescent="0.2">
      <c r="A2518" s="12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5"/>
      <c r="M2518" s="9"/>
      <c r="N2518" s="9"/>
      <c r="O2518" s="15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</row>
    <row r="2519" spans="1:208" x14ac:dyDescent="0.2">
      <c r="A2519" s="12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5"/>
      <c r="M2519" s="9"/>
      <c r="N2519" s="9"/>
      <c r="O2519" s="15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</row>
    <row r="2520" spans="1:208" x14ac:dyDescent="0.2">
      <c r="A2520" s="12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5"/>
      <c r="M2520" s="9"/>
      <c r="N2520" s="9"/>
      <c r="O2520" s="15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</row>
    <row r="2521" spans="1:208" x14ac:dyDescent="0.2">
      <c r="A2521" s="12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5"/>
      <c r="M2521" s="9"/>
      <c r="N2521" s="9"/>
      <c r="O2521" s="15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</row>
    <row r="2522" spans="1:208" x14ac:dyDescent="0.2">
      <c r="A2522" s="12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5"/>
      <c r="M2522" s="9"/>
      <c r="N2522" s="9"/>
      <c r="O2522" s="15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</row>
    <row r="2523" spans="1:208" x14ac:dyDescent="0.2">
      <c r="A2523" s="12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5"/>
      <c r="M2523" s="9"/>
      <c r="N2523" s="9"/>
      <c r="O2523" s="15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</row>
    <row r="2524" spans="1:208" x14ac:dyDescent="0.2">
      <c r="A2524" s="12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5"/>
      <c r="M2524" s="9"/>
      <c r="N2524" s="9"/>
      <c r="O2524" s="15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</row>
    <row r="2525" spans="1:208" x14ac:dyDescent="0.2">
      <c r="A2525" s="12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5"/>
      <c r="M2525" s="9"/>
      <c r="N2525" s="9"/>
      <c r="O2525" s="15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</row>
    <row r="2526" spans="1:208" x14ac:dyDescent="0.2">
      <c r="A2526" s="12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5"/>
      <c r="M2526" s="9"/>
      <c r="N2526" s="9"/>
      <c r="O2526" s="15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</row>
    <row r="2527" spans="1:208" x14ac:dyDescent="0.2">
      <c r="A2527" s="12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5"/>
      <c r="M2527" s="9"/>
      <c r="N2527" s="9"/>
      <c r="O2527" s="15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</row>
    <row r="2528" spans="1:208" x14ac:dyDescent="0.2">
      <c r="A2528" s="12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5"/>
      <c r="M2528" s="9"/>
      <c r="N2528" s="9"/>
      <c r="O2528" s="15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</row>
    <row r="2529" spans="1:208" x14ac:dyDescent="0.2">
      <c r="A2529" s="12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5"/>
      <c r="M2529" s="9"/>
      <c r="N2529" s="9"/>
      <c r="O2529" s="15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</row>
    <row r="2530" spans="1:208" x14ac:dyDescent="0.2">
      <c r="A2530" s="12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5"/>
      <c r="M2530" s="9"/>
      <c r="N2530" s="9"/>
      <c r="O2530" s="15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</row>
    <row r="2531" spans="1:208" x14ac:dyDescent="0.2">
      <c r="A2531" s="12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5"/>
      <c r="M2531" s="9"/>
      <c r="N2531" s="9"/>
      <c r="O2531" s="15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</row>
    <row r="2532" spans="1:208" x14ac:dyDescent="0.2">
      <c r="A2532" s="12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5"/>
      <c r="M2532" s="9"/>
      <c r="N2532" s="9"/>
      <c r="O2532" s="15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</row>
    <row r="2533" spans="1:208" x14ac:dyDescent="0.2">
      <c r="A2533" s="12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5"/>
      <c r="M2533" s="9"/>
      <c r="N2533" s="9"/>
      <c r="O2533" s="15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</row>
    <row r="2534" spans="1:208" x14ac:dyDescent="0.2">
      <c r="A2534" s="12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5"/>
      <c r="M2534" s="9"/>
      <c r="N2534" s="9"/>
      <c r="O2534" s="15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</row>
    <row r="2535" spans="1:208" x14ac:dyDescent="0.2">
      <c r="A2535" s="12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5"/>
      <c r="M2535" s="9"/>
      <c r="N2535" s="9"/>
      <c r="O2535" s="15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</row>
    <row r="2536" spans="1:208" x14ac:dyDescent="0.2">
      <c r="A2536" s="12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5"/>
      <c r="M2536" s="9"/>
      <c r="N2536" s="9"/>
      <c r="O2536" s="15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</row>
    <row r="2537" spans="1:208" x14ac:dyDescent="0.2">
      <c r="A2537" s="12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5"/>
      <c r="M2537" s="9"/>
      <c r="N2537" s="9"/>
      <c r="O2537" s="15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</row>
    <row r="2538" spans="1:208" x14ac:dyDescent="0.2">
      <c r="A2538" s="12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5"/>
      <c r="M2538" s="9"/>
      <c r="N2538" s="9"/>
      <c r="O2538" s="15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</row>
    <row r="2539" spans="1:208" x14ac:dyDescent="0.2">
      <c r="A2539" s="12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5"/>
      <c r="M2539" s="9"/>
      <c r="N2539" s="9"/>
      <c r="O2539" s="15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</row>
    <row r="2540" spans="1:208" x14ac:dyDescent="0.2">
      <c r="A2540" s="12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5"/>
      <c r="M2540" s="9"/>
      <c r="N2540" s="9"/>
      <c r="O2540" s="15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</row>
    <row r="2541" spans="1:208" x14ac:dyDescent="0.2">
      <c r="A2541" s="12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5"/>
      <c r="M2541" s="9"/>
      <c r="N2541" s="9"/>
      <c r="O2541" s="15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</row>
    <row r="2542" spans="1:208" x14ac:dyDescent="0.2">
      <c r="A2542" s="12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5"/>
      <c r="M2542" s="9"/>
      <c r="N2542" s="9"/>
      <c r="O2542" s="15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</row>
    <row r="2543" spans="1:208" x14ac:dyDescent="0.2">
      <c r="A2543" s="12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5"/>
      <c r="M2543" s="9"/>
      <c r="N2543" s="9"/>
      <c r="O2543" s="15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</row>
    <row r="2544" spans="1:208" x14ac:dyDescent="0.2">
      <c r="A2544" s="12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5"/>
      <c r="M2544" s="9"/>
      <c r="N2544" s="9"/>
      <c r="O2544" s="15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</row>
    <row r="2545" spans="1:208" x14ac:dyDescent="0.2">
      <c r="A2545" s="12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5"/>
      <c r="M2545" s="9"/>
      <c r="N2545" s="9"/>
      <c r="O2545" s="15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</row>
    <row r="2546" spans="1:208" x14ac:dyDescent="0.2">
      <c r="A2546" s="12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5"/>
      <c r="M2546" s="9"/>
      <c r="N2546" s="9"/>
      <c r="O2546" s="15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</row>
    <row r="2547" spans="1:208" x14ac:dyDescent="0.2">
      <c r="A2547" s="12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5"/>
      <c r="M2547" s="9"/>
      <c r="N2547" s="9"/>
      <c r="O2547" s="15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</row>
    <row r="2548" spans="1:208" x14ac:dyDescent="0.2">
      <c r="A2548" s="12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5"/>
      <c r="M2548" s="9"/>
      <c r="N2548" s="9"/>
      <c r="O2548" s="15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</row>
    <row r="2549" spans="1:208" x14ac:dyDescent="0.2">
      <c r="A2549" s="12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5"/>
      <c r="M2549" s="9"/>
      <c r="N2549" s="9"/>
      <c r="O2549" s="15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</row>
    <row r="2550" spans="1:208" x14ac:dyDescent="0.2">
      <c r="A2550" s="12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5"/>
      <c r="M2550" s="9"/>
      <c r="N2550" s="9"/>
      <c r="O2550" s="15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</row>
    <row r="2551" spans="1:208" x14ac:dyDescent="0.2">
      <c r="A2551" s="12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5"/>
      <c r="M2551" s="9"/>
      <c r="N2551" s="9"/>
      <c r="O2551" s="15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</row>
    <row r="2552" spans="1:208" x14ac:dyDescent="0.2">
      <c r="A2552" s="12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5"/>
      <c r="M2552" s="9"/>
      <c r="N2552" s="9"/>
      <c r="O2552" s="15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</row>
    <row r="2553" spans="1:208" x14ac:dyDescent="0.2">
      <c r="A2553" s="12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5"/>
      <c r="M2553" s="9"/>
      <c r="N2553" s="9"/>
      <c r="O2553" s="15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</row>
    <row r="2554" spans="1:208" x14ac:dyDescent="0.2">
      <c r="A2554" s="127"/>
      <c r="B2554" s="50"/>
      <c r="C2554" s="2"/>
      <c r="D2554" s="10"/>
      <c r="E2554" s="11"/>
      <c r="F2554" s="11"/>
      <c r="G2554" s="11"/>
      <c r="H2554" s="11"/>
      <c r="I2554" s="10"/>
      <c r="J2554" s="5"/>
      <c r="K2554" s="3"/>
      <c r="L2554" s="15"/>
      <c r="M2554" s="9"/>
      <c r="N2554" s="9"/>
      <c r="O2554" s="15"/>
      <c r="P2554" s="2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</row>
    <row r="2555" spans="1:208" x14ac:dyDescent="0.2">
      <c r="A2555" s="127"/>
      <c r="B2555" s="50"/>
      <c r="C2555" s="2"/>
      <c r="D2555" s="10"/>
      <c r="E2555" s="11"/>
      <c r="F2555" s="11"/>
      <c r="G2555" s="11"/>
      <c r="H2555" s="11"/>
      <c r="I2555" s="10"/>
      <c r="J2555" s="5"/>
      <c r="K2555" s="3"/>
      <c r="L2555" s="15"/>
      <c r="M2555" s="9"/>
      <c r="N2555" s="9"/>
      <c r="O2555" s="15"/>
      <c r="P2555" s="2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</row>
    <row r="2556" spans="1:208" x14ac:dyDescent="0.2">
      <c r="A2556" s="127"/>
      <c r="B2556" s="50"/>
      <c r="C2556" s="2"/>
      <c r="D2556" s="10"/>
      <c r="E2556" s="11"/>
      <c r="F2556" s="11"/>
      <c r="G2556" s="11"/>
      <c r="H2556" s="11"/>
      <c r="I2556" s="10"/>
      <c r="J2556" s="5"/>
      <c r="K2556" s="3"/>
      <c r="L2556" s="15"/>
      <c r="M2556" s="9"/>
      <c r="N2556" s="9"/>
      <c r="O2556" s="15"/>
      <c r="P2556" s="2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</row>
    <row r="2557" spans="1:208" x14ac:dyDescent="0.2">
      <c r="A2557" s="127"/>
      <c r="B2557" s="50"/>
      <c r="C2557" s="2"/>
      <c r="D2557" s="10"/>
      <c r="E2557" s="11"/>
      <c r="F2557" s="11"/>
      <c r="G2557" s="11"/>
      <c r="H2557" s="11"/>
      <c r="I2557" s="10"/>
      <c r="J2557" s="5"/>
      <c r="K2557" s="3"/>
      <c r="L2557" s="15"/>
      <c r="M2557" s="9"/>
      <c r="N2557" s="9"/>
      <c r="O2557" s="15"/>
      <c r="P2557" s="2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</row>
    <row r="2558" spans="1:208" x14ac:dyDescent="0.2">
      <c r="A2558" s="127"/>
      <c r="B2558" s="50"/>
      <c r="C2558" s="2"/>
      <c r="D2558" s="10"/>
      <c r="E2558" s="11"/>
      <c r="F2558" s="11"/>
      <c r="G2558" s="11"/>
      <c r="H2558" s="11"/>
      <c r="I2558" s="10"/>
      <c r="J2558" s="5"/>
      <c r="K2558" s="3"/>
      <c r="L2558" s="15"/>
      <c r="M2558" s="9"/>
      <c r="N2558" s="9"/>
      <c r="O2558" s="15"/>
      <c r="P2558" s="2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</row>
    <row r="2559" spans="1:208" x14ac:dyDescent="0.2">
      <c r="A2559" s="127"/>
      <c r="B2559" s="50"/>
      <c r="C2559" s="2"/>
      <c r="D2559" s="10"/>
      <c r="E2559" s="11"/>
      <c r="F2559" s="11"/>
      <c r="G2559" s="11"/>
      <c r="H2559" s="11"/>
      <c r="I2559" s="10"/>
      <c r="J2559" s="5"/>
      <c r="K2559" s="3"/>
      <c r="L2559" s="15"/>
      <c r="M2559" s="9"/>
      <c r="N2559" s="9"/>
      <c r="O2559" s="15"/>
      <c r="P2559" s="2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</row>
    <row r="2560" spans="1:208" x14ac:dyDescent="0.2">
      <c r="A2560" s="127"/>
      <c r="B2560" s="50"/>
      <c r="C2560" s="2"/>
      <c r="D2560" s="10"/>
      <c r="E2560" s="11"/>
      <c r="F2560" s="11"/>
      <c r="G2560" s="11"/>
      <c r="H2560" s="11"/>
      <c r="I2560" s="10"/>
      <c r="J2560" s="5"/>
      <c r="K2560" s="3"/>
      <c r="L2560" s="15"/>
      <c r="M2560" s="9"/>
      <c r="N2560" s="9"/>
      <c r="O2560" s="15"/>
      <c r="P2560" s="2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</row>
    <row r="2561" spans="1:208" x14ac:dyDescent="0.2">
      <c r="A2561" s="127"/>
      <c r="B2561" s="50"/>
      <c r="C2561" s="2"/>
      <c r="D2561" s="10"/>
      <c r="E2561" s="11"/>
      <c r="F2561" s="11"/>
      <c r="G2561" s="11"/>
      <c r="H2561" s="11"/>
      <c r="I2561" s="10"/>
      <c r="J2561" s="5"/>
      <c r="K2561" s="3"/>
      <c r="L2561" s="15"/>
      <c r="M2561" s="9"/>
      <c r="N2561" s="9"/>
      <c r="O2561" s="15"/>
      <c r="P2561" s="2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</row>
    <row r="2562" spans="1:208" x14ac:dyDescent="0.2">
      <c r="A2562" s="127"/>
      <c r="B2562" s="50"/>
      <c r="C2562" s="2"/>
      <c r="D2562" s="10"/>
      <c r="E2562" s="11"/>
      <c r="F2562" s="11"/>
      <c r="G2562" s="11"/>
      <c r="H2562" s="11"/>
      <c r="I2562" s="10"/>
      <c r="J2562" s="5"/>
      <c r="K2562" s="3"/>
      <c r="L2562" s="15"/>
      <c r="M2562" s="9"/>
      <c r="N2562" s="9"/>
      <c r="O2562" s="15"/>
      <c r="P2562" s="2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</row>
    <row r="2563" spans="1:208" x14ac:dyDescent="0.2">
      <c r="A2563" s="127"/>
      <c r="B2563" s="50"/>
      <c r="C2563" s="2"/>
      <c r="D2563" s="10"/>
      <c r="E2563" s="11"/>
      <c r="F2563" s="11"/>
      <c r="G2563" s="11"/>
      <c r="H2563" s="11"/>
      <c r="I2563" s="10"/>
      <c r="J2563" s="5"/>
      <c r="K2563" s="3"/>
      <c r="L2563" s="15"/>
      <c r="M2563" s="9"/>
      <c r="N2563" s="9"/>
      <c r="O2563" s="15"/>
      <c r="P2563" s="2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</row>
    <row r="2564" spans="1:208" x14ac:dyDescent="0.2">
      <c r="A2564" s="127"/>
      <c r="B2564" s="50"/>
      <c r="C2564" s="2"/>
      <c r="D2564" s="10"/>
      <c r="E2564" s="11"/>
      <c r="F2564" s="11"/>
      <c r="G2564" s="11"/>
      <c r="H2564" s="11"/>
      <c r="I2564" s="10"/>
      <c r="J2564" s="5"/>
      <c r="K2564" s="3"/>
      <c r="L2564" s="15"/>
      <c r="M2564" s="9"/>
      <c r="N2564" s="9"/>
      <c r="O2564" s="15"/>
      <c r="P2564" s="2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</row>
    <row r="2565" spans="1:208" x14ac:dyDescent="0.2">
      <c r="A2565" s="127"/>
      <c r="B2565" s="50"/>
      <c r="C2565" s="2"/>
      <c r="D2565" s="10"/>
      <c r="E2565" s="11"/>
      <c r="F2565" s="11"/>
      <c r="G2565" s="11"/>
      <c r="H2565" s="11"/>
      <c r="I2565" s="10"/>
      <c r="J2565" s="5"/>
      <c r="K2565" s="3"/>
      <c r="L2565" s="15"/>
      <c r="M2565" s="9"/>
      <c r="N2565" s="9"/>
      <c r="O2565" s="15"/>
      <c r="P2565" s="2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</row>
    <row r="2566" spans="1:208" x14ac:dyDescent="0.2">
      <c r="A2566" s="127"/>
      <c r="B2566" s="50"/>
      <c r="C2566" s="2"/>
      <c r="D2566" s="10"/>
      <c r="E2566" s="11"/>
      <c r="F2566" s="11"/>
      <c r="G2566" s="11"/>
      <c r="H2566" s="11"/>
      <c r="I2566" s="10"/>
      <c r="J2566" s="5"/>
      <c r="K2566" s="3"/>
      <c r="L2566" s="15"/>
      <c r="M2566" s="9"/>
      <c r="N2566" s="9"/>
      <c r="O2566" s="15"/>
      <c r="P2566" s="2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</row>
    <row r="2567" spans="1:208" x14ac:dyDescent="0.2">
      <c r="A2567" s="127"/>
      <c r="B2567" s="50"/>
      <c r="C2567" s="2"/>
      <c r="D2567" s="10"/>
      <c r="E2567" s="11"/>
      <c r="F2567" s="11"/>
      <c r="G2567" s="11"/>
      <c r="H2567" s="11"/>
      <c r="I2567" s="10"/>
      <c r="J2567" s="5"/>
      <c r="K2567" s="3"/>
      <c r="L2567" s="15"/>
      <c r="M2567" s="9"/>
      <c r="N2567" s="9"/>
      <c r="O2567" s="15"/>
      <c r="P2567" s="2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</row>
    <row r="2568" spans="1:208" x14ac:dyDescent="0.2">
      <c r="A2568" s="127"/>
      <c r="B2568" s="50"/>
      <c r="C2568" s="2"/>
      <c r="D2568" s="10"/>
      <c r="E2568" s="11"/>
      <c r="F2568" s="11"/>
      <c r="G2568" s="11"/>
      <c r="H2568" s="11"/>
      <c r="I2568" s="10"/>
      <c r="J2568" s="5"/>
      <c r="K2568" s="3"/>
      <c r="L2568" s="15"/>
      <c r="M2568" s="9"/>
      <c r="N2568" s="9"/>
      <c r="O2568" s="15"/>
      <c r="P2568" s="2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</row>
    <row r="2569" spans="1:208" x14ac:dyDescent="0.2">
      <c r="A2569" s="127"/>
      <c r="B2569" s="50"/>
      <c r="C2569" s="2"/>
      <c r="D2569" s="10"/>
      <c r="E2569" s="11"/>
      <c r="F2569" s="11"/>
      <c r="G2569" s="11"/>
      <c r="H2569" s="11"/>
      <c r="I2569" s="10"/>
      <c r="J2569" s="5"/>
      <c r="K2569" s="3"/>
      <c r="L2569" s="15"/>
      <c r="M2569" s="9"/>
      <c r="N2569" s="9"/>
      <c r="O2569" s="15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</row>
    <row r="2570" spans="1:208" x14ac:dyDescent="0.2">
      <c r="A2570" s="127"/>
      <c r="B2570" s="50"/>
      <c r="C2570" s="2"/>
      <c r="D2570" s="10"/>
      <c r="E2570" s="11"/>
      <c r="F2570" s="11"/>
      <c r="G2570" s="11"/>
      <c r="H2570" s="11"/>
      <c r="I2570" s="10"/>
      <c r="J2570" s="5"/>
      <c r="K2570" s="3"/>
      <c r="L2570" s="15"/>
      <c r="M2570" s="9"/>
      <c r="N2570" s="9"/>
      <c r="O2570" s="15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</row>
    <row r="2571" spans="1:208" x14ac:dyDescent="0.2">
      <c r="A2571" s="127"/>
      <c r="B2571" s="50"/>
      <c r="C2571" s="2"/>
      <c r="D2571" s="10"/>
      <c r="E2571" s="11"/>
      <c r="F2571" s="11"/>
      <c r="G2571" s="11"/>
      <c r="H2571" s="11"/>
      <c r="I2571" s="10"/>
      <c r="J2571" s="5"/>
      <c r="K2571" s="3"/>
      <c r="L2571" s="15"/>
      <c r="M2571" s="9"/>
      <c r="N2571" s="9"/>
      <c r="O2571" s="15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</row>
    <row r="2572" spans="1:208" x14ac:dyDescent="0.2">
      <c r="A2572" s="127"/>
      <c r="B2572" s="50"/>
      <c r="C2572" s="2"/>
      <c r="D2572" s="10"/>
      <c r="E2572" s="11"/>
      <c r="F2572" s="11"/>
      <c r="G2572" s="11"/>
      <c r="H2572" s="11"/>
      <c r="I2572" s="10"/>
      <c r="J2572" s="5"/>
      <c r="K2572" s="3"/>
      <c r="L2572" s="15"/>
      <c r="M2572" s="9"/>
      <c r="N2572" s="9"/>
      <c r="O2572" s="15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</row>
    <row r="2573" spans="1:208" x14ac:dyDescent="0.2">
      <c r="A2573" s="127"/>
      <c r="B2573" s="50"/>
      <c r="C2573" s="2"/>
      <c r="D2573" s="10"/>
      <c r="E2573" s="11"/>
      <c r="F2573" s="11"/>
      <c r="G2573" s="11"/>
      <c r="H2573" s="11"/>
      <c r="I2573" s="10"/>
      <c r="J2573" s="5"/>
      <c r="K2573" s="3"/>
      <c r="L2573" s="15"/>
      <c r="M2573" s="9"/>
      <c r="N2573" s="9"/>
      <c r="O2573" s="15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</row>
    <row r="2574" spans="1:208" x14ac:dyDescent="0.2">
      <c r="A2574" s="127"/>
      <c r="B2574" s="50"/>
      <c r="C2574" s="2"/>
      <c r="D2574" s="10"/>
      <c r="E2574" s="11"/>
      <c r="F2574" s="11"/>
      <c r="G2574" s="11"/>
      <c r="H2574" s="11"/>
      <c r="I2574" s="10"/>
      <c r="J2574" s="5"/>
      <c r="K2574" s="3"/>
      <c r="L2574" s="15"/>
      <c r="M2574" s="9"/>
      <c r="N2574" s="9"/>
      <c r="O2574" s="15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</row>
    <row r="2575" spans="1:208" x14ac:dyDescent="0.2">
      <c r="A2575" s="127"/>
      <c r="B2575" s="50"/>
      <c r="C2575" s="2"/>
      <c r="D2575" s="10"/>
      <c r="E2575" s="11"/>
      <c r="F2575" s="11"/>
      <c r="G2575" s="11"/>
      <c r="H2575" s="11"/>
      <c r="I2575" s="10"/>
      <c r="J2575" s="5"/>
      <c r="K2575" s="3"/>
      <c r="L2575" s="15"/>
      <c r="M2575" s="9"/>
      <c r="N2575" s="9"/>
      <c r="O2575" s="15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</row>
    <row r="2576" spans="1:208" x14ac:dyDescent="0.2">
      <c r="A2576" s="127"/>
      <c r="B2576" s="50"/>
      <c r="C2576" s="2"/>
      <c r="D2576" s="10"/>
      <c r="E2576" s="11"/>
      <c r="F2576" s="11"/>
      <c r="G2576" s="11"/>
      <c r="H2576" s="11"/>
      <c r="I2576" s="10"/>
      <c r="J2576" s="5"/>
      <c r="K2576" s="3"/>
      <c r="L2576" s="15"/>
      <c r="M2576" s="9"/>
      <c r="N2576" s="9"/>
      <c r="O2576" s="15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</row>
    <row r="2577" spans="1:208" x14ac:dyDescent="0.2">
      <c r="A2577" s="127"/>
      <c r="B2577" s="50"/>
      <c r="C2577" s="2"/>
      <c r="D2577" s="10"/>
      <c r="E2577" s="11"/>
      <c r="F2577" s="11"/>
      <c r="G2577" s="11"/>
      <c r="H2577" s="11"/>
      <c r="I2577" s="10"/>
      <c r="J2577" s="5"/>
      <c r="K2577" s="3"/>
      <c r="L2577" s="15"/>
      <c r="M2577" s="9"/>
      <c r="N2577" s="9"/>
      <c r="O2577" s="15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</row>
    <row r="2578" spans="1:208" x14ac:dyDescent="0.2">
      <c r="A2578" s="127"/>
      <c r="B2578" s="50"/>
      <c r="C2578" s="2"/>
      <c r="D2578" s="10"/>
      <c r="E2578" s="11"/>
      <c r="F2578" s="11"/>
      <c r="G2578" s="11"/>
      <c r="H2578" s="11"/>
      <c r="I2578" s="10"/>
      <c r="J2578" s="5"/>
      <c r="K2578" s="3"/>
      <c r="L2578" s="15"/>
      <c r="M2578" s="9"/>
      <c r="N2578" s="9"/>
      <c r="O2578" s="15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</row>
    <row r="2579" spans="1:208" x14ac:dyDescent="0.2">
      <c r="A2579" s="127"/>
      <c r="B2579" s="50"/>
      <c r="C2579" s="2"/>
      <c r="D2579" s="10"/>
      <c r="E2579" s="11"/>
      <c r="F2579" s="11"/>
      <c r="G2579" s="11"/>
      <c r="H2579" s="11"/>
      <c r="I2579" s="10"/>
      <c r="J2579" s="5"/>
      <c r="K2579" s="3"/>
      <c r="L2579" s="15"/>
      <c r="M2579" s="9"/>
      <c r="N2579" s="9"/>
      <c r="O2579" s="15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</row>
    <row r="2580" spans="1:208" x14ac:dyDescent="0.2">
      <c r="A2580" s="127"/>
      <c r="B2580" s="50"/>
      <c r="C2580" s="2"/>
      <c r="D2580" s="10"/>
      <c r="E2580" s="11"/>
      <c r="F2580" s="11"/>
      <c r="G2580" s="11"/>
      <c r="H2580" s="11"/>
      <c r="I2580" s="10"/>
      <c r="J2580" s="5"/>
      <c r="K2580" s="3"/>
      <c r="L2580" s="15"/>
      <c r="M2580" s="9"/>
      <c r="N2580" s="9"/>
      <c r="O2580" s="15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</row>
    <row r="2581" spans="1:208" x14ac:dyDescent="0.2">
      <c r="A2581" s="127"/>
      <c r="B2581" s="50"/>
      <c r="C2581" s="2"/>
      <c r="D2581" s="10"/>
      <c r="E2581" s="11"/>
      <c r="F2581" s="11"/>
      <c r="G2581" s="11"/>
      <c r="H2581" s="11"/>
      <c r="I2581" s="10"/>
      <c r="J2581" s="5"/>
      <c r="K2581" s="3"/>
      <c r="L2581" s="15"/>
      <c r="M2581" s="9"/>
      <c r="N2581" s="9"/>
      <c r="O2581" s="15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</row>
    <row r="2582" spans="1:208" x14ac:dyDescent="0.2">
      <c r="A2582" s="127"/>
      <c r="B2582" s="50"/>
      <c r="C2582" s="2"/>
      <c r="D2582" s="10"/>
      <c r="E2582" s="11"/>
      <c r="F2582" s="11"/>
      <c r="G2582" s="11"/>
      <c r="H2582" s="11"/>
      <c r="I2582" s="10"/>
      <c r="J2582" s="5"/>
      <c r="K2582" s="3"/>
      <c r="L2582" s="15"/>
      <c r="M2582" s="9"/>
      <c r="N2582" s="9"/>
      <c r="O2582" s="15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</row>
    <row r="2583" spans="1:208" x14ac:dyDescent="0.2">
      <c r="A2583" s="127"/>
      <c r="B2583" s="50"/>
      <c r="C2583" s="2"/>
      <c r="D2583" s="10"/>
      <c r="E2583" s="11"/>
      <c r="F2583" s="11"/>
      <c r="G2583" s="11"/>
      <c r="H2583" s="11"/>
      <c r="I2583" s="10"/>
      <c r="J2583" s="5"/>
      <c r="K2583" s="3"/>
      <c r="L2583" s="15"/>
      <c r="M2583" s="9"/>
      <c r="N2583" s="9"/>
      <c r="O2583" s="15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</row>
    <row r="2584" spans="1:208" x14ac:dyDescent="0.2">
      <c r="A2584" s="127"/>
      <c r="B2584" s="50"/>
      <c r="C2584" s="2"/>
      <c r="D2584" s="10"/>
      <c r="E2584" s="11"/>
      <c r="F2584" s="11"/>
      <c r="G2584" s="11"/>
      <c r="H2584" s="11"/>
      <c r="I2584" s="10"/>
      <c r="J2584" s="5"/>
      <c r="K2584" s="3"/>
      <c r="L2584" s="15"/>
      <c r="M2584" s="9"/>
      <c r="N2584" s="9"/>
      <c r="O2584" s="15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</row>
    <row r="2585" spans="1:208" x14ac:dyDescent="0.2">
      <c r="A2585" s="127"/>
      <c r="B2585" s="50"/>
      <c r="C2585" s="2"/>
      <c r="D2585" s="10"/>
      <c r="E2585" s="11"/>
      <c r="F2585" s="11"/>
      <c r="G2585" s="11"/>
      <c r="H2585" s="11"/>
      <c r="I2585" s="10"/>
      <c r="J2585" s="5"/>
      <c r="K2585" s="3"/>
      <c r="L2585" s="15"/>
      <c r="M2585" s="9"/>
      <c r="N2585" s="9"/>
      <c r="O2585" s="15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</row>
    <row r="2586" spans="1:208" x14ac:dyDescent="0.2">
      <c r="A2586" s="127"/>
      <c r="B2586" s="50"/>
      <c r="C2586" s="2"/>
      <c r="D2586" s="10"/>
      <c r="E2586" s="11"/>
      <c r="F2586" s="11"/>
      <c r="G2586" s="11"/>
      <c r="H2586" s="11"/>
      <c r="I2586" s="10"/>
      <c r="J2586" s="5"/>
      <c r="K2586" s="3"/>
      <c r="L2586" s="15"/>
      <c r="M2586" s="9"/>
      <c r="N2586" s="9"/>
      <c r="O2586" s="15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</row>
    <row r="2587" spans="1:208" x14ac:dyDescent="0.2">
      <c r="A2587" s="127"/>
      <c r="B2587" s="50"/>
      <c r="C2587" s="2"/>
      <c r="D2587" s="10"/>
      <c r="E2587" s="11"/>
      <c r="F2587" s="11"/>
      <c r="G2587" s="11"/>
      <c r="H2587" s="11"/>
      <c r="I2587" s="10"/>
      <c r="J2587" s="5"/>
      <c r="K2587" s="3"/>
      <c r="L2587" s="15"/>
      <c r="M2587" s="9"/>
      <c r="N2587" s="9"/>
      <c r="O2587" s="15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</row>
    <row r="2588" spans="1:208" x14ac:dyDescent="0.2">
      <c r="A2588" s="127"/>
      <c r="B2588" s="50"/>
      <c r="C2588" s="2"/>
      <c r="D2588" s="10"/>
      <c r="E2588" s="11"/>
      <c r="F2588" s="11"/>
      <c r="G2588" s="11"/>
      <c r="H2588" s="11"/>
      <c r="I2588" s="10"/>
      <c r="J2588" s="5"/>
      <c r="K2588" s="3"/>
      <c r="L2588" s="15"/>
      <c r="M2588" s="9"/>
      <c r="N2588" s="9"/>
      <c r="O2588" s="15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</row>
    <row r="2589" spans="1:208" x14ac:dyDescent="0.2">
      <c r="A2589" s="127"/>
      <c r="B2589" s="50"/>
      <c r="C2589" s="2"/>
      <c r="D2589" s="10"/>
      <c r="E2589" s="11"/>
      <c r="F2589" s="11"/>
      <c r="G2589" s="11"/>
      <c r="H2589" s="11"/>
      <c r="I2589" s="10"/>
      <c r="J2589" s="5"/>
      <c r="K2589" s="3"/>
      <c r="L2589" s="15"/>
      <c r="M2589" s="9"/>
      <c r="N2589" s="9"/>
      <c r="O2589" s="15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</row>
    <row r="2590" spans="1:208" x14ac:dyDescent="0.2">
      <c r="A2590" s="127"/>
      <c r="B2590" s="50"/>
      <c r="C2590" s="2"/>
      <c r="D2590" s="10"/>
      <c r="E2590" s="11"/>
      <c r="F2590" s="11"/>
      <c r="G2590" s="11"/>
      <c r="H2590" s="11"/>
      <c r="I2590" s="10"/>
      <c r="J2590" s="5"/>
      <c r="K2590" s="3"/>
      <c r="L2590" s="15"/>
      <c r="M2590" s="9"/>
      <c r="N2590" s="9"/>
      <c r="O2590" s="15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</row>
    <row r="2591" spans="1:208" x14ac:dyDescent="0.2">
      <c r="A2591" s="127"/>
      <c r="B2591" s="50"/>
      <c r="C2591" s="2"/>
      <c r="D2591" s="10"/>
      <c r="E2591" s="11"/>
      <c r="F2591" s="11"/>
      <c r="G2591" s="11"/>
      <c r="H2591" s="11"/>
      <c r="I2591" s="10"/>
      <c r="J2591" s="5"/>
      <c r="K2591" s="3"/>
      <c r="L2591" s="15"/>
      <c r="M2591" s="9"/>
      <c r="N2591" s="9"/>
      <c r="O2591" s="15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</row>
    <row r="2592" spans="1:208" x14ac:dyDescent="0.2">
      <c r="A2592" s="127"/>
      <c r="B2592" s="50"/>
      <c r="C2592" s="2"/>
      <c r="D2592" s="10"/>
      <c r="E2592" s="11"/>
      <c r="F2592" s="11"/>
      <c r="G2592" s="11"/>
      <c r="H2592" s="11"/>
      <c r="I2592" s="10"/>
      <c r="J2592" s="5"/>
      <c r="K2592" s="3"/>
      <c r="L2592" s="15"/>
      <c r="M2592" s="9"/>
      <c r="N2592" s="9"/>
      <c r="O2592" s="15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</row>
    <row r="2593" spans="1:208" x14ac:dyDescent="0.2">
      <c r="A2593" s="127"/>
      <c r="B2593" s="50"/>
      <c r="C2593" s="2"/>
      <c r="D2593" s="10"/>
      <c r="E2593" s="11"/>
      <c r="F2593" s="11"/>
      <c r="G2593" s="11"/>
      <c r="H2593" s="11"/>
      <c r="I2593" s="10"/>
      <c r="J2593" s="5"/>
      <c r="K2593" s="3"/>
      <c r="L2593" s="15"/>
      <c r="M2593" s="9"/>
      <c r="N2593" s="9"/>
      <c r="O2593" s="15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</row>
    <row r="2594" spans="1:208" x14ac:dyDescent="0.2">
      <c r="A2594" s="127"/>
      <c r="B2594" s="50"/>
      <c r="C2594" s="2"/>
      <c r="D2594" s="10"/>
      <c r="E2594" s="11"/>
      <c r="F2594" s="11"/>
      <c r="G2594" s="11"/>
      <c r="H2594" s="11"/>
      <c r="I2594" s="10"/>
      <c r="J2594" s="5"/>
      <c r="K2594" s="3"/>
      <c r="L2594" s="15"/>
      <c r="M2594" s="9"/>
      <c r="N2594" s="9"/>
      <c r="O2594" s="15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</row>
    <row r="2595" spans="1:208" x14ac:dyDescent="0.2">
      <c r="A2595" s="127"/>
      <c r="B2595" s="50"/>
      <c r="C2595" s="2"/>
      <c r="D2595" s="10"/>
      <c r="E2595" s="11"/>
      <c r="F2595" s="11"/>
      <c r="G2595" s="11"/>
      <c r="H2595" s="11"/>
      <c r="I2595" s="10"/>
      <c r="J2595" s="5"/>
      <c r="K2595" s="3"/>
      <c r="L2595" s="15"/>
      <c r="M2595" s="9"/>
      <c r="N2595" s="9"/>
      <c r="O2595" s="15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</row>
    <row r="2596" spans="1:208" x14ac:dyDescent="0.2">
      <c r="A2596" s="127"/>
      <c r="B2596" s="50"/>
      <c r="C2596" s="2"/>
      <c r="D2596" s="10"/>
      <c r="E2596" s="11"/>
      <c r="F2596" s="11"/>
      <c r="G2596" s="11"/>
      <c r="H2596" s="11"/>
      <c r="I2596" s="10"/>
      <c r="J2596" s="5"/>
      <c r="K2596" s="3"/>
      <c r="L2596" s="15"/>
      <c r="M2596" s="9"/>
      <c r="N2596" s="9"/>
      <c r="O2596" s="15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</row>
    <row r="2597" spans="1:208" x14ac:dyDescent="0.2">
      <c r="A2597" s="127"/>
      <c r="B2597" s="50"/>
      <c r="C2597" s="2"/>
      <c r="D2597" s="10"/>
      <c r="E2597" s="11"/>
      <c r="F2597" s="11"/>
      <c r="G2597" s="11"/>
      <c r="H2597" s="11"/>
      <c r="I2597" s="10"/>
      <c r="J2597" s="5"/>
      <c r="K2597" s="3"/>
      <c r="L2597" s="15"/>
      <c r="M2597" s="9"/>
      <c r="N2597" s="9"/>
      <c r="O2597" s="15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</row>
    <row r="2598" spans="1:208" x14ac:dyDescent="0.2">
      <c r="A2598" s="127"/>
      <c r="B2598" s="50"/>
      <c r="C2598" s="2"/>
      <c r="D2598" s="10"/>
      <c r="E2598" s="11"/>
      <c r="F2598" s="11"/>
      <c r="G2598" s="11"/>
      <c r="H2598" s="11"/>
      <c r="I2598" s="10"/>
      <c r="J2598" s="5"/>
      <c r="K2598" s="3"/>
      <c r="L2598" s="15"/>
      <c r="M2598" s="9"/>
      <c r="N2598" s="9"/>
      <c r="O2598" s="15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</row>
    <row r="2599" spans="1:208" x14ac:dyDescent="0.2">
      <c r="A2599" s="127"/>
      <c r="B2599" s="50"/>
      <c r="C2599" s="2"/>
      <c r="D2599" s="10"/>
      <c r="E2599" s="11"/>
      <c r="F2599" s="11"/>
      <c r="G2599" s="11"/>
      <c r="H2599" s="11"/>
      <c r="I2599" s="10"/>
      <c r="J2599" s="5"/>
      <c r="K2599" s="3"/>
      <c r="L2599" s="15"/>
      <c r="M2599" s="9"/>
      <c r="N2599" s="9"/>
      <c r="O2599" s="15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</row>
    <row r="2600" spans="1:208" x14ac:dyDescent="0.2">
      <c r="A2600" s="127"/>
      <c r="B2600" s="50"/>
      <c r="C2600" s="2"/>
      <c r="D2600" s="10"/>
      <c r="E2600" s="11"/>
      <c r="F2600" s="11"/>
      <c r="G2600" s="11"/>
      <c r="H2600" s="11"/>
      <c r="I2600" s="10"/>
      <c r="J2600" s="5"/>
      <c r="K2600" s="3"/>
      <c r="L2600" s="15"/>
      <c r="M2600" s="9"/>
      <c r="N2600" s="9"/>
      <c r="O2600" s="15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</row>
    <row r="2601" spans="1:208" x14ac:dyDescent="0.2">
      <c r="A2601" s="127"/>
      <c r="B2601" s="50"/>
      <c r="C2601" s="2"/>
      <c r="D2601" s="10"/>
      <c r="E2601" s="11"/>
      <c r="F2601" s="11"/>
      <c r="G2601" s="11"/>
      <c r="H2601" s="11"/>
      <c r="I2601" s="10"/>
      <c r="J2601" s="5"/>
      <c r="K2601" s="3"/>
      <c r="L2601" s="15"/>
      <c r="M2601" s="9"/>
      <c r="N2601" s="9"/>
      <c r="O2601" s="15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</row>
    <row r="2602" spans="1:208" x14ac:dyDescent="0.2">
      <c r="A2602" s="127"/>
      <c r="B2602" s="50"/>
      <c r="C2602" s="2"/>
      <c r="D2602" s="10"/>
      <c r="E2602" s="11"/>
      <c r="F2602" s="11"/>
      <c r="G2602" s="11"/>
      <c r="H2602" s="11"/>
      <c r="I2602" s="10"/>
      <c r="J2602" s="5"/>
      <c r="K2602" s="3"/>
      <c r="L2602" s="15"/>
      <c r="M2602" s="9"/>
      <c r="N2602" s="9"/>
      <c r="O2602" s="15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</row>
    <row r="2603" spans="1:208" x14ac:dyDescent="0.2">
      <c r="A2603" s="127"/>
      <c r="B2603" s="50"/>
      <c r="C2603" s="2"/>
      <c r="D2603" s="10"/>
      <c r="E2603" s="11"/>
      <c r="F2603" s="11"/>
      <c r="G2603" s="11"/>
      <c r="H2603" s="11"/>
      <c r="I2603" s="10"/>
      <c r="J2603" s="5"/>
      <c r="K2603" s="3"/>
      <c r="L2603" s="15"/>
      <c r="M2603" s="9"/>
      <c r="N2603" s="9"/>
      <c r="O2603" s="15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</row>
    <row r="2604" spans="1:208" x14ac:dyDescent="0.2">
      <c r="A2604" s="127"/>
      <c r="B2604" s="50"/>
      <c r="C2604" s="2"/>
      <c r="D2604" s="10"/>
      <c r="E2604" s="11"/>
      <c r="F2604" s="11"/>
      <c r="G2604" s="11"/>
      <c r="H2604" s="11"/>
      <c r="I2604" s="10"/>
      <c r="J2604" s="5"/>
      <c r="K2604" s="3"/>
      <c r="L2604" s="15"/>
      <c r="M2604" s="9"/>
      <c r="N2604" s="9"/>
      <c r="O2604" s="15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</row>
    <row r="2605" spans="1:208" x14ac:dyDescent="0.2">
      <c r="A2605" s="127"/>
      <c r="B2605" s="50"/>
      <c r="C2605" s="2"/>
      <c r="D2605" s="10"/>
      <c r="E2605" s="11"/>
      <c r="F2605" s="11"/>
      <c r="G2605" s="11"/>
      <c r="H2605" s="11"/>
      <c r="I2605" s="10"/>
      <c r="J2605" s="5"/>
      <c r="K2605" s="3"/>
      <c r="L2605" s="15"/>
      <c r="M2605" s="9"/>
      <c r="N2605" s="9"/>
      <c r="O2605" s="15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</row>
    <row r="2606" spans="1:208" x14ac:dyDescent="0.2">
      <c r="A2606" s="127"/>
      <c r="B2606" s="50"/>
      <c r="C2606" s="2"/>
      <c r="D2606" s="10"/>
      <c r="E2606" s="11"/>
      <c r="F2606" s="11"/>
      <c r="G2606" s="11"/>
      <c r="H2606" s="11"/>
      <c r="I2606" s="10"/>
      <c r="J2606" s="5"/>
      <c r="K2606" s="3"/>
      <c r="L2606" s="15"/>
      <c r="M2606" s="9"/>
      <c r="N2606" s="9"/>
      <c r="O2606" s="15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</row>
    <row r="2607" spans="1:208" x14ac:dyDescent="0.2">
      <c r="A2607" s="127"/>
      <c r="B2607" s="50"/>
      <c r="C2607" s="2"/>
      <c r="D2607" s="10"/>
      <c r="E2607" s="11"/>
      <c r="F2607" s="11"/>
      <c r="G2607" s="11"/>
      <c r="H2607" s="11"/>
      <c r="I2607" s="10"/>
      <c r="J2607" s="5"/>
      <c r="K2607" s="3"/>
      <c r="L2607" s="15"/>
      <c r="M2607" s="9"/>
      <c r="N2607" s="9"/>
      <c r="O2607" s="15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</row>
    <row r="2608" spans="1:208" x14ac:dyDescent="0.2">
      <c r="A2608" s="127"/>
      <c r="B2608" s="50"/>
      <c r="C2608" s="2"/>
      <c r="D2608" s="10"/>
      <c r="E2608" s="11"/>
      <c r="F2608" s="11"/>
      <c r="G2608" s="11"/>
      <c r="H2608" s="11"/>
      <c r="I2608" s="10"/>
      <c r="J2608" s="5"/>
      <c r="K2608" s="3"/>
      <c r="L2608" s="15"/>
      <c r="M2608" s="9"/>
      <c r="N2608" s="9"/>
      <c r="O2608" s="15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</row>
    <row r="2609" spans="1:208" x14ac:dyDescent="0.2">
      <c r="A2609" s="127"/>
      <c r="B2609" s="50"/>
      <c r="C2609" s="2"/>
      <c r="D2609" s="10"/>
      <c r="E2609" s="11"/>
      <c r="F2609" s="11"/>
      <c r="G2609" s="11"/>
      <c r="H2609" s="11"/>
      <c r="I2609" s="10"/>
      <c r="J2609" s="5"/>
      <c r="K2609" s="3"/>
      <c r="L2609" s="15"/>
      <c r="M2609" s="9"/>
      <c r="N2609" s="9"/>
      <c r="O2609" s="15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</row>
    <row r="2610" spans="1:208" x14ac:dyDescent="0.2">
      <c r="A2610" s="127"/>
      <c r="B2610" s="50"/>
      <c r="C2610" s="2"/>
      <c r="D2610" s="10"/>
      <c r="E2610" s="11"/>
      <c r="F2610" s="11"/>
      <c r="G2610" s="11"/>
      <c r="H2610" s="11"/>
      <c r="I2610" s="10"/>
      <c r="J2610" s="5"/>
      <c r="K2610" s="3"/>
      <c r="L2610" s="15"/>
      <c r="M2610" s="9"/>
      <c r="N2610" s="9"/>
      <c r="O2610" s="15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</row>
    <row r="2611" spans="1:208" x14ac:dyDescent="0.2">
      <c r="A2611" s="127"/>
      <c r="B2611" s="50"/>
      <c r="C2611" s="2"/>
      <c r="D2611" s="10"/>
      <c r="E2611" s="11"/>
      <c r="F2611" s="11"/>
      <c r="G2611" s="11"/>
      <c r="H2611" s="11"/>
      <c r="I2611" s="10"/>
      <c r="J2611" s="5"/>
      <c r="K2611" s="3"/>
      <c r="L2611" s="15"/>
      <c r="M2611" s="9"/>
      <c r="N2611" s="9"/>
      <c r="O2611" s="15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</row>
    <row r="2612" spans="1:208" x14ac:dyDescent="0.2">
      <c r="A2612" s="127"/>
      <c r="B2612" s="50"/>
      <c r="C2612" s="2"/>
      <c r="D2612" s="10"/>
      <c r="E2612" s="11"/>
      <c r="F2612" s="11"/>
      <c r="G2612" s="11"/>
      <c r="H2612" s="11"/>
      <c r="I2612" s="10"/>
      <c r="J2612" s="5"/>
      <c r="K2612" s="3"/>
      <c r="L2612" s="15"/>
      <c r="M2612" s="9"/>
      <c r="N2612" s="9"/>
      <c r="O2612" s="15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</row>
    <row r="2613" spans="1:208" x14ac:dyDescent="0.2">
      <c r="A2613" s="127"/>
      <c r="B2613" s="50"/>
      <c r="C2613" s="2"/>
      <c r="D2613" s="10"/>
      <c r="E2613" s="11"/>
      <c r="F2613" s="11"/>
      <c r="G2613" s="11"/>
      <c r="H2613" s="11"/>
      <c r="I2613" s="10"/>
      <c r="J2613" s="5"/>
      <c r="K2613" s="3"/>
      <c r="L2613" s="15"/>
      <c r="M2613" s="9"/>
      <c r="N2613" s="9"/>
      <c r="O2613" s="15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</row>
    <row r="2614" spans="1:208" x14ac:dyDescent="0.2">
      <c r="A2614" s="127"/>
      <c r="B2614" s="50"/>
      <c r="C2614" s="2"/>
      <c r="D2614" s="10"/>
      <c r="E2614" s="11"/>
      <c r="F2614" s="11"/>
      <c r="G2614" s="11"/>
      <c r="H2614" s="11"/>
      <c r="I2614" s="10"/>
      <c r="J2614" s="5"/>
      <c r="K2614" s="3"/>
      <c r="L2614" s="15"/>
      <c r="M2614" s="9"/>
      <c r="N2614" s="9"/>
      <c r="O2614" s="15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</row>
    <row r="2615" spans="1:208" x14ac:dyDescent="0.2">
      <c r="A2615" s="127"/>
      <c r="B2615" s="50"/>
      <c r="C2615" s="2"/>
      <c r="D2615" s="10"/>
      <c r="E2615" s="11"/>
      <c r="F2615" s="11"/>
      <c r="G2615" s="11"/>
      <c r="H2615" s="11"/>
      <c r="I2615" s="10"/>
      <c r="J2615" s="5"/>
      <c r="K2615" s="3"/>
      <c r="L2615" s="15"/>
      <c r="M2615" s="9"/>
      <c r="N2615" s="9"/>
      <c r="O2615" s="15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</row>
    <row r="2616" spans="1:208" x14ac:dyDescent="0.2">
      <c r="A2616" s="127"/>
      <c r="B2616" s="50"/>
      <c r="C2616" s="2"/>
      <c r="D2616" s="10"/>
      <c r="E2616" s="11"/>
      <c r="F2616" s="11"/>
      <c r="G2616" s="11"/>
      <c r="H2616" s="11"/>
      <c r="I2616" s="10"/>
      <c r="J2616" s="5"/>
      <c r="K2616" s="3"/>
      <c r="L2616" s="15"/>
      <c r="M2616" s="9"/>
      <c r="N2616" s="9"/>
      <c r="O2616" s="15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</row>
    <row r="2617" spans="1:208" x14ac:dyDescent="0.2">
      <c r="A2617" s="127"/>
      <c r="B2617" s="50"/>
      <c r="C2617" s="2"/>
      <c r="D2617" s="10"/>
      <c r="E2617" s="11"/>
      <c r="F2617" s="11"/>
      <c r="G2617" s="11"/>
      <c r="H2617" s="11"/>
      <c r="I2617" s="10"/>
      <c r="J2617" s="5"/>
      <c r="K2617" s="3"/>
      <c r="L2617" s="15"/>
      <c r="M2617" s="9"/>
      <c r="N2617" s="9"/>
      <c r="O2617" s="15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</row>
    <row r="2618" spans="1:208" x14ac:dyDescent="0.2">
      <c r="A2618" s="127"/>
      <c r="B2618" s="50"/>
      <c r="C2618" s="2"/>
      <c r="D2618" s="10"/>
      <c r="E2618" s="11"/>
      <c r="F2618" s="11"/>
      <c r="G2618" s="11"/>
      <c r="H2618" s="11"/>
      <c r="I2618" s="10"/>
      <c r="J2618" s="5"/>
      <c r="K2618" s="3"/>
      <c r="L2618" s="15"/>
      <c r="M2618" s="9"/>
      <c r="N2618" s="9"/>
      <c r="O2618" s="15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</row>
    <row r="2619" spans="1:208" x14ac:dyDescent="0.2">
      <c r="A2619" s="127"/>
      <c r="B2619" s="50"/>
      <c r="C2619" s="2"/>
      <c r="D2619" s="10"/>
      <c r="E2619" s="11"/>
      <c r="F2619" s="11"/>
      <c r="G2619" s="11"/>
      <c r="H2619" s="11"/>
      <c r="I2619" s="10"/>
      <c r="J2619" s="5"/>
      <c r="K2619" s="3"/>
      <c r="L2619" s="15"/>
      <c r="M2619" s="9"/>
      <c r="N2619" s="9"/>
      <c r="O2619" s="15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</row>
    <row r="2620" spans="1:208" x14ac:dyDescent="0.2">
      <c r="A2620" s="127"/>
      <c r="B2620" s="50"/>
      <c r="C2620" s="2"/>
      <c r="D2620" s="10"/>
      <c r="E2620" s="11"/>
      <c r="F2620" s="11"/>
      <c r="G2620" s="11"/>
      <c r="H2620" s="11"/>
      <c r="I2620" s="10"/>
      <c r="J2620" s="5"/>
      <c r="K2620" s="3"/>
      <c r="L2620" s="15"/>
      <c r="M2620" s="9"/>
      <c r="N2620" s="9"/>
      <c r="O2620" s="15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</row>
    <row r="2621" spans="1:208" x14ac:dyDescent="0.2">
      <c r="A2621" s="127"/>
      <c r="B2621" s="50"/>
      <c r="C2621" s="2"/>
      <c r="D2621" s="10"/>
      <c r="E2621" s="11"/>
      <c r="F2621" s="11"/>
      <c r="G2621" s="11"/>
      <c r="H2621" s="11"/>
      <c r="I2621" s="10"/>
      <c r="J2621" s="5"/>
      <c r="K2621" s="3"/>
      <c r="L2621" s="15"/>
      <c r="M2621" s="9"/>
      <c r="N2621" s="9"/>
      <c r="O2621" s="15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</row>
    <row r="2622" spans="1:208" x14ac:dyDescent="0.2">
      <c r="A2622" s="127"/>
      <c r="B2622" s="50"/>
      <c r="C2622" s="2"/>
      <c r="D2622" s="10"/>
      <c r="E2622" s="11"/>
      <c r="F2622" s="11"/>
      <c r="G2622" s="11"/>
      <c r="H2622" s="11"/>
      <c r="I2622" s="10"/>
      <c r="J2622" s="5"/>
      <c r="K2622" s="3"/>
      <c r="L2622" s="15"/>
      <c r="M2622" s="9"/>
      <c r="N2622" s="9"/>
      <c r="O2622" s="15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</row>
    <row r="2623" spans="1:208" x14ac:dyDescent="0.2">
      <c r="A2623" s="127"/>
      <c r="B2623" s="50"/>
      <c r="C2623" s="2"/>
      <c r="D2623" s="10"/>
      <c r="E2623" s="11"/>
      <c r="F2623" s="11"/>
      <c r="G2623" s="11"/>
      <c r="H2623" s="11"/>
      <c r="I2623" s="10"/>
      <c r="J2623" s="5"/>
      <c r="K2623" s="3"/>
      <c r="L2623" s="15"/>
      <c r="M2623" s="9"/>
      <c r="N2623" s="9"/>
      <c r="O2623" s="15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</row>
    <row r="2624" spans="1:208" x14ac:dyDescent="0.2">
      <c r="A2624" s="127"/>
      <c r="B2624" s="50"/>
      <c r="C2624" s="2"/>
      <c r="D2624" s="10"/>
      <c r="E2624" s="11"/>
      <c r="F2624" s="11"/>
      <c r="G2624" s="11"/>
      <c r="H2624" s="11"/>
      <c r="I2624" s="10"/>
      <c r="J2624" s="5"/>
      <c r="K2624" s="3"/>
      <c r="L2624" s="15"/>
      <c r="M2624" s="9"/>
      <c r="N2624" s="9"/>
      <c r="O2624" s="15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</row>
    <row r="2625" spans="1:208" x14ac:dyDescent="0.2">
      <c r="A2625" s="127"/>
      <c r="B2625" s="50"/>
      <c r="C2625" s="2"/>
      <c r="D2625" s="10"/>
      <c r="E2625" s="11"/>
      <c r="F2625" s="11"/>
      <c r="G2625" s="11"/>
      <c r="H2625" s="11"/>
      <c r="I2625" s="10"/>
      <c r="J2625" s="5"/>
      <c r="K2625" s="3"/>
      <c r="L2625" s="15"/>
      <c r="M2625" s="9"/>
      <c r="N2625" s="9"/>
      <c r="O2625" s="15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</row>
    <row r="2626" spans="1:208" x14ac:dyDescent="0.2">
      <c r="A2626" s="127"/>
      <c r="B2626" s="50"/>
      <c r="C2626" s="2"/>
      <c r="D2626" s="10"/>
      <c r="E2626" s="11"/>
      <c r="F2626" s="11"/>
      <c r="G2626" s="11"/>
      <c r="H2626" s="11"/>
      <c r="I2626" s="10"/>
      <c r="J2626" s="5"/>
      <c r="K2626" s="3"/>
      <c r="L2626" s="15"/>
      <c r="M2626" s="9"/>
      <c r="N2626" s="9"/>
      <c r="O2626" s="15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</row>
    <row r="2627" spans="1:208" x14ac:dyDescent="0.2">
      <c r="A2627" s="127"/>
      <c r="B2627" s="50"/>
      <c r="C2627" s="2"/>
      <c r="D2627" s="10"/>
      <c r="E2627" s="11"/>
      <c r="F2627" s="11"/>
      <c r="G2627" s="11"/>
      <c r="H2627" s="11"/>
      <c r="I2627" s="10"/>
      <c r="J2627" s="5"/>
      <c r="K2627" s="3"/>
      <c r="L2627" s="15"/>
      <c r="M2627" s="9"/>
      <c r="N2627" s="9"/>
      <c r="O2627" s="15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</row>
    <row r="2628" spans="1:208" x14ac:dyDescent="0.2">
      <c r="A2628" s="127"/>
      <c r="B2628" s="50"/>
      <c r="C2628" s="2"/>
      <c r="D2628" s="10"/>
      <c r="E2628" s="11"/>
      <c r="F2628" s="11"/>
      <c r="G2628" s="11"/>
      <c r="H2628" s="11"/>
      <c r="I2628" s="10"/>
      <c r="J2628" s="5"/>
      <c r="K2628" s="3"/>
      <c r="L2628" s="15"/>
      <c r="M2628" s="9"/>
      <c r="N2628" s="9"/>
      <c r="O2628" s="15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</row>
    <row r="2629" spans="1:208" x14ac:dyDescent="0.2">
      <c r="A2629" s="127"/>
      <c r="B2629" s="50"/>
      <c r="C2629" s="2"/>
      <c r="D2629" s="10"/>
      <c r="E2629" s="11"/>
      <c r="F2629" s="11"/>
      <c r="G2629" s="11"/>
      <c r="H2629" s="11"/>
      <c r="I2629" s="10"/>
      <c r="J2629" s="5"/>
      <c r="K2629" s="3"/>
      <c r="L2629" s="15"/>
      <c r="M2629" s="9"/>
      <c r="N2629" s="9"/>
      <c r="O2629" s="15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</row>
    <row r="2630" spans="1:208" x14ac:dyDescent="0.2">
      <c r="A2630" s="127"/>
      <c r="B2630" s="50"/>
      <c r="C2630" s="2"/>
      <c r="D2630" s="10"/>
      <c r="E2630" s="11"/>
      <c r="F2630" s="11"/>
      <c r="G2630" s="11"/>
      <c r="H2630" s="11"/>
      <c r="I2630" s="10"/>
      <c r="J2630" s="5"/>
      <c r="K2630" s="3"/>
      <c r="L2630" s="15"/>
      <c r="M2630" s="9"/>
      <c r="N2630" s="9"/>
      <c r="O2630" s="15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</row>
    <row r="2631" spans="1:208" x14ac:dyDescent="0.2">
      <c r="A2631" s="127"/>
      <c r="B2631" s="50"/>
      <c r="C2631" s="2"/>
      <c r="D2631" s="10"/>
      <c r="E2631" s="11"/>
      <c r="F2631" s="11"/>
      <c r="G2631" s="11"/>
      <c r="H2631" s="11"/>
      <c r="I2631" s="10"/>
      <c r="J2631" s="5"/>
      <c r="K2631" s="3"/>
      <c r="L2631" s="15"/>
      <c r="M2631" s="9"/>
      <c r="N2631" s="9"/>
      <c r="O2631" s="15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</row>
    <row r="2632" spans="1:208" x14ac:dyDescent="0.2">
      <c r="A2632" s="127"/>
      <c r="B2632" s="50"/>
      <c r="C2632" s="2"/>
      <c r="D2632" s="10"/>
      <c r="E2632" s="11"/>
      <c r="F2632" s="11"/>
      <c r="G2632" s="11"/>
      <c r="H2632" s="11"/>
      <c r="I2632" s="10"/>
      <c r="J2632" s="5"/>
      <c r="K2632" s="3"/>
      <c r="L2632" s="15"/>
      <c r="M2632" s="9"/>
      <c r="N2632" s="9"/>
      <c r="O2632" s="15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</row>
    <row r="2633" spans="1:208" x14ac:dyDescent="0.2">
      <c r="A2633" s="127"/>
      <c r="B2633" s="50"/>
      <c r="C2633" s="2"/>
      <c r="D2633" s="10"/>
      <c r="E2633" s="11"/>
      <c r="F2633" s="11"/>
      <c r="G2633" s="11"/>
      <c r="H2633" s="11"/>
      <c r="I2633" s="10"/>
      <c r="J2633" s="5"/>
      <c r="K2633" s="3"/>
      <c r="L2633" s="15"/>
      <c r="M2633" s="9"/>
      <c r="N2633" s="9"/>
      <c r="O2633" s="15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</row>
    <row r="2634" spans="1:208" x14ac:dyDescent="0.2">
      <c r="A2634" s="127"/>
      <c r="B2634" s="50"/>
      <c r="C2634" s="2"/>
      <c r="D2634" s="10"/>
      <c r="E2634" s="11"/>
      <c r="F2634" s="11"/>
      <c r="G2634" s="11"/>
      <c r="H2634" s="11"/>
      <c r="I2634" s="10"/>
      <c r="J2634" s="5"/>
      <c r="K2634" s="3"/>
      <c r="L2634" s="15"/>
      <c r="M2634" s="9"/>
      <c r="N2634" s="9"/>
      <c r="O2634" s="15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</row>
    <row r="2635" spans="1:208" x14ac:dyDescent="0.2">
      <c r="A2635" s="127"/>
      <c r="B2635" s="50"/>
      <c r="C2635" s="2"/>
      <c r="D2635" s="10"/>
      <c r="E2635" s="11"/>
      <c r="F2635" s="11"/>
      <c r="G2635" s="11"/>
      <c r="H2635" s="11"/>
      <c r="I2635" s="10"/>
      <c r="J2635" s="5"/>
      <c r="K2635" s="3"/>
      <c r="L2635" s="15"/>
      <c r="M2635" s="9"/>
      <c r="N2635" s="9"/>
      <c r="O2635" s="15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</row>
    <row r="2636" spans="1:208" x14ac:dyDescent="0.2">
      <c r="A2636" s="127"/>
      <c r="B2636" s="50"/>
      <c r="C2636" s="2"/>
      <c r="D2636" s="10"/>
      <c r="E2636" s="11"/>
      <c r="F2636" s="11"/>
      <c r="G2636" s="11"/>
      <c r="H2636" s="11"/>
      <c r="I2636" s="10"/>
      <c r="J2636" s="5"/>
      <c r="K2636" s="3"/>
      <c r="L2636" s="15"/>
      <c r="M2636" s="9"/>
      <c r="N2636" s="9"/>
      <c r="O2636" s="15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</row>
    <row r="2637" spans="1:208" x14ac:dyDescent="0.2">
      <c r="A2637" s="127"/>
      <c r="B2637" s="50"/>
      <c r="C2637" s="2"/>
      <c r="D2637" s="10"/>
      <c r="E2637" s="11"/>
      <c r="F2637" s="11"/>
      <c r="G2637" s="11"/>
      <c r="H2637" s="11"/>
      <c r="I2637" s="10"/>
      <c r="J2637" s="5"/>
      <c r="K2637" s="3"/>
      <c r="L2637" s="15"/>
      <c r="M2637" s="9"/>
      <c r="N2637" s="9"/>
      <c r="O2637" s="15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</row>
    <row r="2638" spans="1:208" x14ac:dyDescent="0.2">
      <c r="A2638" s="127"/>
      <c r="B2638" s="50"/>
      <c r="C2638" s="2"/>
      <c r="D2638" s="10"/>
      <c r="E2638" s="11"/>
      <c r="F2638" s="11"/>
      <c r="G2638" s="11"/>
      <c r="H2638" s="11"/>
      <c r="I2638" s="10"/>
      <c r="J2638" s="5"/>
      <c r="K2638" s="3"/>
      <c r="L2638" s="15"/>
      <c r="M2638" s="9"/>
      <c r="N2638" s="9"/>
      <c r="O2638" s="15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</row>
    <row r="2639" spans="1:208" x14ac:dyDescent="0.2">
      <c r="A2639" s="127"/>
      <c r="B2639" s="50"/>
      <c r="C2639" s="2"/>
      <c r="D2639" s="10"/>
      <c r="E2639" s="11"/>
      <c r="F2639" s="11"/>
      <c r="G2639" s="11"/>
      <c r="H2639" s="11"/>
      <c r="I2639" s="10"/>
      <c r="J2639" s="5"/>
      <c r="K2639" s="3"/>
      <c r="L2639" s="15"/>
      <c r="M2639" s="9"/>
      <c r="N2639" s="9"/>
      <c r="O2639" s="15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</row>
    <row r="2640" spans="1:208" x14ac:dyDescent="0.2">
      <c r="A2640" s="127"/>
      <c r="B2640" s="50"/>
      <c r="C2640" s="2"/>
      <c r="D2640" s="10"/>
      <c r="E2640" s="11"/>
      <c r="F2640" s="11"/>
      <c r="G2640" s="11"/>
      <c r="H2640" s="11"/>
      <c r="I2640" s="10"/>
      <c r="J2640" s="5"/>
      <c r="K2640" s="3"/>
      <c r="L2640" s="15"/>
      <c r="M2640" s="9"/>
      <c r="N2640" s="9"/>
      <c r="O2640" s="15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</row>
    <row r="2641" spans="1:208" x14ac:dyDescent="0.2">
      <c r="A2641" s="127"/>
      <c r="B2641" s="50"/>
      <c r="C2641" s="2"/>
      <c r="D2641" s="10"/>
      <c r="E2641" s="11"/>
      <c r="F2641" s="11"/>
      <c r="G2641" s="11"/>
      <c r="H2641" s="11"/>
      <c r="I2641" s="10"/>
      <c r="J2641" s="5"/>
      <c r="K2641" s="3"/>
      <c r="L2641" s="15"/>
      <c r="M2641" s="9"/>
      <c r="N2641" s="9"/>
      <c r="O2641" s="15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</row>
    <row r="2642" spans="1:208" x14ac:dyDescent="0.2">
      <c r="A2642" s="127"/>
      <c r="B2642" s="50"/>
      <c r="C2642" s="2"/>
      <c r="D2642" s="10"/>
      <c r="E2642" s="11"/>
      <c r="F2642" s="11"/>
      <c r="G2642" s="11"/>
      <c r="H2642" s="11"/>
      <c r="I2642" s="10"/>
      <c r="J2642" s="5"/>
      <c r="K2642" s="3"/>
      <c r="L2642" s="15"/>
      <c r="M2642" s="9"/>
      <c r="N2642" s="9"/>
      <c r="O2642" s="15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</row>
    <row r="2643" spans="1:208" x14ac:dyDescent="0.2">
      <c r="A2643" s="127"/>
      <c r="B2643" s="50"/>
      <c r="C2643" s="2"/>
      <c r="D2643" s="10"/>
      <c r="E2643" s="11"/>
      <c r="F2643" s="11"/>
      <c r="G2643" s="11"/>
      <c r="H2643" s="11"/>
      <c r="I2643" s="10"/>
      <c r="J2643" s="5"/>
      <c r="K2643" s="3"/>
      <c r="L2643" s="15"/>
      <c r="M2643" s="9"/>
      <c r="N2643" s="9"/>
      <c r="O2643" s="15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</row>
    <row r="2644" spans="1:208" x14ac:dyDescent="0.2">
      <c r="A2644" s="127"/>
      <c r="B2644" s="50"/>
      <c r="C2644" s="2"/>
      <c r="D2644" s="10"/>
      <c r="E2644" s="11"/>
      <c r="F2644" s="11"/>
      <c r="G2644" s="11"/>
      <c r="H2644" s="11"/>
      <c r="I2644" s="10"/>
      <c r="J2644" s="5"/>
      <c r="K2644" s="3"/>
      <c r="L2644" s="15"/>
      <c r="M2644" s="9"/>
      <c r="N2644" s="9"/>
      <c r="O2644" s="15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</row>
    <row r="2645" spans="1:208" x14ac:dyDescent="0.2">
      <c r="A2645" s="127"/>
      <c r="B2645" s="50"/>
      <c r="C2645" s="2"/>
      <c r="D2645" s="10"/>
      <c r="E2645" s="11"/>
      <c r="F2645" s="11"/>
      <c r="G2645" s="11"/>
      <c r="H2645" s="11"/>
      <c r="I2645" s="10"/>
      <c r="J2645" s="5"/>
      <c r="K2645" s="3"/>
      <c r="L2645" s="15"/>
      <c r="M2645" s="9"/>
      <c r="N2645" s="9"/>
      <c r="O2645" s="15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</row>
    <row r="2646" spans="1:208" x14ac:dyDescent="0.2">
      <c r="A2646" s="127"/>
      <c r="B2646" s="50"/>
      <c r="C2646" s="2"/>
      <c r="D2646" s="10"/>
      <c r="E2646" s="11"/>
      <c r="F2646" s="11"/>
      <c r="G2646" s="11"/>
      <c r="H2646" s="11"/>
      <c r="I2646" s="10"/>
      <c r="J2646" s="5"/>
      <c r="K2646" s="3"/>
      <c r="L2646" s="15"/>
      <c r="M2646" s="9"/>
      <c r="N2646" s="9"/>
      <c r="O2646" s="15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</row>
    <row r="2647" spans="1:208" x14ac:dyDescent="0.2">
      <c r="A2647" s="127"/>
      <c r="B2647" s="50"/>
      <c r="C2647" s="2"/>
      <c r="D2647" s="10"/>
      <c r="E2647" s="11"/>
      <c r="F2647" s="11"/>
      <c r="G2647" s="11"/>
      <c r="H2647" s="11"/>
      <c r="I2647" s="10"/>
      <c r="J2647" s="5"/>
      <c r="K2647" s="3"/>
      <c r="L2647" s="15"/>
      <c r="M2647" s="9"/>
      <c r="N2647" s="9"/>
      <c r="O2647" s="15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</row>
    <row r="2648" spans="1:208" x14ac:dyDescent="0.2">
      <c r="A2648" s="127"/>
      <c r="B2648" s="50"/>
      <c r="C2648" s="2"/>
      <c r="D2648" s="10"/>
      <c r="E2648" s="11"/>
      <c r="F2648" s="11"/>
      <c r="G2648" s="11"/>
      <c r="H2648" s="11"/>
      <c r="I2648" s="10"/>
      <c r="J2648" s="5"/>
      <c r="K2648" s="3"/>
      <c r="L2648" s="15"/>
      <c r="M2648" s="9"/>
      <c r="N2648" s="9"/>
      <c r="O2648" s="15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</row>
    <row r="2649" spans="1:208" x14ac:dyDescent="0.2">
      <c r="A2649" s="127"/>
      <c r="B2649" s="50"/>
      <c r="C2649" s="2"/>
      <c r="D2649" s="10"/>
      <c r="E2649" s="11"/>
      <c r="F2649" s="11"/>
      <c r="G2649" s="11"/>
      <c r="H2649" s="11"/>
      <c r="I2649" s="10"/>
      <c r="J2649" s="5"/>
      <c r="K2649" s="3"/>
      <c r="L2649" s="15"/>
      <c r="M2649" s="9"/>
      <c r="N2649" s="9"/>
      <c r="O2649" s="15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</row>
    <row r="2650" spans="1:208" x14ac:dyDescent="0.2">
      <c r="A2650" s="127"/>
      <c r="B2650" s="50"/>
      <c r="C2650" s="2"/>
      <c r="D2650" s="10"/>
      <c r="E2650" s="11"/>
      <c r="F2650" s="11"/>
      <c r="G2650" s="11"/>
      <c r="H2650" s="11"/>
      <c r="I2650" s="10"/>
      <c r="J2650" s="5"/>
      <c r="K2650" s="3"/>
      <c r="L2650" s="15"/>
      <c r="M2650" s="9"/>
      <c r="N2650" s="9"/>
      <c r="O2650" s="15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</row>
    <row r="2651" spans="1:208" x14ac:dyDescent="0.2">
      <c r="A2651" s="127"/>
      <c r="B2651" s="50"/>
      <c r="C2651" s="2"/>
      <c r="D2651" s="10"/>
      <c r="E2651" s="11"/>
      <c r="F2651" s="11"/>
      <c r="G2651" s="11"/>
      <c r="H2651" s="11"/>
      <c r="I2651" s="10"/>
      <c r="J2651" s="5"/>
      <c r="K2651" s="3"/>
      <c r="L2651" s="15"/>
      <c r="M2651" s="9"/>
      <c r="N2651" s="9"/>
      <c r="O2651" s="15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</row>
    <row r="2652" spans="1:208" x14ac:dyDescent="0.2">
      <c r="A2652" s="127"/>
      <c r="B2652" s="50"/>
      <c r="C2652" s="2"/>
      <c r="D2652" s="10"/>
      <c r="E2652" s="11"/>
      <c r="F2652" s="11"/>
      <c r="G2652" s="11"/>
      <c r="H2652" s="11"/>
      <c r="I2652" s="10"/>
      <c r="J2652" s="5"/>
      <c r="K2652" s="3"/>
      <c r="L2652" s="15"/>
      <c r="M2652" s="9"/>
      <c r="N2652" s="9"/>
      <c r="O2652" s="15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</row>
    <row r="2653" spans="1:208" x14ac:dyDescent="0.2">
      <c r="A2653" s="127"/>
      <c r="B2653" s="50"/>
      <c r="C2653" s="2"/>
      <c r="D2653" s="10"/>
      <c r="E2653" s="11"/>
      <c r="F2653" s="11"/>
      <c r="G2653" s="11"/>
      <c r="H2653" s="11"/>
      <c r="I2653" s="10"/>
      <c r="J2653" s="5"/>
      <c r="K2653" s="3"/>
      <c r="L2653" s="15"/>
      <c r="M2653" s="9"/>
      <c r="N2653" s="9"/>
      <c r="O2653" s="15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</row>
    <row r="2654" spans="1:208" x14ac:dyDescent="0.2">
      <c r="A2654" s="127"/>
      <c r="B2654" s="50"/>
      <c r="C2654" s="2"/>
      <c r="D2654" s="10"/>
      <c r="E2654" s="11"/>
      <c r="F2654" s="11"/>
      <c r="G2654" s="11"/>
      <c r="H2654" s="11"/>
      <c r="I2654" s="10"/>
      <c r="J2654" s="5"/>
      <c r="K2654" s="3"/>
      <c r="L2654" s="15"/>
      <c r="M2654" s="9"/>
      <c r="N2654" s="9"/>
      <c r="O2654" s="15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</row>
    <row r="2655" spans="1:208" x14ac:dyDescent="0.2">
      <c r="A2655" s="127"/>
      <c r="B2655" s="50"/>
      <c r="C2655" s="2"/>
      <c r="D2655" s="10"/>
      <c r="E2655" s="11"/>
      <c r="F2655" s="11"/>
      <c r="G2655" s="11"/>
      <c r="H2655" s="11"/>
      <c r="I2655" s="10"/>
      <c r="J2655" s="5"/>
      <c r="K2655" s="3"/>
      <c r="L2655" s="15"/>
      <c r="M2655" s="9"/>
      <c r="N2655" s="9"/>
      <c r="O2655" s="15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</row>
    <row r="2656" spans="1:208" x14ac:dyDescent="0.2">
      <c r="A2656" s="127"/>
      <c r="B2656" s="50"/>
      <c r="C2656" s="2"/>
      <c r="D2656" s="10"/>
      <c r="E2656" s="11"/>
      <c r="F2656" s="11"/>
      <c r="G2656" s="11"/>
      <c r="H2656" s="11"/>
      <c r="I2656" s="10"/>
      <c r="J2656" s="5"/>
      <c r="K2656" s="3"/>
      <c r="L2656" s="15"/>
      <c r="M2656" s="9"/>
      <c r="N2656" s="9"/>
      <c r="O2656" s="15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</row>
    <row r="2657" spans="1:208" x14ac:dyDescent="0.2">
      <c r="A2657" s="127"/>
      <c r="B2657" s="50"/>
      <c r="C2657" s="2"/>
      <c r="D2657" s="10"/>
      <c r="E2657" s="11"/>
      <c r="F2657" s="11"/>
      <c r="G2657" s="11"/>
      <c r="H2657" s="11"/>
      <c r="I2657" s="10"/>
      <c r="J2657" s="5"/>
      <c r="K2657" s="3"/>
      <c r="L2657" s="15"/>
      <c r="M2657" s="9"/>
      <c r="N2657" s="9"/>
      <c r="O2657" s="15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</row>
    <row r="2658" spans="1:208" x14ac:dyDescent="0.2">
      <c r="A2658" s="127"/>
      <c r="B2658" s="50"/>
      <c r="C2658" s="2"/>
      <c r="D2658" s="10"/>
      <c r="E2658" s="11"/>
      <c r="F2658" s="11"/>
      <c r="G2658" s="11"/>
      <c r="H2658" s="11"/>
      <c r="I2658" s="10"/>
      <c r="J2658" s="5"/>
      <c r="K2658" s="3"/>
      <c r="L2658" s="15"/>
      <c r="M2658" s="9"/>
      <c r="N2658" s="9"/>
      <c r="O2658" s="15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</row>
    <row r="2659" spans="1:208" x14ac:dyDescent="0.2">
      <c r="A2659" s="127"/>
      <c r="B2659" s="50"/>
      <c r="C2659" s="2"/>
      <c r="D2659" s="10"/>
      <c r="E2659" s="11"/>
      <c r="F2659" s="11"/>
      <c r="G2659" s="11"/>
      <c r="H2659" s="11"/>
      <c r="I2659" s="10"/>
      <c r="J2659" s="5"/>
      <c r="K2659" s="3"/>
      <c r="L2659" s="15"/>
      <c r="M2659" s="9"/>
      <c r="N2659" s="9"/>
      <c r="O2659" s="15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</row>
    <row r="2660" spans="1:208" x14ac:dyDescent="0.2">
      <c r="A2660" s="127"/>
      <c r="B2660" s="50"/>
      <c r="C2660" s="2"/>
      <c r="D2660" s="10"/>
      <c r="E2660" s="11"/>
      <c r="F2660" s="11"/>
      <c r="G2660" s="11"/>
      <c r="H2660" s="11"/>
      <c r="I2660" s="10"/>
      <c r="J2660" s="5"/>
      <c r="K2660" s="3"/>
      <c r="L2660" s="15"/>
      <c r="M2660" s="9"/>
      <c r="N2660" s="9"/>
      <c r="O2660" s="15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</row>
    <row r="2661" spans="1:208" x14ac:dyDescent="0.2">
      <c r="A2661" s="127"/>
      <c r="B2661" s="50"/>
      <c r="C2661" s="2"/>
      <c r="D2661" s="10"/>
      <c r="E2661" s="11"/>
      <c r="F2661" s="11"/>
      <c r="G2661" s="11"/>
      <c r="H2661" s="11"/>
      <c r="I2661" s="10"/>
      <c r="J2661" s="5"/>
      <c r="K2661" s="3"/>
      <c r="L2661" s="15"/>
      <c r="M2661" s="9"/>
      <c r="N2661" s="9"/>
      <c r="O2661" s="15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</row>
    <row r="2662" spans="1:208" x14ac:dyDescent="0.2">
      <c r="A2662" s="127"/>
      <c r="B2662" s="50"/>
      <c r="C2662" s="2"/>
      <c r="D2662" s="10"/>
      <c r="E2662" s="11"/>
      <c r="F2662" s="11"/>
      <c r="G2662" s="11"/>
      <c r="H2662" s="11"/>
      <c r="I2662" s="10"/>
      <c r="J2662" s="5"/>
      <c r="K2662" s="3"/>
      <c r="L2662" s="15"/>
      <c r="M2662" s="9"/>
      <c r="N2662" s="9"/>
      <c r="O2662" s="15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</row>
    <row r="2663" spans="1:208" x14ac:dyDescent="0.2">
      <c r="A2663" s="127"/>
      <c r="B2663" s="50"/>
      <c r="C2663" s="2"/>
      <c r="D2663" s="10"/>
      <c r="E2663" s="11"/>
      <c r="F2663" s="11"/>
      <c r="G2663" s="11"/>
      <c r="H2663" s="11"/>
      <c r="I2663" s="10"/>
      <c r="J2663" s="5"/>
      <c r="K2663" s="3"/>
      <c r="L2663" s="15"/>
      <c r="M2663" s="9"/>
      <c r="N2663" s="9"/>
      <c r="O2663" s="15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</row>
    <row r="2664" spans="1:208" x14ac:dyDescent="0.2">
      <c r="A2664" s="127"/>
      <c r="B2664" s="50"/>
      <c r="C2664" s="2"/>
      <c r="D2664" s="10"/>
      <c r="E2664" s="11"/>
      <c r="F2664" s="11"/>
      <c r="G2664" s="11"/>
      <c r="H2664" s="11"/>
      <c r="I2664" s="10"/>
      <c r="J2664" s="5"/>
      <c r="K2664" s="3"/>
      <c r="L2664" s="15"/>
      <c r="M2664" s="9"/>
      <c r="N2664" s="9"/>
      <c r="O2664" s="15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</row>
    <row r="2665" spans="1:208" x14ac:dyDescent="0.2">
      <c r="A2665" s="127"/>
      <c r="B2665" s="50"/>
      <c r="C2665" s="2"/>
      <c r="D2665" s="10"/>
      <c r="E2665" s="11"/>
      <c r="F2665" s="11"/>
      <c r="G2665" s="11"/>
      <c r="H2665" s="11"/>
      <c r="I2665" s="10"/>
      <c r="J2665" s="5"/>
      <c r="K2665" s="3"/>
      <c r="L2665" s="15"/>
      <c r="M2665" s="9"/>
      <c r="N2665" s="9"/>
      <c r="O2665" s="15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</row>
    <row r="2666" spans="1:208" x14ac:dyDescent="0.2">
      <c r="A2666" s="127"/>
      <c r="B2666" s="50"/>
      <c r="C2666" s="2"/>
      <c r="D2666" s="10"/>
      <c r="E2666" s="11"/>
      <c r="F2666" s="11"/>
      <c r="G2666" s="11"/>
      <c r="H2666" s="11"/>
      <c r="I2666" s="10"/>
      <c r="J2666" s="5"/>
      <c r="K2666" s="3"/>
      <c r="L2666" s="15"/>
      <c r="M2666" s="9"/>
      <c r="N2666" s="9"/>
      <c r="O2666" s="15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</row>
    <row r="2667" spans="1:208" x14ac:dyDescent="0.2">
      <c r="A2667" s="127"/>
      <c r="B2667" s="50"/>
      <c r="C2667" s="2"/>
      <c r="D2667" s="10"/>
      <c r="E2667" s="11"/>
      <c r="F2667" s="11"/>
      <c r="G2667" s="11"/>
      <c r="H2667" s="11"/>
      <c r="I2667" s="10"/>
      <c r="J2667" s="5"/>
      <c r="K2667" s="3"/>
      <c r="L2667" s="15"/>
      <c r="M2667" s="9"/>
      <c r="N2667" s="9"/>
      <c r="O2667" s="15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</row>
    <row r="2668" spans="1:208" x14ac:dyDescent="0.2">
      <c r="A2668" s="127"/>
      <c r="B2668" s="50"/>
      <c r="C2668" s="2"/>
      <c r="D2668" s="10"/>
      <c r="E2668" s="11"/>
      <c r="F2668" s="11"/>
      <c r="G2668" s="11"/>
      <c r="H2668" s="11"/>
      <c r="I2668" s="10"/>
      <c r="J2668" s="5"/>
      <c r="K2668" s="3"/>
      <c r="L2668" s="15"/>
      <c r="M2668" s="9"/>
      <c r="N2668" s="9"/>
      <c r="O2668" s="15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</row>
    <row r="2669" spans="1:208" x14ac:dyDescent="0.2">
      <c r="A2669" s="127"/>
      <c r="B2669" s="50"/>
      <c r="C2669" s="2"/>
      <c r="D2669" s="10"/>
      <c r="E2669" s="11"/>
      <c r="F2669" s="11"/>
      <c r="G2669" s="11"/>
      <c r="H2669" s="11"/>
      <c r="I2669" s="10"/>
      <c r="J2669" s="5"/>
      <c r="K2669" s="3"/>
      <c r="L2669" s="15"/>
      <c r="M2669" s="9"/>
      <c r="N2669" s="9"/>
      <c r="O2669" s="15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</row>
    <row r="2670" spans="1:208" x14ac:dyDescent="0.2">
      <c r="A2670" s="127"/>
      <c r="B2670" s="50"/>
      <c r="C2670" s="2"/>
      <c r="D2670" s="10"/>
      <c r="E2670" s="11"/>
      <c r="F2670" s="11"/>
      <c r="G2670" s="11"/>
      <c r="H2670" s="11"/>
      <c r="I2670" s="10"/>
      <c r="J2670" s="5"/>
      <c r="K2670" s="3"/>
      <c r="L2670" s="15"/>
      <c r="M2670" s="9"/>
      <c r="N2670" s="9"/>
      <c r="O2670" s="15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</row>
    <row r="2671" spans="1:208" x14ac:dyDescent="0.2">
      <c r="A2671" s="127"/>
      <c r="B2671" s="50"/>
      <c r="C2671" s="2"/>
      <c r="D2671" s="10"/>
      <c r="E2671" s="11"/>
      <c r="F2671" s="11"/>
      <c r="G2671" s="11"/>
      <c r="H2671" s="11"/>
      <c r="I2671" s="10"/>
      <c r="J2671" s="5"/>
      <c r="K2671" s="3"/>
      <c r="L2671" s="15"/>
      <c r="M2671" s="9"/>
      <c r="N2671" s="9"/>
      <c r="O2671" s="15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</row>
    <row r="2672" spans="1:208" x14ac:dyDescent="0.2">
      <c r="A2672" s="127"/>
      <c r="B2672" s="50"/>
      <c r="C2672" s="2"/>
      <c r="D2672" s="10"/>
      <c r="E2672" s="11"/>
      <c r="F2672" s="11"/>
      <c r="G2672" s="11"/>
      <c r="H2672" s="11"/>
      <c r="I2672" s="10"/>
      <c r="J2672" s="5"/>
      <c r="K2672" s="3"/>
      <c r="L2672" s="15"/>
      <c r="M2672" s="9"/>
      <c r="N2672" s="9"/>
      <c r="O2672" s="15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</row>
    <row r="2673" spans="1:208" x14ac:dyDescent="0.2">
      <c r="A2673" s="127"/>
      <c r="B2673" s="50"/>
      <c r="C2673" s="2"/>
      <c r="D2673" s="10"/>
      <c r="E2673" s="11"/>
      <c r="F2673" s="11"/>
      <c r="G2673" s="11"/>
      <c r="H2673" s="11"/>
      <c r="I2673" s="10"/>
      <c r="J2673" s="5"/>
      <c r="K2673" s="3"/>
      <c r="L2673" s="15"/>
      <c r="M2673" s="9"/>
      <c r="N2673" s="9"/>
      <c r="O2673" s="15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</row>
    <row r="2674" spans="1:208" x14ac:dyDescent="0.2">
      <c r="A2674" s="127"/>
      <c r="B2674" s="50"/>
      <c r="C2674" s="2"/>
      <c r="D2674" s="10"/>
      <c r="E2674" s="11"/>
      <c r="F2674" s="11"/>
      <c r="G2674" s="11"/>
      <c r="H2674" s="11"/>
      <c r="I2674" s="10"/>
      <c r="J2674" s="5"/>
      <c r="K2674" s="3"/>
      <c r="L2674" s="15"/>
      <c r="M2674" s="9"/>
      <c r="N2674" s="9"/>
      <c r="O2674" s="15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</row>
    <row r="2675" spans="1:208" x14ac:dyDescent="0.2">
      <c r="A2675" s="127"/>
      <c r="B2675" s="50"/>
      <c r="C2675" s="2"/>
      <c r="D2675" s="10"/>
      <c r="E2675" s="11"/>
      <c r="F2675" s="11"/>
      <c r="G2675" s="11"/>
      <c r="H2675" s="11"/>
      <c r="I2675" s="10"/>
      <c r="J2675" s="5"/>
      <c r="K2675" s="3"/>
      <c r="L2675" s="15"/>
      <c r="M2675" s="9"/>
      <c r="N2675" s="9"/>
      <c r="O2675" s="15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</row>
    <row r="2676" spans="1:208" x14ac:dyDescent="0.2">
      <c r="A2676" s="127"/>
      <c r="B2676" s="50"/>
      <c r="C2676" s="2"/>
      <c r="D2676" s="10"/>
      <c r="E2676" s="11"/>
      <c r="F2676" s="11"/>
      <c r="G2676" s="11"/>
      <c r="H2676" s="11"/>
      <c r="I2676" s="10"/>
      <c r="J2676" s="5"/>
      <c r="K2676" s="3"/>
      <c r="L2676" s="15"/>
      <c r="M2676" s="9"/>
      <c r="N2676" s="9"/>
      <c r="O2676" s="15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</row>
    <row r="2677" spans="1:208" x14ac:dyDescent="0.2">
      <c r="A2677" s="127"/>
      <c r="B2677" s="50"/>
      <c r="C2677" s="2"/>
      <c r="D2677" s="10"/>
      <c r="E2677" s="11"/>
      <c r="F2677" s="11"/>
      <c r="G2677" s="11"/>
      <c r="H2677" s="11"/>
      <c r="I2677" s="10"/>
      <c r="J2677" s="5"/>
      <c r="K2677" s="3"/>
      <c r="L2677" s="15"/>
      <c r="M2677" s="9"/>
      <c r="N2677" s="9"/>
      <c r="O2677" s="15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</row>
    <row r="2678" spans="1:208" x14ac:dyDescent="0.2">
      <c r="A2678" s="127"/>
      <c r="B2678" s="50"/>
      <c r="C2678" s="2"/>
      <c r="D2678" s="10"/>
      <c r="E2678" s="11"/>
      <c r="F2678" s="11"/>
      <c r="G2678" s="11"/>
      <c r="H2678" s="11"/>
      <c r="I2678" s="10"/>
      <c r="J2678" s="5"/>
      <c r="K2678" s="3"/>
      <c r="L2678" s="15"/>
      <c r="M2678" s="9"/>
      <c r="N2678" s="9"/>
      <c r="O2678" s="15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</row>
    <row r="2679" spans="1:208" x14ac:dyDescent="0.2">
      <c r="A2679" s="127"/>
      <c r="B2679" s="50"/>
      <c r="C2679" s="2"/>
      <c r="D2679" s="10"/>
      <c r="E2679" s="11"/>
      <c r="F2679" s="11"/>
      <c r="G2679" s="11"/>
      <c r="H2679" s="11"/>
      <c r="I2679" s="10"/>
      <c r="J2679" s="5"/>
      <c r="K2679" s="3"/>
      <c r="L2679" s="15"/>
      <c r="M2679" s="9"/>
      <c r="N2679" s="9"/>
      <c r="O2679" s="15"/>
      <c r="P2679" s="2"/>
      <c r="Q2679" s="2"/>
      <c r="R2679" s="4"/>
      <c r="S2679" s="5"/>
      <c r="T2679" s="7"/>
      <c r="U2679" s="6"/>
      <c r="V2679" s="6"/>
      <c r="W2679" s="6"/>
      <c r="X2679" s="7"/>
      <c r="Y2679" s="1"/>
      <c r="Z2679" s="6"/>
      <c r="AA2679" s="7"/>
      <c r="AB2679" s="7"/>
      <c r="AC2679" s="7"/>
      <c r="AD2679" s="6"/>
      <c r="AE2679" s="8"/>
      <c r="AF2679" s="6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</row>
    <row r="2680" spans="1:208" x14ac:dyDescent="0.2">
      <c r="A2680" s="127"/>
      <c r="B2680" s="50"/>
      <c r="C2680" s="2"/>
      <c r="D2680" s="10"/>
      <c r="E2680" s="11"/>
      <c r="F2680" s="11"/>
      <c r="G2680" s="11"/>
      <c r="H2680" s="11"/>
      <c r="I2680" s="10"/>
      <c r="J2680" s="5"/>
      <c r="K2680" s="3"/>
      <c r="L2680" s="15"/>
      <c r="M2680" s="9"/>
      <c r="N2680" s="9"/>
      <c r="O2680" s="15"/>
      <c r="P2680" s="2"/>
      <c r="Q2680" s="2"/>
      <c r="R2680" s="4"/>
      <c r="S2680" s="5"/>
      <c r="T2680" s="7"/>
      <c r="U2680" s="6"/>
      <c r="V2680" s="6"/>
      <c r="W2680" s="6"/>
      <c r="X2680" s="7"/>
      <c r="Y2680" s="1"/>
      <c r="Z2680" s="6"/>
      <c r="AA2680" s="7"/>
      <c r="AB2680" s="7"/>
      <c r="AC2680" s="7"/>
      <c r="AD2680" s="6"/>
      <c r="AE2680" s="8"/>
      <c r="AF2680" s="6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</row>
    <row r="2681" spans="1:208" x14ac:dyDescent="0.2">
      <c r="A2681" s="127"/>
      <c r="B2681" s="50"/>
      <c r="C2681" s="2"/>
      <c r="D2681" s="10"/>
      <c r="E2681" s="11"/>
      <c r="F2681" s="11"/>
      <c r="G2681" s="11"/>
      <c r="H2681" s="11"/>
      <c r="I2681" s="10"/>
      <c r="J2681" s="5"/>
      <c r="K2681" s="3"/>
      <c r="L2681" s="15"/>
      <c r="M2681" s="9"/>
      <c r="N2681" s="9"/>
      <c r="O2681" s="15"/>
      <c r="P2681" s="2"/>
      <c r="Q2681" s="2"/>
      <c r="R2681" s="4"/>
      <c r="S2681" s="5"/>
      <c r="T2681" s="7"/>
      <c r="U2681" s="6"/>
      <c r="V2681" s="6"/>
      <c r="W2681" s="6"/>
      <c r="X2681" s="7"/>
      <c r="Y2681" s="1"/>
      <c r="Z2681" s="6"/>
      <c r="AA2681" s="7"/>
      <c r="AB2681" s="7"/>
      <c r="AC2681" s="7"/>
      <c r="AD2681" s="6"/>
      <c r="AE2681" s="8"/>
      <c r="AF2681" s="6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</row>
    <row r="2682" spans="1:208" x14ac:dyDescent="0.2">
      <c r="A2682" s="127"/>
      <c r="B2682" s="50"/>
      <c r="C2682" s="2"/>
      <c r="D2682" s="10"/>
      <c r="E2682" s="11"/>
      <c r="F2682" s="11"/>
      <c r="G2682" s="11"/>
      <c r="H2682" s="11"/>
      <c r="I2682" s="10"/>
      <c r="J2682" s="5"/>
      <c r="K2682" s="3"/>
      <c r="L2682" s="15"/>
      <c r="M2682" s="9"/>
      <c r="N2682" s="9"/>
      <c r="O2682" s="15"/>
      <c r="P2682" s="2"/>
      <c r="Q2682" s="2"/>
      <c r="R2682" s="4"/>
      <c r="S2682" s="5"/>
      <c r="T2682" s="7"/>
      <c r="U2682" s="6"/>
      <c r="V2682" s="6"/>
      <c r="W2682" s="6"/>
      <c r="X2682" s="7"/>
      <c r="Y2682" s="1"/>
      <c r="Z2682" s="6"/>
      <c r="AA2682" s="7"/>
      <c r="AB2682" s="7"/>
      <c r="AC2682" s="7"/>
      <c r="AD2682" s="6"/>
      <c r="AE2682" s="8"/>
      <c r="AF2682" s="6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</row>
    <row r="2683" spans="1:208" x14ac:dyDescent="0.2">
      <c r="A2683" s="127"/>
      <c r="B2683" s="50"/>
      <c r="C2683" s="2"/>
      <c r="D2683" s="10"/>
      <c r="E2683" s="11"/>
      <c r="F2683" s="11"/>
      <c r="G2683" s="11"/>
      <c r="H2683" s="11"/>
      <c r="I2683" s="10"/>
      <c r="J2683" s="5"/>
      <c r="K2683" s="3"/>
      <c r="L2683" s="15"/>
      <c r="M2683" s="9"/>
      <c r="N2683" s="9"/>
      <c r="O2683" s="15"/>
      <c r="P2683" s="2"/>
      <c r="Q2683" s="2"/>
      <c r="R2683" s="4"/>
      <c r="S2683" s="5"/>
      <c r="T2683" s="7"/>
      <c r="U2683" s="6"/>
      <c r="V2683" s="6"/>
      <c r="W2683" s="6"/>
      <c r="X2683" s="7"/>
      <c r="Y2683" s="1"/>
      <c r="Z2683" s="6"/>
      <c r="AA2683" s="7"/>
      <c r="AB2683" s="7"/>
      <c r="AC2683" s="7"/>
      <c r="AD2683" s="6"/>
      <c r="AE2683" s="8"/>
      <c r="AF2683" s="6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  <c r="GX2683" s="1"/>
      <c r="GY2683" s="1"/>
      <c r="GZ2683" s="1"/>
    </row>
    <row r="2684" spans="1:208" x14ac:dyDescent="0.2">
      <c r="A2684" s="127"/>
      <c r="B2684" s="50"/>
      <c r="C2684" s="2"/>
      <c r="D2684" s="10"/>
      <c r="E2684" s="11"/>
      <c r="F2684" s="11"/>
      <c r="G2684" s="11"/>
      <c r="H2684" s="11"/>
      <c r="I2684" s="10"/>
      <c r="J2684" s="5"/>
      <c r="K2684" s="3"/>
      <c r="L2684" s="15"/>
      <c r="M2684" s="9"/>
      <c r="N2684" s="9"/>
      <c r="O2684" s="15"/>
      <c r="P2684" s="2"/>
      <c r="Q2684" s="2"/>
      <c r="R2684" s="4"/>
      <c r="S2684" s="5"/>
      <c r="T2684" s="7"/>
      <c r="U2684" s="6"/>
      <c r="V2684" s="6"/>
      <c r="W2684" s="6"/>
      <c r="X2684" s="7"/>
      <c r="Y2684" s="1"/>
      <c r="Z2684" s="6"/>
      <c r="AA2684" s="7"/>
      <c r="AB2684" s="7"/>
      <c r="AC2684" s="7"/>
      <c r="AD2684" s="6"/>
      <c r="AE2684" s="8"/>
      <c r="AF2684" s="6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</row>
    <row r="2685" spans="1:208" x14ac:dyDescent="0.2">
      <c r="A2685" s="127"/>
      <c r="B2685" s="50"/>
      <c r="C2685" s="2"/>
      <c r="D2685" s="10"/>
      <c r="E2685" s="11"/>
      <c r="F2685" s="11"/>
      <c r="G2685" s="11"/>
      <c r="H2685" s="11"/>
      <c r="I2685" s="10"/>
      <c r="J2685" s="5"/>
      <c r="K2685" s="3"/>
      <c r="L2685" s="15"/>
      <c r="M2685" s="9"/>
      <c r="N2685" s="9"/>
      <c r="O2685" s="15"/>
      <c r="P2685" s="2"/>
      <c r="Q2685" s="2"/>
      <c r="R2685" s="4"/>
      <c r="S2685" s="5"/>
      <c r="T2685" s="7"/>
      <c r="U2685" s="6"/>
      <c r="V2685" s="6"/>
      <c r="W2685" s="6"/>
      <c r="X2685" s="7"/>
      <c r="Y2685" s="1"/>
      <c r="Z2685" s="6"/>
      <c r="AA2685" s="7"/>
      <c r="AB2685" s="7"/>
      <c r="AC2685" s="7"/>
      <c r="AD2685" s="6"/>
      <c r="AE2685" s="8"/>
      <c r="AF2685" s="6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  <c r="GX2685" s="1"/>
      <c r="GY2685" s="1"/>
      <c r="GZ2685" s="1"/>
    </row>
    <row r="2686" spans="1:208" x14ac:dyDescent="0.2">
      <c r="A2686" s="127"/>
      <c r="B2686" s="50"/>
      <c r="C2686" s="2"/>
      <c r="D2686" s="10"/>
      <c r="E2686" s="11"/>
      <c r="F2686" s="11"/>
      <c r="G2686" s="11"/>
      <c r="H2686" s="11"/>
      <c r="I2686" s="10"/>
      <c r="J2686" s="5"/>
      <c r="K2686" s="3"/>
      <c r="L2686" s="15"/>
      <c r="M2686" s="9"/>
      <c r="N2686" s="9"/>
      <c r="O2686" s="15"/>
      <c r="P2686" s="2"/>
      <c r="Q2686" s="2"/>
      <c r="R2686" s="4"/>
      <c r="S2686" s="5"/>
      <c r="T2686" s="7"/>
      <c r="U2686" s="6"/>
      <c r="V2686" s="6"/>
      <c r="W2686" s="6"/>
      <c r="X2686" s="7"/>
      <c r="Y2686" s="1"/>
      <c r="Z2686" s="6"/>
      <c r="AA2686" s="7"/>
      <c r="AB2686" s="7"/>
      <c r="AC2686" s="7"/>
      <c r="AD2686" s="6"/>
      <c r="AE2686" s="8"/>
      <c r="AF2686" s="6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  <c r="GX2686" s="1"/>
      <c r="GY2686" s="1"/>
      <c r="GZ2686" s="1"/>
    </row>
    <row r="2687" spans="1:208" x14ac:dyDescent="0.2">
      <c r="A2687" s="127"/>
      <c r="B2687" s="50"/>
      <c r="C2687" s="2"/>
      <c r="D2687" s="10"/>
      <c r="E2687" s="11"/>
      <c r="F2687" s="11"/>
      <c r="G2687" s="11"/>
      <c r="H2687" s="11"/>
      <c r="I2687" s="10"/>
      <c r="J2687" s="5"/>
      <c r="K2687" s="3"/>
      <c r="L2687" s="15"/>
      <c r="M2687" s="9"/>
      <c r="N2687" s="9"/>
      <c r="O2687" s="15"/>
      <c r="P2687" s="2"/>
      <c r="Q2687" s="2"/>
      <c r="R2687" s="4"/>
      <c r="S2687" s="5"/>
      <c r="T2687" s="7"/>
      <c r="U2687" s="6"/>
      <c r="V2687" s="6"/>
      <c r="W2687" s="6"/>
      <c r="X2687" s="7"/>
      <c r="Y2687" s="1"/>
      <c r="Z2687" s="6"/>
      <c r="AA2687" s="7"/>
      <c r="AB2687" s="7"/>
      <c r="AC2687" s="7"/>
      <c r="AD2687" s="6"/>
      <c r="AE2687" s="8"/>
      <c r="AF2687" s="6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  <c r="GX2687" s="1"/>
      <c r="GY2687" s="1"/>
      <c r="GZ2687" s="1"/>
    </row>
    <row r="2688" spans="1:208" x14ac:dyDescent="0.2">
      <c r="A2688" s="127"/>
      <c r="B2688" s="50"/>
      <c r="C2688" s="2"/>
      <c r="D2688" s="10"/>
      <c r="E2688" s="11"/>
      <c r="F2688" s="11"/>
      <c r="G2688" s="11"/>
      <c r="H2688" s="11"/>
      <c r="I2688" s="10"/>
      <c r="J2688" s="5"/>
      <c r="K2688" s="3"/>
      <c r="L2688" s="15"/>
      <c r="M2688" s="9"/>
      <c r="N2688" s="9"/>
      <c r="O2688" s="15"/>
      <c r="P2688" s="2"/>
      <c r="Q2688" s="2"/>
      <c r="R2688" s="4"/>
      <c r="S2688" s="5"/>
      <c r="T2688" s="7"/>
      <c r="U2688" s="6"/>
      <c r="V2688" s="6"/>
      <c r="W2688" s="6"/>
      <c r="X2688" s="7"/>
      <c r="Y2688" s="1"/>
      <c r="Z2688" s="6"/>
      <c r="AA2688" s="7"/>
      <c r="AB2688" s="7"/>
      <c r="AC2688" s="7"/>
      <c r="AD2688" s="6"/>
      <c r="AE2688" s="8"/>
      <c r="AF2688" s="6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  <c r="GV2688" s="1"/>
      <c r="GW2688" s="1"/>
      <c r="GX2688" s="1"/>
      <c r="GY2688" s="1"/>
      <c r="GZ2688" s="1"/>
    </row>
    <row r="2689" spans="1:208" x14ac:dyDescent="0.2">
      <c r="A2689" s="127"/>
      <c r="B2689" s="50"/>
      <c r="C2689" s="2"/>
      <c r="D2689" s="10"/>
      <c r="E2689" s="11"/>
      <c r="F2689" s="11"/>
      <c r="G2689" s="11"/>
      <c r="H2689" s="11"/>
      <c r="I2689" s="10"/>
      <c r="J2689" s="5"/>
      <c r="K2689" s="3"/>
      <c r="L2689" s="15"/>
      <c r="M2689" s="9"/>
      <c r="N2689" s="9"/>
      <c r="O2689" s="15"/>
      <c r="P2689" s="2"/>
      <c r="Q2689" s="2"/>
      <c r="R2689" s="4"/>
      <c r="S2689" s="5"/>
      <c r="T2689" s="7"/>
      <c r="U2689" s="6"/>
      <c r="V2689" s="6"/>
      <c r="W2689" s="6"/>
      <c r="X2689" s="7"/>
      <c r="Y2689" s="1"/>
      <c r="Z2689" s="6"/>
      <c r="AA2689" s="7"/>
      <c r="AB2689" s="7"/>
      <c r="AC2689" s="7"/>
      <c r="AD2689" s="6"/>
      <c r="AE2689" s="8"/>
      <c r="AF2689" s="6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  <c r="GV2689" s="1"/>
      <c r="GW2689" s="1"/>
      <c r="GX2689" s="1"/>
      <c r="GY2689" s="1"/>
      <c r="GZ2689" s="1"/>
    </row>
    <row r="2690" spans="1:208" x14ac:dyDescent="0.2">
      <c r="A2690" s="127"/>
      <c r="B2690" s="50"/>
      <c r="C2690" s="2"/>
      <c r="D2690" s="10"/>
      <c r="E2690" s="11"/>
      <c r="F2690" s="11"/>
      <c r="G2690" s="11"/>
      <c r="H2690" s="11"/>
      <c r="I2690" s="10"/>
      <c r="J2690" s="5"/>
      <c r="K2690" s="3"/>
      <c r="L2690" s="15"/>
      <c r="M2690" s="9"/>
      <c r="N2690" s="9"/>
      <c r="O2690" s="15"/>
      <c r="P2690" s="2"/>
      <c r="Q2690" s="2"/>
      <c r="R2690" s="4"/>
      <c r="S2690" s="5"/>
      <c r="T2690" s="7"/>
      <c r="U2690" s="6"/>
      <c r="V2690" s="6"/>
      <c r="W2690" s="6"/>
      <c r="X2690" s="7"/>
      <c r="Y2690" s="1"/>
      <c r="Z2690" s="6"/>
      <c r="AA2690" s="7"/>
      <c r="AB2690" s="7"/>
      <c r="AC2690" s="7"/>
      <c r="AD2690" s="6"/>
      <c r="AE2690" s="8"/>
      <c r="AF2690" s="6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  <c r="GV2690" s="1"/>
      <c r="GW2690" s="1"/>
      <c r="GX2690" s="1"/>
      <c r="GY2690" s="1"/>
      <c r="GZ2690" s="1"/>
    </row>
    <row r="2691" spans="1:208" x14ac:dyDescent="0.2">
      <c r="A2691" s="127"/>
      <c r="B2691" s="50"/>
      <c r="C2691" s="2"/>
      <c r="D2691" s="10"/>
      <c r="E2691" s="11"/>
      <c r="F2691" s="11"/>
      <c r="G2691" s="11"/>
      <c r="H2691" s="11"/>
      <c r="I2691" s="10"/>
      <c r="J2691" s="5"/>
      <c r="K2691" s="3"/>
      <c r="L2691" s="15"/>
      <c r="M2691" s="9"/>
      <c r="N2691" s="9"/>
      <c r="O2691" s="15"/>
      <c r="P2691" s="2"/>
      <c r="Q2691" s="2"/>
      <c r="R2691" s="4"/>
      <c r="S2691" s="5"/>
      <c r="T2691" s="7"/>
      <c r="U2691" s="6"/>
      <c r="V2691" s="6"/>
      <c r="W2691" s="6"/>
      <c r="X2691" s="7"/>
      <c r="Y2691" s="1"/>
      <c r="Z2691" s="6"/>
      <c r="AA2691" s="7"/>
      <c r="AB2691" s="7"/>
      <c r="AC2691" s="7"/>
      <c r="AD2691" s="6"/>
      <c r="AE2691" s="8"/>
      <c r="AF2691" s="6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  <c r="GV2691" s="1"/>
      <c r="GW2691" s="1"/>
      <c r="GX2691" s="1"/>
      <c r="GY2691" s="1"/>
      <c r="GZ2691" s="1"/>
    </row>
    <row r="2692" spans="1:208" x14ac:dyDescent="0.2">
      <c r="A2692" s="127"/>
      <c r="B2692" s="50"/>
      <c r="C2692" s="2"/>
      <c r="D2692" s="10"/>
      <c r="E2692" s="11"/>
      <c r="F2692" s="11"/>
      <c r="G2692" s="11"/>
      <c r="H2692" s="11"/>
      <c r="I2692" s="10"/>
      <c r="J2692" s="5"/>
      <c r="K2692" s="3"/>
      <c r="L2692" s="15"/>
      <c r="M2692" s="9"/>
      <c r="N2692" s="9"/>
      <c r="O2692" s="15"/>
      <c r="P2692" s="2"/>
      <c r="Q2692" s="2"/>
      <c r="R2692" s="4"/>
      <c r="S2692" s="5"/>
      <c r="T2692" s="7"/>
      <c r="U2692" s="6"/>
      <c r="V2692" s="6"/>
      <c r="W2692" s="6"/>
      <c r="X2692" s="7"/>
      <c r="Y2692" s="1"/>
      <c r="Z2692" s="6"/>
      <c r="AA2692" s="7"/>
      <c r="AB2692" s="7"/>
      <c r="AC2692" s="7"/>
      <c r="AD2692" s="6"/>
      <c r="AE2692" s="8"/>
      <c r="AF2692" s="6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  <c r="GV2692" s="1"/>
      <c r="GW2692" s="1"/>
      <c r="GX2692" s="1"/>
      <c r="GY2692" s="1"/>
      <c r="GZ2692" s="1"/>
    </row>
    <row r="2693" spans="1:208" x14ac:dyDescent="0.2">
      <c r="A2693" s="127"/>
      <c r="B2693" s="50"/>
      <c r="C2693" s="2"/>
      <c r="D2693" s="10"/>
      <c r="E2693" s="11"/>
      <c r="F2693" s="11"/>
      <c r="G2693" s="11"/>
      <c r="H2693" s="11"/>
      <c r="I2693" s="10"/>
      <c r="J2693" s="5"/>
      <c r="K2693" s="3"/>
      <c r="L2693" s="15"/>
      <c r="M2693" s="9"/>
      <c r="N2693" s="9"/>
      <c r="O2693" s="15"/>
      <c r="P2693" s="2"/>
      <c r="Q2693" s="2"/>
      <c r="R2693" s="4"/>
      <c r="S2693" s="5"/>
      <c r="T2693" s="7"/>
      <c r="U2693" s="6"/>
      <c r="V2693" s="6"/>
      <c r="W2693" s="6"/>
      <c r="X2693" s="7"/>
      <c r="Y2693" s="1"/>
      <c r="Z2693" s="6"/>
      <c r="AA2693" s="7"/>
      <c r="AB2693" s="7"/>
      <c r="AC2693" s="7"/>
      <c r="AD2693" s="6"/>
      <c r="AE2693" s="8"/>
      <c r="AF2693" s="6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  <c r="GX2693" s="1"/>
      <c r="GY2693" s="1"/>
      <c r="GZ2693" s="1"/>
    </row>
    <row r="2694" spans="1:208" x14ac:dyDescent="0.2">
      <c r="A2694" s="127"/>
      <c r="B2694" s="50"/>
      <c r="C2694" s="2"/>
      <c r="D2694" s="10"/>
      <c r="E2694" s="11"/>
      <c r="F2694" s="11"/>
      <c r="G2694" s="11"/>
      <c r="H2694" s="11"/>
      <c r="I2694" s="10"/>
      <c r="J2694" s="5"/>
      <c r="K2694" s="3"/>
      <c r="L2694" s="15"/>
      <c r="M2694" s="9"/>
      <c r="N2694" s="9"/>
      <c r="O2694" s="15"/>
      <c r="P2694" s="2"/>
      <c r="Q2694" s="2"/>
      <c r="R2694" s="4"/>
      <c r="S2694" s="5"/>
      <c r="T2694" s="7"/>
      <c r="U2694" s="6"/>
      <c r="V2694" s="6"/>
      <c r="W2694" s="6"/>
      <c r="X2694" s="7"/>
      <c r="Y2694" s="1"/>
      <c r="Z2694" s="6"/>
      <c r="AA2694" s="7"/>
      <c r="AB2694" s="7"/>
      <c r="AC2694" s="7"/>
      <c r="AD2694" s="6"/>
      <c r="AE2694" s="8"/>
      <c r="AF2694" s="6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  <c r="GX2694" s="1"/>
      <c r="GY2694" s="1"/>
      <c r="GZ2694" s="1"/>
    </row>
    <row r="2695" spans="1:208" x14ac:dyDescent="0.2">
      <c r="A2695" s="127"/>
      <c r="B2695" s="50"/>
      <c r="C2695" s="2"/>
      <c r="D2695" s="10"/>
      <c r="E2695" s="11"/>
      <c r="F2695" s="11"/>
      <c r="G2695" s="11"/>
      <c r="H2695" s="11"/>
      <c r="I2695" s="10"/>
      <c r="J2695" s="5"/>
      <c r="K2695" s="3"/>
      <c r="L2695" s="15"/>
      <c r="M2695" s="9"/>
      <c r="N2695" s="9"/>
      <c r="O2695" s="15"/>
      <c r="P2695" s="2"/>
      <c r="Q2695" s="2"/>
      <c r="R2695" s="4"/>
      <c r="S2695" s="5"/>
      <c r="T2695" s="7"/>
      <c r="U2695" s="6"/>
      <c r="V2695" s="6"/>
      <c r="W2695" s="6"/>
      <c r="X2695" s="7"/>
      <c r="Y2695" s="1"/>
      <c r="Z2695" s="6"/>
      <c r="AA2695" s="7"/>
      <c r="AB2695" s="7"/>
      <c r="AC2695" s="7"/>
      <c r="AD2695" s="6"/>
      <c r="AE2695" s="8"/>
      <c r="AF2695" s="6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  <c r="GV2695" s="1"/>
      <c r="GW2695" s="1"/>
      <c r="GX2695" s="1"/>
      <c r="GY2695" s="1"/>
      <c r="GZ2695" s="1"/>
    </row>
    <row r="2696" spans="1:208" x14ac:dyDescent="0.2">
      <c r="A2696" s="127"/>
      <c r="B2696" s="50"/>
      <c r="C2696" s="2"/>
      <c r="D2696" s="10"/>
      <c r="E2696" s="11"/>
      <c r="F2696" s="11"/>
      <c r="G2696" s="11"/>
      <c r="H2696" s="11"/>
      <c r="I2696" s="10"/>
      <c r="J2696" s="5"/>
      <c r="K2696" s="3"/>
      <c r="L2696" s="15"/>
      <c r="M2696" s="9"/>
      <c r="N2696" s="9"/>
      <c r="O2696" s="15"/>
      <c r="P2696" s="2"/>
      <c r="Q2696" s="2"/>
      <c r="R2696" s="4"/>
      <c r="S2696" s="5"/>
      <c r="T2696" s="7"/>
      <c r="U2696" s="6"/>
      <c r="V2696" s="6"/>
      <c r="W2696" s="6"/>
      <c r="X2696" s="7"/>
      <c r="Y2696" s="1"/>
      <c r="Z2696" s="6"/>
      <c r="AA2696" s="7"/>
      <c r="AB2696" s="7"/>
      <c r="AC2696" s="7"/>
      <c r="AD2696" s="6"/>
      <c r="AE2696" s="8"/>
      <c r="AF2696" s="6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  <c r="GX2696" s="1"/>
      <c r="GY2696" s="1"/>
      <c r="GZ2696" s="1"/>
    </row>
    <row r="2697" spans="1:208" x14ac:dyDescent="0.2">
      <c r="A2697" s="127"/>
      <c r="B2697" s="50"/>
      <c r="C2697" s="2"/>
      <c r="D2697" s="10"/>
      <c r="E2697" s="11"/>
      <c r="F2697" s="11"/>
      <c r="G2697" s="11"/>
      <c r="H2697" s="11"/>
      <c r="I2697" s="10"/>
      <c r="J2697" s="5"/>
      <c r="K2697" s="3"/>
      <c r="L2697" s="15"/>
      <c r="M2697" s="9"/>
      <c r="N2697" s="9"/>
      <c r="O2697" s="15"/>
      <c r="P2697" s="2"/>
      <c r="Q2697" s="2"/>
      <c r="R2697" s="4"/>
      <c r="S2697" s="5"/>
      <c r="T2697" s="7"/>
      <c r="U2697" s="6"/>
      <c r="V2697" s="6"/>
      <c r="W2697" s="6"/>
      <c r="X2697" s="7"/>
      <c r="Y2697" s="1"/>
      <c r="Z2697" s="6"/>
      <c r="AA2697" s="7"/>
      <c r="AB2697" s="7"/>
      <c r="AC2697" s="7"/>
      <c r="AD2697" s="6"/>
      <c r="AE2697" s="8"/>
      <c r="AF2697" s="6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  <c r="GX2697" s="1"/>
      <c r="GY2697" s="1"/>
      <c r="GZ2697" s="1"/>
    </row>
    <row r="2698" spans="1:208" x14ac:dyDescent="0.2">
      <c r="A2698" s="127"/>
      <c r="B2698" s="50"/>
      <c r="C2698" s="2"/>
      <c r="D2698" s="10"/>
      <c r="E2698" s="11"/>
      <c r="F2698" s="11"/>
      <c r="G2698" s="11"/>
      <c r="H2698" s="11"/>
      <c r="I2698" s="10"/>
      <c r="J2698" s="5"/>
      <c r="K2698" s="3"/>
      <c r="L2698" s="15"/>
      <c r="M2698" s="9"/>
      <c r="N2698" s="9"/>
      <c r="O2698" s="15"/>
      <c r="P2698" s="2"/>
      <c r="Q2698" s="2"/>
      <c r="R2698" s="4"/>
      <c r="S2698" s="5"/>
      <c r="T2698" s="7"/>
      <c r="U2698" s="6"/>
      <c r="V2698" s="6"/>
      <c r="W2698" s="6"/>
      <c r="X2698" s="7"/>
      <c r="Y2698" s="1"/>
      <c r="Z2698" s="6"/>
      <c r="AA2698" s="7"/>
      <c r="AB2698" s="7"/>
      <c r="AC2698" s="7"/>
      <c r="AD2698" s="6"/>
      <c r="AE2698" s="8"/>
      <c r="AF2698" s="6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  <c r="GX2698" s="1"/>
      <c r="GY2698" s="1"/>
      <c r="GZ2698" s="1"/>
    </row>
    <row r="2699" spans="1:208" x14ac:dyDescent="0.2">
      <c r="A2699" s="127"/>
      <c r="B2699" s="50"/>
      <c r="C2699" s="2"/>
      <c r="D2699" s="10"/>
      <c r="E2699" s="11"/>
      <c r="F2699" s="11"/>
      <c r="G2699" s="11"/>
      <c r="H2699" s="11"/>
      <c r="I2699" s="10"/>
      <c r="J2699" s="5"/>
      <c r="K2699" s="3"/>
      <c r="L2699" s="15"/>
      <c r="M2699" s="9"/>
      <c r="N2699" s="9"/>
      <c r="O2699" s="15"/>
      <c r="P2699" s="2"/>
      <c r="Q2699" s="2"/>
      <c r="R2699" s="4"/>
      <c r="S2699" s="5"/>
      <c r="T2699" s="7"/>
      <c r="U2699" s="6"/>
      <c r="V2699" s="6"/>
      <c r="W2699" s="6"/>
      <c r="X2699" s="7"/>
      <c r="Y2699" s="1"/>
      <c r="Z2699" s="6"/>
      <c r="AA2699" s="7"/>
      <c r="AB2699" s="7"/>
      <c r="AC2699" s="7"/>
      <c r="AD2699" s="6"/>
      <c r="AE2699" s="8"/>
      <c r="AF2699" s="6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  <c r="GY2699" s="1"/>
      <c r="GZ2699" s="1"/>
    </row>
    <row r="2700" spans="1:208" x14ac:dyDescent="0.2">
      <c r="A2700" s="127"/>
      <c r="B2700" s="50"/>
      <c r="C2700" s="2"/>
      <c r="D2700" s="10"/>
      <c r="E2700" s="11"/>
      <c r="F2700" s="11"/>
      <c r="G2700" s="11"/>
      <c r="H2700" s="11"/>
      <c r="I2700" s="10"/>
      <c r="J2700" s="5"/>
      <c r="K2700" s="3"/>
      <c r="L2700" s="15"/>
      <c r="M2700" s="9"/>
      <c r="N2700" s="9"/>
      <c r="O2700" s="15"/>
      <c r="P2700" s="2"/>
      <c r="Q2700" s="2"/>
      <c r="R2700" s="4"/>
      <c r="S2700" s="5"/>
      <c r="T2700" s="7"/>
      <c r="U2700" s="6"/>
      <c r="V2700" s="6"/>
      <c r="W2700" s="6"/>
      <c r="X2700" s="7"/>
      <c r="Y2700" s="1"/>
      <c r="Z2700" s="6"/>
      <c r="AA2700" s="7"/>
      <c r="AB2700" s="7"/>
      <c r="AC2700" s="7"/>
      <c r="AD2700" s="6"/>
      <c r="AE2700" s="8"/>
      <c r="AF2700" s="6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  <c r="GX2700" s="1"/>
      <c r="GY2700" s="1"/>
      <c r="GZ2700" s="1"/>
    </row>
    <row r="2701" spans="1:208" x14ac:dyDescent="0.2">
      <c r="A2701" s="127"/>
      <c r="B2701" s="50"/>
      <c r="C2701" s="2"/>
      <c r="D2701" s="10"/>
      <c r="E2701" s="11"/>
      <c r="F2701" s="11"/>
      <c r="G2701" s="11"/>
      <c r="H2701" s="11"/>
      <c r="I2701" s="10"/>
      <c r="J2701" s="5"/>
      <c r="K2701" s="3"/>
      <c r="L2701" s="15"/>
      <c r="M2701" s="9"/>
      <c r="N2701" s="9"/>
      <c r="O2701" s="15"/>
      <c r="P2701" s="2"/>
      <c r="Q2701" s="2"/>
      <c r="R2701" s="4"/>
      <c r="S2701" s="5"/>
      <c r="T2701" s="7"/>
      <c r="U2701" s="6"/>
      <c r="V2701" s="6"/>
      <c r="W2701" s="6"/>
      <c r="X2701" s="7"/>
      <c r="Y2701" s="1"/>
      <c r="Z2701" s="6"/>
      <c r="AA2701" s="7"/>
      <c r="AB2701" s="7"/>
      <c r="AC2701" s="7"/>
      <c r="AD2701" s="6"/>
      <c r="AE2701" s="8"/>
      <c r="AF2701" s="6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  <c r="GX2701" s="1"/>
      <c r="GY2701" s="1"/>
      <c r="GZ2701" s="1"/>
    </row>
    <row r="2702" spans="1:208" x14ac:dyDescent="0.2">
      <c r="A2702" s="127"/>
      <c r="B2702" s="50"/>
      <c r="C2702" s="2"/>
      <c r="D2702" s="10"/>
      <c r="E2702" s="11"/>
      <c r="F2702" s="11"/>
      <c r="G2702" s="11"/>
      <c r="H2702" s="11"/>
      <c r="I2702" s="10"/>
      <c r="J2702" s="5"/>
      <c r="K2702" s="3"/>
      <c r="L2702" s="15"/>
      <c r="M2702" s="9"/>
      <c r="N2702" s="9"/>
      <c r="O2702" s="15"/>
      <c r="P2702" s="2"/>
      <c r="Q2702" s="2"/>
      <c r="R2702" s="4"/>
      <c r="S2702" s="5"/>
      <c r="T2702" s="7"/>
      <c r="U2702" s="6"/>
      <c r="V2702" s="6"/>
      <c r="W2702" s="6"/>
      <c r="X2702" s="7"/>
      <c r="Y2702" s="1"/>
      <c r="Z2702" s="6"/>
      <c r="AA2702" s="7"/>
      <c r="AB2702" s="7"/>
      <c r="AC2702" s="7"/>
      <c r="AD2702" s="6"/>
      <c r="AE2702" s="8"/>
      <c r="AF2702" s="6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  <c r="GY2702" s="1"/>
      <c r="GZ2702" s="1"/>
    </row>
    <row r="2703" spans="1:208" x14ac:dyDescent="0.2">
      <c r="A2703" s="127"/>
      <c r="B2703" s="50"/>
      <c r="C2703" s="2"/>
      <c r="D2703" s="10"/>
      <c r="E2703" s="11"/>
      <c r="F2703" s="11"/>
      <c r="G2703" s="11"/>
      <c r="H2703" s="11"/>
      <c r="I2703" s="10"/>
      <c r="J2703" s="5"/>
      <c r="K2703" s="3"/>
      <c r="L2703" s="15"/>
      <c r="M2703" s="9"/>
      <c r="N2703" s="9"/>
      <c r="O2703" s="15"/>
      <c r="P2703" s="2"/>
      <c r="Q2703" s="2"/>
      <c r="R2703" s="4"/>
      <c r="S2703" s="5"/>
      <c r="T2703" s="7"/>
      <c r="U2703" s="6"/>
      <c r="V2703" s="6"/>
      <c r="W2703" s="6"/>
      <c r="X2703" s="7"/>
      <c r="Y2703" s="1"/>
      <c r="Z2703" s="6"/>
      <c r="AA2703" s="7"/>
      <c r="AB2703" s="7"/>
      <c r="AC2703" s="7"/>
      <c r="AD2703" s="6"/>
      <c r="AE2703" s="8"/>
      <c r="AF2703" s="6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  <c r="GV2703" s="1"/>
      <c r="GW2703" s="1"/>
      <c r="GX2703" s="1"/>
      <c r="GY2703" s="1"/>
      <c r="GZ2703" s="1"/>
    </row>
    <row r="2704" spans="1:208" x14ac:dyDescent="0.2">
      <c r="A2704" s="127"/>
      <c r="B2704" s="50"/>
      <c r="C2704" s="2"/>
      <c r="D2704" s="10"/>
      <c r="E2704" s="11"/>
      <c r="F2704" s="11"/>
      <c r="G2704" s="11"/>
      <c r="H2704" s="11"/>
      <c r="I2704" s="10"/>
      <c r="J2704" s="5"/>
      <c r="K2704" s="3"/>
      <c r="L2704" s="15"/>
      <c r="M2704" s="9"/>
      <c r="N2704" s="9"/>
      <c r="O2704" s="15"/>
      <c r="P2704" s="2"/>
      <c r="Q2704" s="2"/>
      <c r="R2704" s="4"/>
      <c r="S2704" s="5"/>
      <c r="T2704" s="7"/>
      <c r="U2704" s="6"/>
      <c r="V2704" s="6"/>
      <c r="W2704" s="6"/>
      <c r="X2704" s="7"/>
      <c r="Y2704" s="1"/>
      <c r="Z2704" s="6"/>
      <c r="AA2704" s="7"/>
      <c r="AB2704" s="7"/>
      <c r="AC2704" s="7"/>
      <c r="AD2704" s="6"/>
      <c r="AE2704" s="8"/>
      <c r="AF2704" s="6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  <c r="GX2704" s="1"/>
      <c r="GY2704" s="1"/>
      <c r="GZ2704" s="1"/>
    </row>
    <row r="2705" spans="1:208" x14ac:dyDescent="0.2">
      <c r="A2705" s="127"/>
      <c r="B2705" s="50"/>
      <c r="C2705" s="2"/>
      <c r="D2705" s="10"/>
      <c r="E2705" s="11"/>
      <c r="F2705" s="11"/>
      <c r="G2705" s="11"/>
      <c r="H2705" s="11"/>
      <c r="I2705" s="10"/>
      <c r="J2705" s="5"/>
      <c r="K2705" s="3"/>
      <c r="L2705" s="15"/>
      <c r="M2705" s="9"/>
      <c r="N2705" s="9"/>
      <c r="O2705" s="15"/>
      <c r="P2705" s="2"/>
      <c r="Q2705" s="2"/>
      <c r="R2705" s="4"/>
      <c r="S2705" s="5"/>
      <c r="T2705" s="7"/>
      <c r="U2705" s="6"/>
      <c r="V2705" s="6"/>
      <c r="W2705" s="6"/>
      <c r="X2705" s="7"/>
      <c r="Y2705" s="1"/>
      <c r="Z2705" s="6"/>
      <c r="AA2705" s="7"/>
      <c r="AB2705" s="7"/>
      <c r="AC2705" s="7"/>
      <c r="AD2705" s="6"/>
      <c r="AE2705" s="8"/>
      <c r="AF2705" s="6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  <c r="GX2705" s="1"/>
      <c r="GY2705" s="1"/>
      <c r="GZ2705" s="1"/>
    </row>
    <row r="2706" spans="1:208" x14ac:dyDescent="0.2">
      <c r="A2706" s="127"/>
      <c r="B2706" s="50"/>
      <c r="C2706" s="2"/>
      <c r="D2706" s="10"/>
      <c r="E2706" s="11"/>
      <c r="F2706" s="11"/>
      <c r="G2706" s="11"/>
      <c r="H2706" s="11"/>
      <c r="I2706" s="10"/>
      <c r="J2706" s="5"/>
      <c r="K2706" s="3"/>
      <c r="L2706" s="15"/>
      <c r="M2706" s="9"/>
      <c r="N2706" s="9"/>
      <c r="O2706" s="15"/>
      <c r="P2706" s="2"/>
      <c r="Q2706" s="2"/>
      <c r="R2706" s="4"/>
      <c r="S2706" s="5"/>
      <c r="T2706" s="7"/>
      <c r="U2706" s="6"/>
      <c r="V2706" s="6"/>
      <c r="W2706" s="6"/>
      <c r="X2706" s="7"/>
      <c r="Y2706" s="1"/>
      <c r="Z2706" s="6"/>
      <c r="AA2706" s="7"/>
      <c r="AB2706" s="7"/>
      <c r="AC2706" s="7"/>
      <c r="AD2706" s="6"/>
      <c r="AE2706" s="8"/>
      <c r="AF2706" s="6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  <c r="GY2706" s="1"/>
      <c r="GZ2706" s="1"/>
    </row>
    <row r="2707" spans="1:208" x14ac:dyDescent="0.2">
      <c r="A2707" s="127"/>
      <c r="B2707" s="50"/>
      <c r="C2707" s="2"/>
      <c r="D2707" s="10"/>
      <c r="E2707" s="11"/>
      <c r="F2707" s="11"/>
      <c r="G2707" s="11"/>
      <c r="H2707" s="11"/>
      <c r="I2707" s="10"/>
      <c r="J2707" s="5"/>
      <c r="K2707" s="3"/>
      <c r="L2707" s="15"/>
      <c r="M2707" s="9"/>
      <c r="N2707" s="9"/>
      <c r="O2707" s="15"/>
      <c r="P2707" s="2"/>
      <c r="Q2707" s="2"/>
      <c r="R2707" s="4"/>
      <c r="S2707" s="5"/>
      <c r="T2707" s="7"/>
      <c r="U2707" s="6"/>
      <c r="V2707" s="6"/>
      <c r="W2707" s="6"/>
      <c r="X2707" s="7"/>
      <c r="Y2707" s="1"/>
      <c r="Z2707" s="6"/>
      <c r="AA2707" s="7"/>
      <c r="AB2707" s="7"/>
      <c r="AC2707" s="7"/>
      <c r="AD2707" s="6"/>
      <c r="AE2707" s="8"/>
      <c r="AF2707" s="6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  <c r="GV2707" s="1"/>
      <c r="GW2707" s="1"/>
      <c r="GX2707" s="1"/>
      <c r="GY2707" s="1"/>
      <c r="GZ2707" s="1"/>
    </row>
    <row r="2708" spans="1:208" x14ac:dyDescent="0.2">
      <c r="A2708" s="127"/>
      <c r="B2708" s="50"/>
      <c r="C2708" s="2"/>
      <c r="D2708" s="10"/>
      <c r="E2708" s="11"/>
      <c r="F2708" s="11"/>
      <c r="G2708" s="11"/>
      <c r="H2708" s="11"/>
      <c r="I2708" s="10"/>
      <c r="J2708" s="5"/>
      <c r="K2708" s="3"/>
      <c r="L2708" s="15"/>
      <c r="M2708" s="9"/>
      <c r="N2708" s="9"/>
      <c r="O2708" s="15"/>
      <c r="P2708" s="2"/>
      <c r="Q2708" s="2"/>
      <c r="R2708" s="4"/>
      <c r="S2708" s="5"/>
      <c r="T2708" s="7"/>
      <c r="U2708" s="6"/>
      <c r="V2708" s="6"/>
      <c r="W2708" s="6"/>
      <c r="X2708" s="7"/>
      <c r="Y2708" s="1"/>
      <c r="Z2708" s="6"/>
      <c r="AA2708" s="7"/>
      <c r="AB2708" s="7"/>
      <c r="AC2708" s="7"/>
      <c r="AD2708" s="6"/>
      <c r="AE2708" s="8"/>
      <c r="AF2708" s="6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  <c r="GX2708" s="1"/>
      <c r="GY2708" s="1"/>
      <c r="GZ2708" s="1"/>
    </row>
    <row r="2709" spans="1:208" x14ac:dyDescent="0.2">
      <c r="A2709" s="127"/>
      <c r="B2709" s="50"/>
      <c r="C2709" s="2"/>
      <c r="D2709" s="10"/>
      <c r="E2709" s="11"/>
      <c r="F2709" s="11"/>
      <c r="G2709" s="11"/>
      <c r="H2709" s="11"/>
      <c r="I2709" s="10"/>
      <c r="J2709" s="5"/>
      <c r="K2709" s="3"/>
      <c r="L2709" s="15"/>
      <c r="M2709" s="9"/>
      <c r="N2709" s="9"/>
      <c r="O2709" s="15"/>
      <c r="P2709" s="2"/>
      <c r="Q2709" s="2"/>
      <c r="R2709" s="4"/>
      <c r="S2709" s="5"/>
      <c r="T2709" s="7"/>
      <c r="U2709" s="6"/>
      <c r="V2709" s="6"/>
      <c r="W2709" s="6"/>
      <c r="X2709" s="7"/>
      <c r="Y2709" s="1"/>
      <c r="Z2709" s="6"/>
      <c r="AA2709" s="7"/>
      <c r="AB2709" s="7"/>
      <c r="AC2709" s="7"/>
      <c r="AD2709" s="6"/>
      <c r="AE2709" s="8"/>
      <c r="AF2709" s="6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  <c r="GX2709" s="1"/>
      <c r="GY2709" s="1"/>
      <c r="GZ2709" s="1"/>
    </row>
    <row r="2710" spans="1:208" x14ac:dyDescent="0.2">
      <c r="A2710" s="127"/>
      <c r="B2710" s="50"/>
      <c r="C2710" s="2"/>
      <c r="D2710" s="10"/>
      <c r="E2710" s="11"/>
      <c r="F2710" s="11"/>
      <c r="G2710" s="11"/>
      <c r="H2710" s="11"/>
      <c r="I2710" s="10"/>
      <c r="J2710" s="5"/>
      <c r="K2710" s="3"/>
      <c r="L2710" s="15"/>
      <c r="M2710" s="9"/>
      <c r="N2710" s="9"/>
      <c r="O2710" s="15"/>
      <c r="P2710" s="2"/>
      <c r="Q2710" s="2"/>
      <c r="R2710" s="4"/>
      <c r="S2710" s="5"/>
      <c r="T2710" s="7"/>
      <c r="U2710" s="6"/>
      <c r="V2710" s="6"/>
      <c r="W2710" s="6"/>
      <c r="X2710" s="7"/>
      <c r="Y2710" s="1"/>
      <c r="Z2710" s="6"/>
      <c r="AA2710" s="7"/>
      <c r="AB2710" s="7"/>
      <c r="AC2710" s="7"/>
      <c r="AD2710" s="6"/>
      <c r="AE2710" s="8"/>
      <c r="AF2710" s="6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  <c r="GX2710" s="1"/>
      <c r="GY2710" s="1"/>
      <c r="GZ2710" s="1"/>
    </row>
    <row r="2711" spans="1:208" x14ac:dyDescent="0.2">
      <c r="A2711" s="127"/>
      <c r="B2711" s="50"/>
      <c r="C2711" s="2"/>
      <c r="D2711" s="10"/>
      <c r="E2711" s="11"/>
      <c r="F2711" s="11"/>
      <c r="G2711" s="11"/>
      <c r="H2711" s="11"/>
      <c r="I2711" s="10"/>
      <c r="J2711" s="5"/>
      <c r="K2711" s="3"/>
      <c r="L2711" s="15"/>
      <c r="M2711" s="9"/>
      <c r="N2711" s="9"/>
      <c r="O2711" s="15"/>
      <c r="P2711" s="2"/>
      <c r="Q2711" s="2"/>
      <c r="R2711" s="4"/>
      <c r="S2711" s="5"/>
      <c r="T2711" s="7"/>
      <c r="U2711" s="6"/>
      <c r="V2711" s="6"/>
      <c r="W2711" s="6"/>
      <c r="X2711" s="7"/>
      <c r="Y2711" s="1"/>
      <c r="Z2711" s="6"/>
      <c r="AA2711" s="7"/>
      <c r="AB2711" s="7"/>
      <c r="AC2711" s="7"/>
      <c r="AD2711" s="6"/>
      <c r="AE2711" s="8"/>
      <c r="AF2711" s="6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  <c r="GX2711" s="1"/>
      <c r="GY2711" s="1"/>
      <c r="GZ2711" s="1"/>
    </row>
    <row r="2712" spans="1:208" x14ac:dyDescent="0.2">
      <c r="A2712" s="127"/>
      <c r="B2712" s="50"/>
      <c r="C2712" s="2"/>
      <c r="D2712" s="10"/>
      <c r="E2712" s="11"/>
      <c r="F2712" s="11"/>
      <c r="G2712" s="11"/>
      <c r="H2712" s="11"/>
      <c r="I2712" s="10"/>
      <c r="J2712" s="5"/>
      <c r="K2712" s="3"/>
      <c r="L2712" s="15"/>
      <c r="M2712" s="9"/>
      <c r="N2712" s="9"/>
      <c r="O2712" s="15"/>
      <c r="P2712" s="2"/>
      <c r="Q2712" s="2"/>
      <c r="R2712" s="4"/>
      <c r="S2712" s="5"/>
      <c r="T2712" s="7"/>
      <c r="U2712" s="6"/>
      <c r="V2712" s="6"/>
      <c r="W2712" s="6"/>
      <c r="X2712" s="7"/>
      <c r="Y2712" s="1"/>
      <c r="Z2712" s="6"/>
      <c r="AA2712" s="7"/>
      <c r="AB2712" s="7"/>
      <c r="AC2712" s="7"/>
      <c r="AD2712" s="6"/>
      <c r="AE2712" s="8"/>
      <c r="AF2712" s="6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</row>
    <row r="2713" spans="1:208" x14ac:dyDescent="0.2">
      <c r="A2713" s="127"/>
      <c r="B2713" s="50"/>
      <c r="C2713" s="2"/>
      <c r="D2713" s="10"/>
      <c r="E2713" s="11"/>
      <c r="F2713" s="11"/>
      <c r="G2713" s="11"/>
      <c r="H2713" s="11"/>
      <c r="I2713" s="10"/>
      <c r="J2713" s="5"/>
      <c r="K2713" s="3"/>
      <c r="L2713" s="15"/>
      <c r="M2713" s="9"/>
      <c r="N2713" s="9"/>
      <c r="O2713" s="15"/>
      <c r="P2713" s="2"/>
      <c r="Q2713" s="2"/>
      <c r="R2713" s="4"/>
      <c r="S2713" s="5"/>
      <c r="T2713" s="7"/>
      <c r="U2713" s="6"/>
      <c r="V2713" s="6"/>
      <c r="W2713" s="6"/>
      <c r="X2713" s="7"/>
      <c r="Y2713" s="1"/>
      <c r="Z2713" s="6"/>
      <c r="AA2713" s="7"/>
      <c r="AB2713" s="7"/>
      <c r="AC2713" s="7"/>
      <c r="AD2713" s="6"/>
      <c r="AE2713" s="8"/>
      <c r="AF2713" s="6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  <c r="GX2713" s="1"/>
      <c r="GY2713" s="1"/>
      <c r="GZ2713" s="1"/>
    </row>
    <row r="2714" spans="1:208" x14ac:dyDescent="0.2">
      <c r="A2714" s="127"/>
      <c r="B2714" s="50"/>
      <c r="C2714" s="2"/>
      <c r="D2714" s="10"/>
      <c r="E2714" s="11"/>
      <c r="F2714" s="11"/>
      <c r="G2714" s="11"/>
      <c r="H2714" s="11"/>
      <c r="I2714" s="10"/>
      <c r="J2714" s="5"/>
      <c r="K2714" s="3"/>
      <c r="L2714" s="15"/>
      <c r="M2714" s="9"/>
      <c r="N2714" s="9"/>
      <c r="O2714" s="15"/>
      <c r="P2714" s="2"/>
      <c r="Q2714" s="2"/>
      <c r="R2714" s="4"/>
      <c r="S2714" s="5"/>
      <c r="T2714" s="7"/>
      <c r="U2714" s="6"/>
      <c r="V2714" s="6"/>
      <c r="W2714" s="6"/>
      <c r="X2714" s="7"/>
      <c r="Y2714" s="1"/>
      <c r="Z2714" s="6"/>
      <c r="AA2714" s="7"/>
      <c r="AB2714" s="7"/>
      <c r="AC2714" s="7"/>
      <c r="AD2714" s="6"/>
      <c r="AE2714" s="8"/>
      <c r="AF2714" s="6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  <c r="GV2714" s="1"/>
      <c r="GW2714" s="1"/>
      <c r="GX2714" s="1"/>
      <c r="GY2714" s="1"/>
      <c r="GZ2714" s="1"/>
    </row>
    <row r="2715" spans="1:208" x14ac:dyDescent="0.2">
      <c r="A2715" s="127"/>
      <c r="B2715" s="50"/>
      <c r="C2715" s="2"/>
      <c r="D2715" s="10"/>
      <c r="E2715" s="11"/>
      <c r="F2715" s="11"/>
      <c r="G2715" s="11"/>
      <c r="H2715" s="11"/>
      <c r="I2715" s="10"/>
      <c r="J2715" s="5"/>
      <c r="K2715" s="3"/>
      <c r="L2715" s="15"/>
      <c r="M2715" s="9"/>
      <c r="N2715" s="9"/>
      <c r="O2715" s="15"/>
      <c r="P2715" s="2"/>
      <c r="Q2715" s="2"/>
      <c r="R2715" s="4"/>
      <c r="S2715" s="5"/>
      <c r="T2715" s="7"/>
      <c r="U2715" s="6"/>
      <c r="V2715" s="6"/>
      <c r="W2715" s="6"/>
      <c r="X2715" s="7"/>
      <c r="Y2715" s="1"/>
      <c r="Z2715" s="6"/>
      <c r="AA2715" s="7"/>
      <c r="AB2715" s="7"/>
      <c r="AC2715" s="7"/>
      <c r="AD2715" s="6"/>
      <c r="AE2715" s="8"/>
      <c r="AF2715" s="6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  <c r="GX2715" s="1"/>
      <c r="GY2715" s="1"/>
      <c r="GZ2715" s="1"/>
    </row>
  </sheetData>
  <conditionalFormatting sqref="A12:T1457">
    <cfRule type="expression" dxfId="0" priority="1">
      <formula>$O12&gt;=1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2025-05-16T12:39:21Z</dcterms:modified>
</cp:coreProperties>
</file>